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343" i="64" s="1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7" i="58"/>
  <c r="W128" i="59"/>
  <c r="W124" i="59" s="1"/>
  <c r="W66" i="59"/>
  <c r="W7" i="59"/>
  <c r="W3" i="59" s="1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128" i="58"/>
  <c r="W17" i="12"/>
  <c r="W164" i="49"/>
  <c r="W161" i="49" s="1"/>
  <c r="W23" i="26"/>
  <c r="W406" i="71"/>
  <c r="W144" i="62"/>
  <c r="W162" i="62"/>
  <c r="W162" i="63"/>
  <c r="W144" i="61"/>
  <c r="W23" i="15"/>
  <c r="W260" i="72"/>
  <c r="W242" i="72"/>
  <c r="W260" i="71"/>
  <c r="W242" i="71"/>
  <c r="W224" i="71"/>
  <c r="W162" i="53"/>
  <c r="W144" i="52"/>
  <c r="W144" i="53"/>
  <c r="W162" i="51"/>
  <c r="W144" i="51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424" i="71"/>
  <c r="W442" i="71"/>
  <c r="W144" i="63"/>
  <c r="W12" i="15"/>
  <c r="W224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35" i="4"/>
  <c r="B21" i="4"/>
  <c r="B22" i="4"/>
  <c r="B71" i="4"/>
  <c r="B15" i="4"/>
  <c r="B81" i="4"/>
  <c r="B13" i="4"/>
  <c r="B69" i="4"/>
  <c r="B28" i="4"/>
  <c r="B66" i="4"/>
  <c r="B29" i="4"/>
  <c r="B12" i="4"/>
  <c r="B37" i="4"/>
  <c r="B48" i="4"/>
  <c r="B45" i="4"/>
  <c r="B64" i="4"/>
  <c r="B83" i="4"/>
  <c r="B40" i="4"/>
  <c r="B14" i="4"/>
  <c r="B23" i="4"/>
  <c r="B82" i="4"/>
  <c r="B41" i="4"/>
  <c r="B11" i="4"/>
  <c r="B25" i="4"/>
  <c r="B9" i="4"/>
  <c r="B57" i="4"/>
  <c r="B68" i="4"/>
  <c r="B33" i="4"/>
  <c r="B54" i="4"/>
  <c r="B39" i="4"/>
  <c r="B46" i="4"/>
  <c r="B7" i="4"/>
  <c r="B79" i="4"/>
  <c r="B55" i="4"/>
  <c r="B49" i="4"/>
  <c r="B80" i="4"/>
  <c r="B53" i="4"/>
  <c r="B61" i="4"/>
  <c r="B24" i="4"/>
  <c r="B4" i="4"/>
  <c r="B47" i="4"/>
  <c r="B27" i="4"/>
  <c r="B76" i="4"/>
  <c r="B59" i="4"/>
  <c r="B38" i="4"/>
  <c r="B52" i="4"/>
  <c r="B44" i="4"/>
  <c r="B70" i="4"/>
  <c r="B16" i="4"/>
  <c r="B84" i="4"/>
  <c r="B65" i="4"/>
  <c r="B10" i="4"/>
  <c r="B8" i="4"/>
  <c r="B78" i="4"/>
  <c r="B77" i="4"/>
  <c r="B34" i="4"/>
  <c r="B17" i="4"/>
  <c r="B36" i="4"/>
  <c r="B20" i="4"/>
  <c r="B72" i="4"/>
  <c r="B67" i="4"/>
  <c r="B73" i="4"/>
  <c r="B30" i="4"/>
  <c r="B58" i="4"/>
  <c r="B56" i="4"/>
  <c r="B6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E139" i="29" s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I3" i="29" l="1"/>
  <c r="J4" i="29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<sst xmlns="http://schemas.openxmlformats.org/spreadsheetml/2006/main" count="18216" uniqueCount="4947">
  <si>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</si>
  <si>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</si>
  <si>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</si>
  <si>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</si>
  <si>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</si>
  <si>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</si>
  <si>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</si>
  <si>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</si>
  <si>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</si>
  <si>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</si>
  <si>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</si>
  <si>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</si>
  <si>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</si>
  <si>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</si>
  <si>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</si>
  <si>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</si>
  <si>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</si>
  <si>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</si>
  <si>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</si>
  <si>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</si>
  <si>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</si>
  <si>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</si>
  <si>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</si>
  <si>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</si>
  <si>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</si>
  <si>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</si>
  <si>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</si>
  <si>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</si>
  <si>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</si>
  <si>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</si>
  <si>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</si>
  <si>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</si>
  <si>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</si>
  <si>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</si>
  <si>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</si>
  <si>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</si>
  <si>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</si>
  <si>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</si>
  <si>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</si>
  <si>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</si>
  <si>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</si>
  <si>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</si>
  <si>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</si>
  <si>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</si>
  <si>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</si>
  <si>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</si>
  <si>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</si>
  <si>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</si>
  <si>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</si>
  <si>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</si>
  <si>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</si>
  <si>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</si>
  <si>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</si>
  <si>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</si>
  <si>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</si>
  <si>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</si>
  <si>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</si>
  <si>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</si>
  <si>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</si>
  <si>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</si>
  <si>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</si>
  <si>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</si>
  <si>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</si>
  <si>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</si>
  <si>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</si>
  <si>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</si>
  <si>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</si>
  <si>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</si>
  <si>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</si>
  <si>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</si>
  <si>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</si>
  <si>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</si>
  <si>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</si>
  <si>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</si>
  <si>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</si>
  <si>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</si>
  <si>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</si>
  <si>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</si>
  <si>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</si>
  <si>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</si>
  <si>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</si>
  <si>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</si>
  <si>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</si>
  <si>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</si>
  <si>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</si>
  <si>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</si>
  <si>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</si>
  <si>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</si>
  <si>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</si>
  <si>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</si>
  <si>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</si>
  <si>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</si>
  <si>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</si>
  <si>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</si>
  <si>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</si>
  <si>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</si>
  <si>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</si>
  <si>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</si>
  <si>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</si>
  <si>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</si>
  <si>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</si>
  <si>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</si>
  <si>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</si>
  <si>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</si>
  <si>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</si>
  <si>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</si>
  <si>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</si>
  <si>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</si>
  <si>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</si>
  <si>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</si>
  <si>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</si>
  <si>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</si>
  <si>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</si>
  <si>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</si>
  <si>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</si>
  <si>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</si>
  <si>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</si>
  <si>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</si>
  <si>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</si>
  <si>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</si>
  <si>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</si>
  <si>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</si>
  <si>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</si>
  <si>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</si>
  <si>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</si>
  <si>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</si>
  <si>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</si>
  <si>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</si>
  <si>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</si>
  <si>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</si>
  <si>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</si>
  <si>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</si>
  <si>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</si>
  <si>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</si>
  <si>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</si>
  <si>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</si>
  <si>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</si>
  <si>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</si>
  <si>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</si>
  <si>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</si>
  <si>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</si>
  <si>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</si>
  <si>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</si>
  <si>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</si>
  <si>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</si>
  <si>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</si>
  <si>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</si>
  <si>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</si>
  <si>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</si>
  <si>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</si>
  <si>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</si>
  <si>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</si>
  <si>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</si>
  <si>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</si>
  <si>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</si>
  <si>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</si>
  <si>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</si>
  <si>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</si>
  <si>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</si>
  <si>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</si>
  <si>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</si>
  <si>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</si>
  <si>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</si>
  <si>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</si>
  <si>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</si>
  <si>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</si>
  <si>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</si>
  <si>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</si>
  <si>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</si>
  <si>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</si>
  <si>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</si>
  <si>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</si>
  <si>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</si>
  <si>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</si>
  <si>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</si>
  <si>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</si>
  <si>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</si>
  <si>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</si>
  <si>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</si>
  <si>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</si>
  <si>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</si>
  <si>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</si>
  <si>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</si>
  <si>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</si>
  <si>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</si>
  <si>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</si>
  <si>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</si>
  <si>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</si>
  <si>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</si>
  <si>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</si>
  <si>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</si>
  <si>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</si>
  <si>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</si>
  <si>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</si>
  <si>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</si>
  <si>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</si>
  <si>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</si>
  <si>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</si>
  <si>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</si>
  <si>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</si>
  <si>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</si>
  <si>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</si>
  <si>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</si>
  <si>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</si>
  <si>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</si>
  <si>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</si>
  <si>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</si>
  <si>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</si>
  <si>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</si>
  <si>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</si>
  <si>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</si>
  <si>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</si>
  <si>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</si>
  <si>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</si>
  <si>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</si>
  <si>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</si>
  <si>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</si>
  <si>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</si>
  <si>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NL</t>
  </si>
  <si>
    <t>Netherlands</t>
  </si>
  <si>
    <t>NL - Residential sector summary</t>
  </si>
  <si>
    <t>Macro.Meuro2015.NL.ConsumptionExpenditure</t>
  </si>
  <si>
    <t>Macro.number.NL.Population</t>
  </si>
  <si>
    <t>NUM.number.NL.Res.HH</t>
  </si>
  <si>
    <t>SurfaceArea.ksqm.NL.Res.HH</t>
  </si>
  <si>
    <t>NUM.number.NL.Res.HHnew</t>
  </si>
  <si>
    <t>SurfaceArea.ksqm.NL.Res.HHnew</t>
  </si>
  <si>
    <t>HDD.Celsius.NL.Actual</t>
  </si>
  <si>
    <t>HDD.Celsius.NL.Mean</t>
  </si>
  <si>
    <t>HDD.ratio.NL.Relative</t>
  </si>
  <si>
    <t>FEC.ktoe.NL.ES.Res</t>
  </si>
  <si>
    <t>FEC.ktoe.NL.ES.Res.Solids</t>
  </si>
  <si>
    <t>FEC.ktoe.NL.ES.Res.LPG</t>
  </si>
  <si>
    <t>FEC.ktoe.NL.ES.Res.Oil</t>
  </si>
  <si>
    <t>FEC.ktoe.NL.ES.Res.NG</t>
  </si>
  <si>
    <t>FEC.ktoe.NL.ES.Res.Biomass_Waste</t>
  </si>
  <si>
    <t>FEC.ktoe.NL.ES.Res.Biogas</t>
  </si>
  <si>
    <t>FEC.ktoe.NL.ES.Res.LiqBio</t>
  </si>
  <si>
    <t>FEC.ktoe.NL.ES.Res.Solar</t>
  </si>
  <si>
    <t>FEC.ktoe.NL.ES.Res.Geo</t>
  </si>
  <si>
    <t>FEC.ktoe.NL.ES.Res.Ambient</t>
  </si>
  <si>
    <t>FEC.ktoe.NL.ES.Res.Steam_Distr</t>
  </si>
  <si>
    <t>FEC.ktoe.NL.ES.Res.Elec</t>
  </si>
  <si>
    <t>FEC.ktoe.NL.Res.HH</t>
  </si>
  <si>
    <t>FEC.ktoe.NL.Res.HH.Thermal</t>
  </si>
  <si>
    <t>FEC.ktoe.NL.Res.HH.Thermal.SH</t>
  </si>
  <si>
    <t>FEC.ktoe.NL.Res.HH.Thermal.SC</t>
  </si>
  <si>
    <t>FEC.ktoe.NL.Res.HH.Thermal.WH</t>
  </si>
  <si>
    <t>FEC.ktoe.NL.Res.HH.Thermal.CO</t>
  </si>
  <si>
    <t>FEC.ktoe.NL.Res.HH.Appl</t>
  </si>
  <si>
    <t>EMI.ktCO2.NL.ES.Res</t>
  </si>
  <si>
    <t>EMI.ktCO2.NL.ES.Res.Solids</t>
  </si>
  <si>
    <t>EMI.ktCO2.NL.ES.Res.LPG</t>
  </si>
  <si>
    <t>EMI.ktCO2.NL.ES.Res.Oil</t>
  </si>
  <si>
    <t>EMI.ktCO2.NL.ES.Res.NG</t>
  </si>
  <si>
    <t>EMI.ktCO2.NL.ES.Res.Biomass_Waste</t>
  </si>
  <si>
    <t>EMI.ktCO2.NL.ES.Res.Biogas</t>
  </si>
  <si>
    <t>EMI.ktCO2.NL.ES.Res.LiqBio</t>
  </si>
  <si>
    <t>EMI.ktCO2.NL.ES.Res.Solar</t>
  </si>
  <si>
    <t>EMI.ktCO2.NL.ES.Res.Geo</t>
  </si>
  <si>
    <t>EMI.ktCO2.NL.ES.Res.Ambient</t>
  </si>
  <si>
    <t>EMI.ktCO2.NL.ES.Res.Steam_Distr</t>
  </si>
  <si>
    <t>EMI.ktCO2.NL.ES.Res.Elec</t>
  </si>
  <si>
    <t>EMI.ktCO2.NL.Res.HH</t>
  </si>
  <si>
    <t>EMI.ktCO2.NL.Res.HH.Thermal</t>
  </si>
  <si>
    <t>EMI.ktCO2.NL.Res.HH.Thermal.SH</t>
  </si>
  <si>
    <t>EMI.ktCO2.NL.Res.HH.Thermal.SC</t>
  </si>
  <si>
    <t>EMI.ktCO2.NL.Res.HH.Thermal.WH</t>
  </si>
  <si>
    <t>EMI.ktCO2.NL.Res.HH.Thermal.CO</t>
  </si>
  <si>
    <t>EMI.ktCO2.NL.Res.HH.Appl</t>
  </si>
  <si>
    <t>FEC_per_household.kWh.NL.Res.HH</t>
  </si>
  <si>
    <t>FEC_per_household.kWh.NL.Res.HH.Thermal</t>
  </si>
  <si>
    <t>FEC_per_household.kWh.NL.Res.HH.Thermal.SH</t>
  </si>
  <si>
    <t>FEC_per_household.kWh.NL.Res.HH.Thermal.SC</t>
  </si>
  <si>
    <t>FEC_per_household.kWh.NL.Res.HH.Thermal.WH</t>
  </si>
  <si>
    <t>FEC_per_household.kWh.NL.Res.HH.Thermal.CO</t>
  </si>
  <si>
    <t>FEC_per_household.kWh.NL.Res.HH.Appl</t>
  </si>
  <si>
    <t>TES_per_household.kWh.NL.Res.HH.Thermal</t>
  </si>
  <si>
    <t>TES_per_household.kWh.NL.Res.HH.Thermal.SH</t>
  </si>
  <si>
    <t>TES_per_household.kWh.NL.Res.HH.Thermal.SC</t>
  </si>
  <si>
    <t>TES_per_household.kWh.NL.Res.HH.Thermal.WH</t>
  </si>
  <si>
    <t>TES_per_household.kWh.NL.Res.HH.Thermal.CO</t>
  </si>
  <si>
    <t>EMI_per_household.kgCO2.NL.Res.HH</t>
  </si>
  <si>
    <t>EMI_per_household.kgCO2.NL.Res.HH.Thermal</t>
  </si>
  <si>
    <t>EMI_per_household.kgCO2.NL.Res.HH.Thermal.SH</t>
  </si>
  <si>
    <t>EMI_per_household.kgCO2.NL.Res.HH.Thermal.SC</t>
  </si>
  <si>
    <t>EMI_per_household.kgCO2.NL.Res.HH.Thermal.WH</t>
  </si>
  <si>
    <t>EMI_per_household.kgCO2.NL.Res.HH.Thermal.CO</t>
  </si>
  <si>
    <t>EMI_per_household.kgCO2.NL.Res.HH.Appl</t>
  </si>
  <si>
    <t>Eff.ratio.NL.Res.HH.Thermal</t>
  </si>
  <si>
    <t>Eff.ratio.NL.Res.HH.Thermal.SH</t>
  </si>
  <si>
    <t>Eff.ratio.NL.Res.HH.Thermal.SC</t>
  </si>
  <si>
    <t>Eff.ratio.NL.Res.HH.Thermal.WH</t>
  </si>
  <si>
    <t>Eff.ratio.NL.Res.HH.Thermal.CO</t>
  </si>
  <si>
    <t>FEC_per_sqm.kWh.NL.Res.HH</t>
  </si>
  <si>
    <t>FEC_per_sqm.kWh.NL.Res.HH.Thermal</t>
  </si>
  <si>
    <t>FEC_per_sqm.kWh.NL.Res.HH.Thermal.SH</t>
  </si>
  <si>
    <t>FEC_per_sqm.kWh.NL.Res.HH.Thermal.SC</t>
  </si>
  <si>
    <t>FEC_per_sqm.kWh.NL.Res.HH.Thermal.WH</t>
  </si>
  <si>
    <t>FEC_per_sqm.kWh.NL.Res.HH.Thermal.CO</t>
  </si>
  <si>
    <t>FEC_per_sqm.kWh.NL.Res.HH.Appl</t>
  </si>
  <si>
    <t>TES_per_sqm.kWh.NL.Res.HH.Thermal</t>
  </si>
  <si>
    <t>TES_per_sqm.kWh.NL.Res.HH.Thermal.SH</t>
  </si>
  <si>
    <t>TES_per_sqm.kWh.NL.Res.HH.Thermal.SC</t>
  </si>
  <si>
    <t>TES_per_sqm.kWh.NL.Res.HH.Thermal.WH</t>
  </si>
  <si>
    <t>TES_per_sqm.kWh.NL.Res.HH.Thermal.CO</t>
  </si>
  <si>
    <t>EMI_per_sqm.kgCO2.NL.Res.HH</t>
  </si>
  <si>
    <t>EMI_per_sqm.kgCO2.NL.Res.HH.Thermal</t>
  </si>
  <si>
    <t>EMI_per_sqm.kgCO2.NL.Res.HH.Thermal.SH</t>
  </si>
  <si>
    <t>EMI_per_sqm.kgCO2.NL.Res.HH.Thermal.SC</t>
  </si>
  <si>
    <t>EMI_per_sqm.kgCO2.NL.Res.HH.Thermal.WH</t>
  </si>
  <si>
    <t>EMI_per_sqm.kgCO2.NL.Res.HH.Thermal.CO</t>
  </si>
  <si>
    <t>EMI_per_sqm.kgCO2.NL.Res.HH.Appl</t>
  </si>
  <si>
    <t>FEC_per_capita.kWh.NL.Res.HH</t>
  </si>
  <si>
    <t>FEC_per_capita.kWh.NL.Res.HH.Thermal</t>
  </si>
  <si>
    <t>FEC_per_capita.kWh.NL.Res.HH.Thermal.SH</t>
  </si>
  <si>
    <t>FEC_per_capita.kWh.NL.Res.HH.Thermal.SC</t>
  </si>
  <si>
    <t>FEC_per_capita.kWh.NL.Res.HH.Thermal.WH</t>
  </si>
  <si>
    <t>FEC_per_capita.kWh.NL.Res.HH.Thermal.CO</t>
  </si>
  <si>
    <t>FEC_per_capita.kWh.NL.Res.HH.Appl</t>
  </si>
  <si>
    <t>TES_per_capita.kWh.NL.Res.HH.Thermal</t>
  </si>
  <si>
    <t>TES_per_capita.kWh.NL.Res.HH.Thermal.SH</t>
  </si>
  <si>
    <t>TES_per_capita.kWh.NL.Res.HH.Thermal.SC</t>
  </si>
  <si>
    <t>TES_per_capita.kWh.NL.Res.HH.Thermal.WH</t>
  </si>
  <si>
    <t>TES_per_capita.kWh.NL.Res.HH.Thermal.CO</t>
  </si>
  <si>
    <t>EMI_per_capita.kgCO2.NL.Res.HH</t>
  </si>
  <si>
    <t>EMI_per_capita.kgCO2.NL.Res.HH.Thermal</t>
  </si>
  <si>
    <t>EMI_per_capita.kgCO2.NL.Res.HH.Thermal.SH</t>
  </si>
  <si>
    <t>EMI_per_capita.kgCO2.NL.Res.HH.Thermal.SC</t>
  </si>
  <si>
    <t>EMI_per_capita.kgCO2.NL.Res.HH.Thermal.WH</t>
  </si>
  <si>
    <t>EMI_per_capita.kgCO2.NL.Res.HH.Thermal.CO</t>
  </si>
  <si>
    <t>EMI_per_capita.kgCO2.NL.Res.HH.Appl</t>
  </si>
  <si>
    <t>NL - Number of households</t>
  </si>
  <si>
    <t>NUM.number.NL.Res.HH.Thermal</t>
  </si>
  <si>
    <t>NUM.number.NL.Res.HH.Thermal.SH</t>
  </si>
  <si>
    <t>NUM.number.NL.Res.HH.Thermal.SH.Solids</t>
  </si>
  <si>
    <t>NUM.number.NL.Res.HH.Thermal.SH.LPG</t>
  </si>
  <si>
    <t>NUM.number.NL.Res.HH.Thermal.SH.Oil</t>
  </si>
  <si>
    <t>NUM.number.NL.Res.HH.Thermal.SH.Gas</t>
  </si>
  <si>
    <t>NUM.number.NL.Res.HH.Thermal.SH.Biomass</t>
  </si>
  <si>
    <t>NUM.number.NL.Res.HH.Thermal.SH.Geo</t>
  </si>
  <si>
    <t>NUM.number.NL.Res.HH.Thermal.SH.DistrHeat</t>
  </si>
  <si>
    <t>NUM.number.NL.Res.HH.Thermal.SH.AdvElc</t>
  </si>
  <si>
    <t>NUM.number.NL.Res.HH.Thermal.SH.ConvElc</t>
  </si>
  <si>
    <t>NUM.number.NL.Res.HH.Thermal.SC</t>
  </si>
  <si>
    <t>NUM.number.NL.Res.HH.Thermal.SC.AC</t>
  </si>
  <si>
    <t>NUM.number.NL.Res.HH.Thermal.WH</t>
  </si>
  <si>
    <t>NUM.number.NL.Res.HH.Thermal.WH.Solids</t>
  </si>
  <si>
    <t>NUM.number.NL.Res.HH.Thermal.WH.LPG</t>
  </si>
  <si>
    <t>NUM.number.NL.Res.HH.Thermal.WH.Oil</t>
  </si>
  <si>
    <t>NUM.number.NL.Res.HH.Thermal.WH.Gas</t>
  </si>
  <si>
    <t>NUM.number.NL.Res.HH.Thermal.WH.Biomass</t>
  </si>
  <si>
    <t>NUM.number.NL.Res.HH.Thermal.WH.Geo</t>
  </si>
  <si>
    <t>NUM.number.NL.Res.HH.Thermal.WH.DistrHeat</t>
  </si>
  <si>
    <t>NUM.number.NL.Res.HH.Thermal.WH.Elc</t>
  </si>
  <si>
    <t>NUM.number.NL.Res.HH.Thermal.WH.Solar</t>
  </si>
  <si>
    <t>NUM.number.NL.Res.HH.Thermal.CO</t>
  </si>
  <si>
    <t>NUM.number.NL.Res.HH.Thermal.CO.Solids</t>
  </si>
  <si>
    <t>NUM.number.NL.Res.HH.Thermal.CO.LPG</t>
  </si>
  <si>
    <t>NUM.number.NL.Res.HH.Thermal.CO.Gas</t>
  </si>
  <si>
    <t>NUM.number.NL.Res.HH.Thermal.CO.Biomass</t>
  </si>
  <si>
    <t>NUM.number.NL.Res.HH.Thermal.CO.Elc</t>
  </si>
  <si>
    <t>NL - Final energy consumption</t>
  </si>
  <si>
    <t>FEC.ktoe.NL.Res.HH.Thermal.SH.Solids.Solids</t>
  </si>
  <si>
    <t>FEC.ktoe.NL.Res.HH.Thermal.SH.LPG.LPG</t>
  </si>
  <si>
    <t>FEC.ktoe.NL.Res.HH.Thermal.SH.Oil.Oil_LiqBio</t>
  </si>
  <si>
    <t>FEC.ktoe.NL.Res.HH.Thermal.SH.Gas.NG_Biogas</t>
  </si>
  <si>
    <t>FEC.ktoe.NL.Res.HH.Thermal.SH.Biomass.Biomass_Waste</t>
  </si>
  <si>
    <t>FEC.ktoe.NL.Res.HH.Thermal.SH.Geo.Geo</t>
  </si>
  <si>
    <t>FEC.ktoe.NL.Res.HH.Thermal.SH.DistrHeat.Steam_Distr</t>
  </si>
  <si>
    <t>FEC.ktoe.NL.Res.HH.Thermal.SH.AdvElc.Elec</t>
  </si>
  <si>
    <t>FEC.ktoe.NL.Res.HH.Thermal.SH.ConvElc.Elec</t>
  </si>
  <si>
    <t>FEC.ktoe.NL.Res.HH.Thermal.SH.TotalCirculation.Elec</t>
  </si>
  <si>
    <t>FEC.ktoe.NL.Res.HH.Thermal.SC.AC.Elec</t>
  </si>
  <si>
    <t>FEC.ktoe.NL.Res.HH.Thermal.WH.Solids.Solids</t>
  </si>
  <si>
    <t>FEC.ktoe.NL.Res.HH.Thermal.WH.LPG.LPG</t>
  </si>
  <si>
    <t>FEC.ktoe.NL.Res.HH.Thermal.WH.Oil.Oil_LiqBio</t>
  </si>
  <si>
    <t>FEC.ktoe.NL.Res.HH.Thermal.WH.Gas.NG_Biogas</t>
  </si>
  <si>
    <t>FEC.ktoe.NL.Res.HH.Thermal.WH.Biomass.Biomass_Waste</t>
  </si>
  <si>
    <t>FEC.ktoe.NL.Res.HH.Thermal.WH.Geo.Geo</t>
  </si>
  <si>
    <t>FEC.ktoe.NL.Res.HH.Thermal.WH.DistrHeat.Steam_Distr</t>
  </si>
  <si>
    <t>FEC.ktoe.NL.Res.HH.Thermal.WH.Elc.Elec</t>
  </si>
  <si>
    <t>FEC.ktoe.NL.Res.HH.Thermal.WH.TotalSolar.Solar</t>
  </si>
  <si>
    <t>FEC.ktoe.NL.Res.HH.Thermal.CO.Solids.Solids</t>
  </si>
  <si>
    <t>FEC.ktoe.NL.Res.HH.Thermal.CO.LPG.LPG</t>
  </si>
  <si>
    <t>FEC.ktoe.NL.Res.HH.Thermal.CO.Gas.NG_Biogas</t>
  </si>
  <si>
    <t>FEC.ktoe.NL.Res.HH.Thermal.CO.Biomass.Biomass_Waste</t>
  </si>
  <si>
    <t>FEC.ktoe.NL.Res.HH.Thermal.CO.Elc.Elec</t>
  </si>
  <si>
    <t>NL - Thermal energy service</t>
  </si>
  <si>
    <t>TES.ktoe.NL.Res.HH.Thermal</t>
  </si>
  <si>
    <t>TES.ktoe.NL.Res.HH.Thermal.SH</t>
  </si>
  <si>
    <t>TES.ktoe.NL.Res.HH.Thermal.SH.Solids.Solids</t>
  </si>
  <si>
    <t>TES.ktoe.NL.Res.HH.Thermal.SH.LPG.LPG</t>
  </si>
  <si>
    <t>TES.ktoe.NL.Res.HH.Thermal.SH.Oil.Oil_LiqBio</t>
  </si>
  <si>
    <t>TES.ktoe.NL.Res.HH.Thermal.SH.Gas.NG_Biogas</t>
  </si>
  <si>
    <t>TES.ktoe.NL.Res.HH.Thermal.SH.Biomass.Biomass_Waste</t>
  </si>
  <si>
    <t>TES.ktoe.NL.Res.HH.Thermal.SH.Geo.Geo</t>
  </si>
  <si>
    <t>TES.ktoe.NL.Res.HH.Thermal.SH.DistrHeat.Steam_Distr</t>
  </si>
  <si>
    <t>TES.ktoe.NL.Res.HH.Thermal.SH.AdvElc.Elec</t>
  </si>
  <si>
    <t>TES.ktoe.NL.Res.HH.Thermal.SH.ConvElc.Elec</t>
  </si>
  <si>
    <t>TES.ktoe.NL.Res.HH.Thermal.SH.TotalCirculation.Elec</t>
  </si>
  <si>
    <t>TES.ktoe.NL.Res.HH.Thermal.SC</t>
  </si>
  <si>
    <t>TES.ktoe.NL.Res.HH.Thermal.SC.AC.Elec</t>
  </si>
  <si>
    <t>TES.ktoe.NL.Res.HH.Thermal.WH</t>
  </si>
  <si>
    <t>TES.ktoe.NL.Res.HH.Thermal.WH.Solids.Solids</t>
  </si>
  <si>
    <t>TES.ktoe.NL.Res.HH.Thermal.WH.LPG.LPG</t>
  </si>
  <si>
    <t>TES.ktoe.NL.Res.HH.Thermal.WH.Oil.Oil_LiqBio</t>
  </si>
  <si>
    <t>TES.ktoe.NL.Res.HH.Thermal.WH.Gas.NG_Biogas</t>
  </si>
  <si>
    <t>TES.ktoe.NL.Res.HH.Thermal.WH.Biomass.Biomass_Waste</t>
  </si>
  <si>
    <t>TES.ktoe.NL.Res.HH.Thermal.WH.Geo.Geo</t>
  </si>
  <si>
    <t>TES.ktoe.NL.Res.HH.Thermal.WH.DistrHeat.Steam_Distr</t>
  </si>
  <si>
    <t>TES.ktoe.NL.Res.HH.Thermal.WH.Elc.Elec</t>
  </si>
  <si>
    <t>TES.ktoe.NL.Res.HH.Thermal.WH.TotalSolar.Solar</t>
  </si>
  <si>
    <t>TES.ktoe.NL.Res.HH.Thermal.CO</t>
  </si>
  <si>
    <t>TES.ktoe.NL.Res.HH.Thermal.CO.Solids.Solids</t>
  </si>
  <si>
    <t>TES.ktoe.NL.Res.HH.Thermal.CO.LPG.LPG</t>
  </si>
  <si>
    <t>TES.ktoe.NL.Res.HH.Thermal.CO.Gas.NG_Biogas</t>
  </si>
  <si>
    <t>TES.ktoe.NL.Res.HH.Thermal.CO.Biomass.Biomass_Waste</t>
  </si>
  <si>
    <t>TES.ktoe.NL.Res.HH.Thermal.CO.Elc.Elec</t>
  </si>
  <si>
    <t>NL - System efficiency indicator of total stock</t>
  </si>
  <si>
    <t>Eff.ratio.NL.Res.HH.Thermal.SH.Solids.Solids</t>
  </si>
  <si>
    <t>Eff.ratio.NL.Res.HH.Thermal.SH.LPG.LPG</t>
  </si>
  <si>
    <t>Eff.ratio.NL.Res.HH.Thermal.SH.Oil.Oil_LiqBio</t>
  </si>
  <si>
    <t>Eff.ratio.NL.Res.HH.Thermal.SH.Gas.NG_Biogas</t>
  </si>
  <si>
    <t>Eff.ratio.NL.Res.HH.Thermal.SH.Biomass.Biomass_Waste</t>
  </si>
  <si>
    <t>Eff.ratio.NL.Res.HH.Thermal.SH.Geo.Geo</t>
  </si>
  <si>
    <t>Eff.ratio.NL.Res.HH.Thermal.SH.DistrHeat.Steam_Distr</t>
  </si>
  <si>
    <t>Eff.ratio.NL.Res.HH.Thermal.SH.AdvElc.Elec</t>
  </si>
  <si>
    <t>Eff.ratio.NL.Res.HH.Thermal.SH.ConvElc.Elec</t>
  </si>
  <si>
    <t>Eff.ratio.NL.Res.HH.Thermal.SH.TotalCirculation.Elec</t>
  </si>
  <si>
    <t>Eff.ratio.NL.Res.HH.Thermal.SC.AC.Elec</t>
  </si>
  <si>
    <t>Eff.ratio.NL.Res.HH.Thermal.WH.Solids.Solids</t>
  </si>
  <si>
    <t>Eff.ratio.NL.Res.HH.Thermal.WH.LPG.LPG</t>
  </si>
  <si>
    <t>Eff.ratio.NL.Res.HH.Thermal.WH.Oil.Oil_LiqBio</t>
  </si>
  <si>
    <t>Eff.ratio.NL.Res.HH.Thermal.WH.Gas.NG_Biogas</t>
  </si>
  <si>
    <t>Eff.ratio.NL.Res.HH.Thermal.WH.Biomass.Biomass_Waste</t>
  </si>
  <si>
    <t>Eff.ratio.NL.Res.HH.Thermal.WH.Geo.Geo</t>
  </si>
  <si>
    <t>Eff.ratio.NL.Res.HH.Thermal.WH.DistrHeat.Steam_Distr</t>
  </si>
  <si>
    <t>Eff.ratio.NL.Res.HH.Thermal.WH.Elc.Elec</t>
  </si>
  <si>
    <t>Eff.ratio.NL.Res.HH.Thermal.WH.TotalSolar.Solar</t>
  </si>
  <si>
    <t>Eff.ratio.NL.Res.HH.Thermal.CO.Solids.Solids</t>
  </si>
  <si>
    <t>Eff.ratio.NL.Res.HH.Thermal.CO.LPG.LPG</t>
  </si>
  <si>
    <t>Eff.ratio.NL.Res.HH.Thermal.CO.Gas.NG_Biogas</t>
  </si>
  <si>
    <t>Eff.ratio.NL.Res.HH.Thermal.CO.Biomass.Biomass_Waste</t>
  </si>
  <si>
    <t>Eff.ratio.NL.Res.HH.Thermal.CO.Elc.Elec</t>
  </si>
  <si>
    <t>NL - CO2 emissions</t>
  </si>
  <si>
    <t>EMI.ktCO2.NL.Res.HH.Thermal.SH.Solids.Solids</t>
  </si>
  <si>
    <t>EMI.ktCO2.NL.Res.HH.Thermal.SH.LPG.LPG</t>
  </si>
  <si>
    <t>EMI.ktCO2.NL.Res.HH.Thermal.SH.Oil.Oil_LiqBio</t>
  </si>
  <si>
    <t>EMI.ktCO2.NL.Res.HH.Thermal.SH.Gas.NG_Biogas</t>
  </si>
  <si>
    <t>EMI.ktCO2.NL.Res.HH.Thermal.SH.Biomass.Biomass_Waste</t>
  </si>
  <si>
    <t>EMI.ktCO2.NL.Res.HH.Thermal.SH.Geo.Geo</t>
  </si>
  <si>
    <t>EMI.ktCO2.NL.Res.HH.Thermal.SH.DistrHeat.Steam_Distr</t>
  </si>
  <si>
    <t>EMI.ktCO2.NL.Res.HH.Thermal.SH.AdvElc.Elec</t>
  </si>
  <si>
    <t>EMI.ktCO2.NL.Res.HH.Thermal.SH.ConvElc.Elec</t>
  </si>
  <si>
    <t>EMI.ktCO2.NL.Res.HH.Thermal.SH.TotalCirculation.Elec</t>
  </si>
  <si>
    <t>EMI.ktCO2.NL.Res.HH.Thermal.SC.AC.Elec</t>
  </si>
  <si>
    <t>EMI.ktCO2.NL.Res.HH.Thermal.WH.Solids.Solids</t>
  </si>
  <si>
    <t>EMI.ktCO2.NL.Res.HH.Thermal.WH.LPG.LPG</t>
  </si>
  <si>
    <t>EMI.ktCO2.NL.Res.HH.Thermal.WH.Oil.Oil_LiqBio</t>
  </si>
  <si>
    <t>EMI.ktCO2.NL.Res.HH.Thermal.WH.Gas.NG_Biogas</t>
  </si>
  <si>
    <t>EMI.ktCO2.NL.Res.HH.Thermal.WH.Biomass.Biomass_Waste</t>
  </si>
  <si>
    <t>EMI.ktCO2.NL.Res.HH.Thermal.WH.Geo.Geo</t>
  </si>
  <si>
    <t>EMI.ktCO2.NL.Res.HH.Thermal.WH.DistrHeat.Steam_Distr</t>
  </si>
  <si>
    <t>EMI.ktCO2.NL.Res.HH.Thermal.WH.Elc.Elec</t>
  </si>
  <si>
    <t>EMI.ktCO2.NL.Res.HH.Thermal.WH.TotalSolar.Solar</t>
  </si>
  <si>
    <t>EMI.ktCO2.NL.Res.HH.Thermal.CO.Solids.Solids</t>
  </si>
  <si>
    <t>EMI.ktCO2.NL.Res.HH.Thermal.CO.LPG.LPG</t>
  </si>
  <si>
    <t>EMI.ktCO2.NL.Res.HH.Thermal.CO.Gas.NG_Biogas</t>
  </si>
  <si>
    <t>EMI.ktCO2.NL.Res.HH.Thermal.CO.Biomass.Biomass_Waste</t>
  </si>
  <si>
    <t>EMI.ktCO2.NL.Res.HH.Thermal.CO.Elc.Elec</t>
  </si>
  <si>
    <t>NL - Final energy consumption per household</t>
  </si>
  <si>
    <t>FEC_per_household.kWh.NL.Res.HH.Thermal.SH.Solids.Solids</t>
  </si>
  <si>
    <t>FEC_per_household.kWh.NL.Res.HH.Thermal.SH.LPG.LPG</t>
  </si>
  <si>
    <t>FEC_per_household.kWh.NL.Res.HH.Thermal.SH.Oil.Oil_LiqBio</t>
  </si>
  <si>
    <t>FEC_per_household.kWh.NL.Res.HH.Thermal.SH.Gas.NG_Biogas</t>
  </si>
  <si>
    <t>FEC_per_household.kWh.NL.Res.HH.Thermal.SH.Biomass.Biomass_Waste</t>
  </si>
  <si>
    <t>FEC_per_household.kWh.NL.Res.HH.Thermal.SH.Geo.Geo</t>
  </si>
  <si>
    <t>FEC_per_household.kWh.NL.Res.HH.Thermal.SH.DistrHeat.Steam_Distr</t>
  </si>
  <si>
    <t>FEC_per_household.kWh.NL.Res.HH.Thermal.SH.AdvElc.Elec</t>
  </si>
  <si>
    <t>FEC_per_household.kWh.NL.Res.HH.Thermal.SH.ConvElc.Elec</t>
  </si>
  <si>
    <t>FEC_per_household.kWh.NL.Res.HH.Thermal.SH.TotalCirculation.Elec</t>
  </si>
  <si>
    <t>FEC_per_household.kWh.NL.Res.HH.Thermal.SC.AC.Elec</t>
  </si>
  <si>
    <t>FEC_per_household.kWh.NL.Res.HH.Thermal.WH.Solids.Solids</t>
  </si>
  <si>
    <t>FEC_per_household.kWh.NL.Res.HH.Thermal.WH.LPG.LPG</t>
  </si>
  <si>
    <t>FEC_per_household.kWh.NL.Res.HH.Thermal.WH.Oil.Oil_LiqBio</t>
  </si>
  <si>
    <t>FEC_per_household.kWh.NL.Res.HH.Thermal.WH.Gas.NG_Biogas</t>
  </si>
  <si>
    <t>FEC_per_household.kWh.NL.Res.HH.Thermal.WH.Biomass.Biomass_Waste</t>
  </si>
  <si>
    <t>FEC_per_household.kWh.NL.Res.HH.Thermal.WH.Geo.Geo</t>
  </si>
  <si>
    <t>FEC_per_household.kWh.NL.Res.HH.Thermal.WH.DistrHeat.Steam_Distr</t>
  </si>
  <si>
    <t>FEC_per_household.kWh.NL.Res.HH.Thermal.WH.Elc.Elec</t>
  </si>
  <si>
    <t>FEC_per_household.kWh.NL.Res.HH.Thermal.WH.TotalSolar.Solar</t>
  </si>
  <si>
    <t>FEC_per_household.kWh.NL.Res.HH.Thermal.CO.Solids.Solids</t>
  </si>
  <si>
    <t>FEC_per_household.kWh.NL.Res.HH.Thermal.CO.LPG.LPG</t>
  </si>
  <si>
    <t>FEC_per_household.kWh.NL.Res.HH.Thermal.CO.Gas.NG_Biogas</t>
  </si>
  <si>
    <t>FEC_per_household.kWh.NL.Res.HH.Thermal.CO.Biomass.Biomass_Waste</t>
  </si>
  <si>
    <t>FEC_per_household.kWh.NL.Res.HH.Thermal.CO.Elc.Elec</t>
  </si>
  <si>
    <t>NL - Thermal energy service per household</t>
  </si>
  <si>
    <t>TES_per_household.kWh.NL.Res.HH.Thermal.SH.Solids.Solids</t>
  </si>
  <si>
    <t>TES_per_household.kWh.NL.Res.HH.Thermal.SH.LPG.LPG</t>
  </si>
  <si>
    <t>TES_per_household.kWh.NL.Res.HH.Thermal.SH.Oil.Oil_LiqBio</t>
  </si>
  <si>
    <t>TES_per_household.kWh.NL.Res.HH.Thermal.SH.Gas.NG_Biogas</t>
  </si>
  <si>
    <t>TES_per_household.kWh.NL.Res.HH.Thermal.SH.Biomass.Biomass_Waste</t>
  </si>
  <si>
    <t>TES_per_household.kWh.NL.Res.HH.Thermal.SH.Geo.Geo</t>
  </si>
  <si>
    <t>TES_per_household.kWh.NL.Res.HH.Thermal.SH.DistrHeat.Steam_Distr</t>
  </si>
  <si>
    <t>TES_per_household.kWh.NL.Res.HH.Thermal.SH.AdvElc.Elec</t>
  </si>
  <si>
    <t>TES_per_household.kWh.NL.Res.HH.Thermal.SH.ConvElc.Elec</t>
  </si>
  <si>
    <t>TES_per_household.kWh.NL.Res.HH.Thermal.SH.TotalCirculation.Elec</t>
  </si>
  <si>
    <t>TES_per_household.kWh.NL.Res.HH.Thermal.SC.AC.Elec</t>
  </si>
  <si>
    <t>TES_per_household.kWh.NL.Res.HH.Thermal.WH.Solids.Solids</t>
  </si>
  <si>
    <t>TES_per_household.kWh.NL.Res.HH.Thermal.WH.LPG.LPG</t>
  </si>
  <si>
    <t>TES_per_household.kWh.NL.Res.HH.Thermal.WH.Oil.Oil_LiqBio</t>
  </si>
  <si>
    <t>TES_per_household.kWh.NL.Res.HH.Thermal.WH.Gas.NG_Biogas</t>
  </si>
  <si>
    <t>TES_per_household.kWh.NL.Res.HH.Thermal.WH.Biomass.Biomass_Waste</t>
  </si>
  <si>
    <t>TES_per_household.kWh.NL.Res.HH.Thermal.WH.Geo.Geo</t>
  </si>
  <si>
    <t>TES_per_household.kWh.NL.Res.HH.Thermal.WH.DistrHeat.Steam_Distr</t>
  </si>
  <si>
    <t>TES_per_household.kWh.NL.Res.HH.Thermal.WH.Elc.Elec</t>
  </si>
  <si>
    <t>TES_per_household.kWh.NL.Res.HH.Thermal.WH.TotalSolar.Solar</t>
  </si>
  <si>
    <t>TES_per_household.kWh.NL.Res.HH.Thermal.CO.Solids.Solids</t>
  </si>
  <si>
    <t>TES_per_household.kWh.NL.Res.HH.Thermal.CO.LPG.LPG</t>
  </si>
  <si>
    <t>TES_per_household.kWh.NL.Res.HH.Thermal.CO.Gas.NG_Biogas</t>
  </si>
  <si>
    <t>TES_per_household.kWh.NL.Res.HH.Thermal.CO.Biomass.Biomass_Waste</t>
  </si>
  <si>
    <t>TES_per_household.kWh.NL.Res.HH.Thermal.CO.Elc.Elec</t>
  </si>
  <si>
    <t>NL - CO2 emissions per household</t>
  </si>
  <si>
    <t>EMI_per_household.kgCO2.NL.Res.HH.Thermal.SH.Solids.Solids</t>
  </si>
  <si>
    <t>EMI_per_household.kgCO2.NL.Res.HH.Thermal.SH.LPG.LPG</t>
  </si>
  <si>
    <t>EMI_per_household.kgCO2.NL.Res.HH.Thermal.SH.Oil.Oil_LiqBio</t>
  </si>
  <si>
    <t>EMI_per_household.kgCO2.NL.Res.HH.Thermal.SH.Gas.NG_Biogas</t>
  </si>
  <si>
    <t>EMI_per_household.kgCO2.NL.Res.HH.Thermal.SH.Biomass.Biomass_Waste</t>
  </si>
  <si>
    <t>EMI_per_household.kgCO2.NL.Res.HH.Thermal.SH.Geo.Geo</t>
  </si>
  <si>
    <t>EMI_per_household.kgCO2.NL.Res.HH.Thermal.SH.DistrHeat.Steam_Distr</t>
  </si>
  <si>
    <t>EMI_per_household.kgCO2.NL.Res.HH.Thermal.SH.AdvElc.Elec</t>
  </si>
  <si>
    <t>EMI_per_household.kgCO2.NL.Res.HH.Thermal.SH.ConvElc.Elec</t>
  </si>
  <si>
    <t>EMI_per_household.kgCO2.NL.Res.HH.Thermal.SH.TotalCirculation.Elec</t>
  </si>
  <si>
    <t>EMI_per_household.kgCO2.NL.Res.HH.Thermal.SC.AC.Elec</t>
  </si>
  <si>
    <t>EMI_per_household.kgCO2.NL.Res.HH.Thermal.WH.Solids.Solids</t>
  </si>
  <si>
    <t>EMI_per_household.kgCO2.NL.Res.HH.Thermal.WH.LPG.LPG</t>
  </si>
  <si>
    <t>EMI_per_household.kgCO2.NL.Res.HH.Thermal.WH.Oil.Oil_LiqBio</t>
  </si>
  <si>
    <t>EMI_per_household.kgCO2.NL.Res.HH.Thermal.WH.Gas.NG_Biogas</t>
  </si>
  <si>
    <t>EMI_per_household.kgCO2.NL.Res.HH.Thermal.WH.Biomass.Biomass_Waste</t>
  </si>
  <si>
    <t>EMI_per_household.kgCO2.NL.Res.HH.Thermal.WH.Geo.Geo</t>
  </si>
  <si>
    <t>EMI_per_household.kgCO2.NL.Res.HH.Thermal.WH.DistrHeat.Steam_Distr</t>
  </si>
  <si>
    <t>EMI_per_household.kgCO2.NL.Res.HH.Thermal.WH.Elc.Elec</t>
  </si>
  <si>
    <t>EMI_per_household.kgCO2.NL.Res.HH.Thermal.WH.TotalSolar.Solar</t>
  </si>
  <si>
    <t>EMI_per_household.kgCO2.NL.Res.HH.Thermal.CO.Solids.Solids</t>
  </si>
  <si>
    <t>EMI_per_household.kgCO2.NL.Res.HH.Thermal.CO.LPG.LPG</t>
  </si>
  <si>
    <t>EMI_per_household.kgCO2.NL.Res.HH.Thermal.CO.Gas.NG_Biogas</t>
  </si>
  <si>
    <t>EMI_per_household.kgCO2.NL.Res.HH.Thermal.CO.Biomass.Biomass_Waste</t>
  </si>
  <si>
    <t>EMI_per_household.kgCO2.NL.Res.HH.Thermal.CO.Elc.Elec</t>
  </si>
  <si>
    <t>NL - Final energy consumption per surface area</t>
  </si>
  <si>
    <t>FEC_per_sqm.kWh.NL.Res.HH.Thermal.SH.Solids.Solids</t>
  </si>
  <si>
    <t>FEC_per_sqm.kWh.NL.Res.HH.Thermal.SH.LPG.LPG</t>
  </si>
  <si>
    <t>FEC_per_sqm.kWh.NL.Res.HH.Thermal.SH.Oil.Oil_LiqBio</t>
  </si>
  <si>
    <t>FEC_per_sqm.kWh.NL.Res.HH.Thermal.SH.Gas.NG_Biogas</t>
  </si>
  <si>
    <t>FEC_per_sqm.kWh.NL.Res.HH.Thermal.SH.Biomass.Biomass_Waste</t>
  </si>
  <si>
    <t>FEC_per_sqm.kWh.NL.Res.HH.Thermal.SH.Geo.Geo</t>
  </si>
  <si>
    <t>FEC_per_sqm.kWh.NL.Res.HH.Thermal.SH.DistrHeat.Steam_Distr</t>
  </si>
  <si>
    <t>FEC_per_sqm.kWh.NL.Res.HH.Thermal.SH.AdvElc.Elec</t>
  </si>
  <si>
    <t>FEC_per_sqm.kWh.NL.Res.HH.Thermal.SH.ConvElc.Elec</t>
  </si>
  <si>
    <t>FEC_per_sqm.kWh.NL.Res.HH.Thermal.SH.TotalCirculation.Elec</t>
  </si>
  <si>
    <t>FEC_per_sqm.kWh.NL.Res.HH.Thermal.SC.AC.Elec</t>
  </si>
  <si>
    <t>FEC_per_sqm.kWh.NL.Res.HH.Thermal.WH.Solids.Solids</t>
  </si>
  <si>
    <t>FEC_per_sqm.kWh.NL.Res.HH.Thermal.WH.LPG.LPG</t>
  </si>
  <si>
    <t>FEC_per_sqm.kWh.NL.Res.HH.Thermal.WH.Oil.Oil_LiqBio</t>
  </si>
  <si>
    <t>FEC_per_sqm.kWh.NL.Res.HH.Thermal.WH.Gas.NG_Biogas</t>
  </si>
  <si>
    <t>FEC_per_sqm.kWh.NL.Res.HH.Thermal.WH.Biomass.Biomass_Waste</t>
  </si>
  <si>
    <t>FEC_per_sqm.kWh.NL.Res.HH.Thermal.WH.Geo.Geo</t>
  </si>
  <si>
    <t>FEC_per_sqm.kWh.NL.Res.HH.Thermal.WH.DistrHeat.Steam_Distr</t>
  </si>
  <si>
    <t>FEC_per_sqm.kWh.NL.Res.HH.Thermal.WH.Elc.Elec</t>
  </si>
  <si>
    <t>FEC_per_sqm.kWh.NL.Res.HH.Thermal.WH.TotalSolar.Solar</t>
  </si>
  <si>
    <t>FEC_per_sqm.kWh.NL.Res.HH.Thermal.CO.Solids.Solids</t>
  </si>
  <si>
    <t>FEC_per_sqm.kWh.NL.Res.HH.Thermal.CO.LPG.LPG</t>
  </si>
  <si>
    <t>FEC_per_sqm.kWh.NL.Res.HH.Thermal.CO.Gas.NG_Biogas</t>
  </si>
  <si>
    <t>FEC_per_sqm.kWh.NL.Res.HH.Thermal.CO.Biomass.Biomass_Waste</t>
  </si>
  <si>
    <t>FEC_per_sqm.kWh.NL.Res.HH.Thermal.CO.Elc.Elec</t>
  </si>
  <si>
    <t>NL - Thermal energy service per surface area</t>
  </si>
  <si>
    <t>TES_per_sqm.kWh.NL.Res.HH.Thermal.SH.Solids.Solids</t>
  </si>
  <si>
    <t>TES_per_sqm.kWh.NL.Res.HH.Thermal.SH.LPG.LPG</t>
  </si>
  <si>
    <t>TES_per_sqm.kWh.NL.Res.HH.Thermal.SH.Oil.Oil_LiqBio</t>
  </si>
  <si>
    <t>TES_per_sqm.kWh.NL.Res.HH.Thermal.SH.Gas.NG_Biogas</t>
  </si>
  <si>
    <t>TES_per_sqm.kWh.NL.Res.HH.Thermal.SH.Biomass.Biomass_Waste</t>
  </si>
  <si>
    <t>TES_per_sqm.kWh.NL.Res.HH.Thermal.SH.Geo.Geo</t>
  </si>
  <si>
    <t>TES_per_sqm.kWh.NL.Res.HH.Thermal.SH.DistrHeat.Steam_Distr</t>
  </si>
  <si>
    <t>TES_per_sqm.kWh.NL.Res.HH.Thermal.SH.AdvElc.Elec</t>
  </si>
  <si>
    <t>TES_per_sqm.kWh.NL.Res.HH.Thermal.SH.ConvElc.Elec</t>
  </si>
  <si>
    <t>TES_per_sqm.kWh.NL.Res.HH.Thermal.SH.TotalCirculation.Elec</t>
  </si>
  <si>
    <t>TES_per_sqm.kWh.NL.Res.HH.Thermal.SC.AC.Elec</t>
  </si>
  <si>
    <t>TES_per_sqm.kWh.NL.Res.HH.Thermal.WH.Solids.Solids</t>
  </si>
  <si>
    <t>TES_per_sqm.kWh.NL.Res.HH.Thermal.WH.LPG.LPG</t>
  </si>
  <si>
    <t>TES_per_sqm.kWh.NL.Res.HH.Thermal.WH.Oil.Oil_LiqBio</t>
  </si>
  <si>
    <t>TES_per_sqm.kWh.NL.Res.HH.Thermal.WH.Gas.NG_Biogas</t>
  </si>
  <si>
    <t>TES_per_sqm.kWh.NL.Res.HH.Thermal.WH.Biomass.Biomass_Waste</t>
  </si>
  <si>
    <t>TES_per_sqm.kWh.NL.Res.HH.Thermal.WH.Geo.Geo</t>
  </si>
  <si>
    <t>TES_per_sqm.kWh.NL.Res.HH.Thermal.WH.DistrHeat.Steam_Distr</t>
  </si>
  <si>
    <t>TES_per_sqm.kWh.NL.Res.HH.Thermal.WH.Elc.Elec</t>
  </si>
  <si>
    <t>TES_per_sqm.kWh.NL.Res.HH.Thermal.WH.TotalSolar.Solar</t>
  </si>
  <si>
    <t>TES_per_sqm.kWh.NL.Res.HH.Thermal.CO.Solids.Solids</t>
  </si>
  <si>
    <t>TES_per_sqm.kWh.NL.Res.HH.Thermal.CO.LPG.LPG</t>
  </si>
  <si>
    <t>TES_per_sqm.kWh.NL.Res.HH.Thermal.CO.Gas.NG_Biogas</t>
  </si>
  <si>
    <t>TES_per_sqm.kWh.NL.Res.HH.Thermal.CO.Biomass.Biomass_Waste</t>
  </si>
  <si>
    <t>TES_per_sqm.kWh.NL.Res.HH.Thermal.CO.Elc.Elec</t>
  </si>
  <si>
    <t>NL - CO2 emissions per surface area</t>
  </si>
  <si>
    <t>EMI_per_sqm.kgCO2.NL.Res.HH.Thermal.SH.Solids.Solids</t>
  </si>
  <si>
    <t>EMI_per_sqm.kgCO2.NL.Res.HH.Thermal.SH.LPG.LPG</t>
  </si>
  <si>
    <t>EMI_per_sqm.kgCO2.NL.Res.HH.Thermal.SH.Oil.Oil_LiqBio</t>
  </si>
  <si>
    <t>EMI_per_sqm.kgCO2.NL.Res.HH.Thermal.SH.Gas.NG_Biogas</t>
  </si>
  <si>
    <t>EMI_per_sqm.kgCO2.NL.Res.HH.Thermal.SH.Biomass.Biomass_Waste</t>
  </si>
  <si>
    <t>EMI_per_sqm.kgCO2.NL.Res.HH.Thermal.SH.Geo.Geo</t>
  </si>
  <si>
    <t>EMI_per_sqm.kgCO2.NL.Res.HH.Thermal.SH.DistrHeat.Steam_Distr</t>
  </si>
  <si>
    <t>EMI_per_sqm.kgCO2.NL.Res.HH.Thermal.SH.AdvElc.Elec</t>
  </si>
  <si>
    <t>EMI_per_sqm.kgCO2.NL.Res.HH.Thermal.SH.ConvElc.Elec</t>
  </si>
  <si>
    <t>EMI_per_sqm.kgCO2.NL.Res.HH.Thermal.SH.TotalCirculation.Elec</t>
  </si>
  <si>
    <t>EMI_per_sqm.kgCO2.NL.Res.HH.Thermal.SC.AC.Elec</t>
  </si>
  <si>
    <t>EMI_per_sqm.kgCO2.NL.Res.HH.Thermal.WH.Solids.Solids</t>
  </si>
  <si>
    <t>EMI_per_sqm.kgCO2.NL.Res.HH.Thermal.WH.LPG.LPG</t>
  </si>
  <si>
    <t>EMI_per_sqm.kgCO2.NL.Res.HH.Thermal.WH.Oil.Oil_LiqBio</t>
  </si>
  <si>
    <t>EMI_per_sqm.kgCO2.NL.Res.HH.Thermal.WH.Gas.NG_Biogas</t>
  </si>
  <si>
    <t>EMI_per_sqm.kgCO2.NL.Res.HH.Thermal.WH.Biomass.Biomass_Waste</t>
  </si>
  <si>
    <t>EMI_per_sqm.kgCO2.NL.Res.HH.Thermal.WH.Geo.Geo</t>
  </si>
  <si>
    <t>EMI_per_sqm.kgCO2.NL.Res.HH.Thermal.WH.DistrHeat.Steam_Distr</t>
  </si>
  <si>
    <t>EMI_per_sqm.kgCO2.NL.Res.HH.Thermal.WH.Elc.Elec</t>
  </si>
  <si>
    <t>EMI_per_sqm.kgCO2.NL.Res.HH.Thermal.WH.TotalSolar.Solar</t>
  </si>
  <si>
    <t>EMI_per_sqm.kgCO2.NL.Res.HH.Thermal.CO.Solids.Solids</t>
  </si>
  <si>
    <t>EMI_per_sqm.kgCO2.NL.Res.HH.Thermal.CO.LPG.LPG</t>
  </si>
  <si>
    <t>EMI_per_sqm.kgCO2.NL.Res.HH.Thermal.CO.Gas.NG_Biogas</t>
  </si>
  <si>
    <t>EMI_per_sqm.kgCO2.NL.Res.HH.Thermal.CO.Biomass.Biomass_Waste</t>
  </si>
  <si>
    <t>EMI_per_sqm.kgCO2.NL.Res.HH.Thermal.CO.Elc.Elec</t>
  </si>
  <si>
    <t>NL - Number of new and renovated households</t>
  </si>
  <si>
    <t>NUM.number.NL.Res.HHnew.Thermal</t>
  </si>
  <si>
    <t>NUM.number.NL.Res.HHnew.Thermal.SH</t>
  </si>
  <si>
    <t>NUM.number.NL.Res.HHnew.Thermal.SH.Solids</t>
  </si>
  <si>
    <t>NUM.number.NL.Res.HHnew.Thermal.SH.LPG</t>
  </si>
  <si>
    <t>NUM.number.NL.Res.HHnew.Thermal.SH.Oil</t>
  </si>
  <si>
    <t>NUM.number.NL.Res.HHnew.Thermal.SH.Gas</t>
  </si>
  <si>
    <t>NUM.number.NL.Res.HHnew.Thermal.SH.Biomass</t>
  </si>
  <si>
    <t>NUM.number.NL.Res.HHnew.Thermal.SH.Geo</t>
  </si>
  <si>
    <t>NUM.number.NL.Res.HHnew.Thermal.SH.DistrHeat</t>
  </si>
  <si>
    <t>NUM.number.NL.Res.HHnew.Thermal.SH.AdvElc</t>
  </si>
  <si>
    <t>NUM.number.NL.Res.HHnew.Thermal.SH.ConvElc</t>
  </si>
  <si>
    <t>NUM.number.NL.Res.HHnew.Thermal.SC</t>
  </si>
  <si>
    <t>NUM.number.NL.Res.HHnew.Thermal.SC.AC</t>
  </si>
  <si>
    <t>NUM.number.NL.Res.HHnew.Thermal.WH</t>
  </si>
  <si>
    <t>NUM.number.NL.Res.HHnew.Thermal.WH.Solids</t>
  </si>
  <si>
    <t>NUM.number.NL.Res.HHnew.Thermal.WH.LPG</t>
  </si>
  <si>
    <t>NUM.number.NL.Res.HHnew.Thermal.WH.Oil</t>
  </si>
  <si>
    <t>NUM.number.NL.Res.HHnew.Thermal.WH.Gas</t>
  </si>
  <si>
    <t>NUM.number.NL.Res.HHnew.Thermal.WH.Biomass</t>
  </si>
  <si>
    <t>NUM.number.NL.Res.HHnew.Thermal.WH.Geo</t>
  </si>
  <si>
    <t>NUM.number.NL.Res.HHnew.Thermal.WH.DistrHeat</t>
  </si>
  <si>
    <t>NUM.number.NL.Res.HHnew.Thermal.WH.Elc</t>
  </si>
  <si>
    <t>NUM.number.NL.Res.HHnew.Thermal.WH.Solar</t>
  </si>
  <si>
    <t>NUM.number.NL.Res.HHnew.Thermal.CO</t>
  </si>
  <si>
    <t>NUM.number.NL.Res.HHnew.Thermal.CO.Solids</t>
  </si>
  <si>
    <t>NUM.number.NL.Res.HHnew.Thermal.CO.LPG</t>
  </si>
  <si>
    <t>NUM.number.NL.Res.HHnew.Thermal.CO.Gas</t>
  </si>
  <si>
    <t>NUM.number.NL.Res.HHnew.Thermal.CO.Biomass</t>
  </si>
  <si>
    <t>NUM.number.NL.Res.HHnew.Thermal.CO.Elc</t>
  </si>
  <si>
    <t>NL - Final energy consumption in new and renovated households</t>
  </si>
  <si>
    <t>FEC.ktoe.NL.Res.HHnew.Thermal</t>
  </si>
  <si>
    <t>FEC.ktoe.NL.Res.HHnew.Thermal.SH</t>
  </si>
  <si>
    <t>FEC.ktoe.NL.Res.HHnew.Thermal.SH.Solids.Solids</t>
  </si>
  <si>
    <t>FEC.ktoe.NL.Res.HHnew.Thermal.SH.LPG.LPG</t>
  </si>
  <si>
    <t>FEC.ktoe.NL.Res.HHnew.Thermal.SH.Oil.Oil_LiqBio</t>
  </si>
  <si>
    <t>FEC.ktoe.NL.Res.HHnew.Thermal.SH.Gas.NG_Biogas</t>
  </si>
  <si>
    <t>FEC.ktoe.NL.Res.HHnew.Thermal.SH.Biomass.Biomass_Waste</t>
  </si>
  <si>
    <t>FEC.ktoe.NL.Res.HHnew.Thermal.SH.Geo.Geo</t>
  </si>
  <si>
    <t>FEC.ktoe.NL.Res.HHnew.Thermal.SH.DistrHeat.Steam_Distr</t>
  </si>
  <si>
    <t>FEC.ktoe.NL.Res.HHnew.Thermal.SH.AdvElc.Elec</t>
  </si>
  <si>
    <t>FEC.ktoe.NL.Res.HHnew.Thermal.SH.ConvElc.Elec</t>
  </si>
  <si>
    <t>FEC.ktoe.NL.Res.HHnew.Thermal.SH.TotalCirculation.Elec</t>
  </si>
  <si>
    <t>FEC.ktoe.NL.Res.HHnew.Thermal.SC</t>
  </si>
  <si>
    <t>FEC.ktoe.NL.Res.HHnew.Thermal.SC.AC.Elec</t>
  </si>
  <si>
    <t>FEC.ktoe.NL.Res.HHnew.Thermal.WH</t>
  </si>
  <si>
    <t>FEC.ktoe.NL.Res.HHnew.Thermal.WH.Solids.Solids</t>
  </si>
  <si>
    <t>FEC.ktoe.NL.Res.HHnew.Thermal.WH.LPG.LPG</t>
  </si>
  <si>
    <t>FEC.ktoe.NL.Res.HHnew.Thermal.WH.Oil.Oil_LiqBio</t>
  </si>
  <si>
    <t>FEC.ktoe.NL.Res.HHnew.Thermal.WH.Gas.NG_Biogas</t>
  </si>
  <si>
    <t>FEC.ktoe.NL.Res.HHnew.Thermal.WH.Biomass.Biomass_Waste</t>
  </si>
  <si>
    <t>FEC.ktoe.NL.Res.HHnew.Thermal.WH.Geo.Geo</t>
  </si>
  <si>
    <t>FEC.ktoe.NL.Res.HHnew.Thermal.WH.DistrHeat.Steam_Distr</t>
  </si>
  <si>
    <t>FEC.ktoe.NL.Res.HHnew.Thermal.WH.Elc.Elec</t>
  </si>
  <si>
    <t>FEC.ktoe.NL.Res.HHnew.Thermal.WH.TotalSolar.Solar</t>
  </si>
  <si>
    <t>FEC.ktoe.NL.Res.HHnew.Thermal.CO</t>
  </si>
  <si>
    <t>FEC.ktoe.NL.Res.HHnew.Thermal.CO.Solids.Solids</t>
  </si>
  <si>
    <t>FEC.ktoe.NL.Res.HHnew.Thermal.CO.LPG.LPG</t>
  </si>
  <si>
    <t>FEC.ktoe.NL.Res.HHnew.Thermal.CO.Gas.NG_Biogas</t>
  </si>
  <si>
    <t>FEC.ktoe.NL.Res.HHnew.Thermal.CO.Biomass.Biomass_Waste</t>
  </si>
  <si>
    <t>FEC.ktoe.NL.Res.HHnew.Thermal.CO.Elc.Elec</t>
  </si>
  <si>
    <t>NL - Thermal energy service in new and renovated households</t>
  </si>
  <si>
    <t>TES.ktoe.NL.Res.HHnew.Thermal</t>
  </si>
  <si>
    <t>TES.ktoe.NL.Res.HHnew.Thermal.SH</t>
  </si>
  <si>
    <t>TES.ktoe.NL.Res.HHnew.Thermal.SH.Solids.Solids</t>
  </si>
  <si>
    <t>TES.ktoe.NL.Res.HHnew.Thermal.SH.LPG.LPG</t>
  </si>
  <si>
    <t>TES.ktoe.NL.Res.HHnew.Thermal.SH.Oil.Oil_LiqBio</t>
  </si>
  <si>
    <t>TES.ktoe.NL.Res.HHnew.Thermal.SH.Gas.NG_Biogas</t>
  </si>
  <si>
    <t>TES.ktoe.NL.Res.HHnew.Thermal.SH.Biomass.Biomass_Waste</t>
  </si>
  <si>
    <t>TES.ktoe.NL.Res.HHnew.Thermal.SH.Geo.Geo</t>
  </si>
  <si>
    <t>TES.ktoe.NL.Res.HHnew.Thermal.SH.DistrHeat.Steam_Distr</t>
  </si>
  <si>
    <t>TES.ktoe.NL.Res.HHnew.Thermal.SH.AdvElc.Elec</t>
  </si>
  <si>
    <t>TES.ktoe.NL.Res.HHnew.Thermal.SH.ConvElc.Elec</t>
  </si>
  <si>
    <t>TES.ktoe.NL.Res.HHnew.Thermal.SH.TotalCirculation.Elec</t>
  </si>
  <si>
    <t>TES.ktoe.NL.Res.HHnew.Thermal.SC</t>
  </si>
  <si>
    <t>TES.ktoe.NL.Res.HHnew.Thermal.SC.AC.Elec</t>
  </si>
  <si>
    <t>TES.ktoe.NL.Res.HHnew.Thermal.WH</t>
  </si>
  <si>
    <t>TES.ktoe.NL.Res.HHnew.Thermal.WH.Solids.Solids</t>
  </si>
  <si>
    <t>TES.ktoe.NL.Res.HHnew.Thermal.WH.LPG.LPG</t>
  </si>
  <si>
    <t>TES.ktoe.NL.Res.HHnew.Thermal.WH.Oil.Oil_LiqBio</t>
  </si>
  <si>
    <t>TES.ktoe.NL.Res.HHnew.Thermal.WH.Gas.NG_Biogas</t>
  </si>
  <si>
    <t>TES.ktoe.NL.Res.HHnew.Thermal.WH.Biomass.Biomass_Waste</t>
  </si>
  <si>
    <t>TES.ktoe.NL.Res.HHnew.Thermal.WH.Geo.Geo</t>
  </si>
  <si>
    <t>TES.ktoe.NL.Res.HHnew.Thermal.WH.DistrHeat.Steam_Distr</t>
  </si>
  <si>
    <t>TES.ktoe.NL.Res.HHnew.Thermal.WH.Elc.Elec</t>
  </si>
  <si>
    <t>TES.ktoe.NL.Res.HHnew.Thermal.WH.TotalSolar.Solar</t>
  </si>
  <si>
    <t>TES.ktoe.NL.Res.HHnew.Thermal.CO</t>
  </si>
  <si>
    <t>TES.ktoe.NL.Res.HHnew.Thermal.CO.Solids.Solids</t>
  </si>
  <si>
    <t>TES.ktoe.NL.Res.HHnew.Thermal.CO.LPG.LPG</t>
  </si>
  <si>
    <t>TES.ktoe.NL.Res.HHnew.Thermal.CO.Gas.NG_Biogas</t>
  </si>
  <si>
    <t>TES.ktoe.NL.Res.HHnew.Thermal.CO.Biomass.Biomass_Waste</t>
  </si>
  <si>
    <t>TES.ktoe.NL.Res.HHnew.Thermal.CO.Elc.Elec</t>
  </si>
  <si>
    <t>NL - System efficiency indicator of new and renovated households</t>
  </si>
  <si>
    <t>Eff.ratio.NL.Res.HHnew.Thermal</t>
  </si>
  <si>
    <t>Eff.ratio.NL.Res.HHnew.Thermal.SH</t>
  </si>
  <si>
    <t>Eff.ratio.NL.Res.HHnew.Thermal.SH.Solids.Solids</t>
  </si>
  <si>
    <t>Eff.ratio.NL.Res.HHnew.Thermal.SH.LPG.LPG</t>
  </si>
  <si>
    <t>Eff.ratio.NL.Res.HHnew.Thermal.SH.Oil.Oil_LiqBio</t>
  </si>
  <si>
    <t>Eff.ratio.NL.Res.HHnew.Thermal.SH.Gas.NG_Biogas</t>
  </si>
  <si>
    <t>Eff.ratio.NL.Res.HHnew.Thermal.SH.Biomass.Biomass_Waste</t>
  </si>
  <si>
    <t>Eff.ratio.NL.Res.HHnew.Thermal.SH.Geo.Geo</t>
  </si>
  <si>
    <t>Eff.ratio.NL.Res.HHnew.Thermal.SH.DistrHeat.Steam_Distr</t>
  </si>
  <si>
    <t>Eff.ratio.NL.Res.HHnew.Thermal.SH.AdvElc.Elec</t>
  </si>
  <si>
    <t>Eff.ratio.NL.Res.HHnew.Thermal.SH.ConvElc.Elec</t>
  </si>
  <si>
    <t>Eff.ratio.NL.Res.HHnew.Thermal.SH.TotalCirculation.Elec</t>
  </si>
  <si>
    <t>Eff.ratio.NL.Res.HHnew.Thermal.SC</t>
  </si>
  <si>
    <t>Eff.ratio.NL.Res.HHnew.Thermal.SC.AC.Elec</t>
  </si>
  <si>
    <t>Eff.ratio.NL.Res.HHnew.Thermal.WH</t>
  </si>
  <si>
    <t>Eff.ratio.NL.Res.HHnew.Thermal.WH.Solids.Solids</t>
  </si>
  <si>
    <t>Eff.ratio.NL.Res.HHnew.Thermal.WH.LPG.LPG</t>
  </si>
  <si>
    <t>Eff.ratio.NL.Res.HHnew.Thermal.WH.Oil.Oil_LiqBio</t>
  </si>
  <si>
    <t>Eff.ratio.NL.Res.HHnew.Thermal.WH.Gas.NG_Biogas</t>
  </si>
  <si>
    <t>Eff.ratio.NL.Res.HHnew.Thermal.WH.Biomass.Biomass_Waste</t>
  </si>
  <si>
    <t>Eff.ratio.NL.Res.HHnew.Thermal.WH.Geo.Geo</t>
  </si>
  <si>
    <t>Eff.ratio.NL.Res.HHnew.Thermal.WH.DistrHeat.Steam_Distr</t>
  </si>
  <si>
    <t>Eff.ratio.NL.Res.HHnew.Thermal.WH.Elc.Elec</t>
  </si>
  <si>
    <t>Eff.ratio.NL.Res.HHnew.Thermal.WH.TotalSolar.Solar</t>
  </si>
  <si>
    <t>Eff.ratio.NL.Res.HHnew.Thermal.CO</t>
  </si>
  <si>
    <t>Eff.ratio.NL.Res.HHnew.Thermal.CO.Solids.Solids</t>
  </si>
  <si>
    <t>Eff.ratio.NL.Res.HHnew.Thermal.CO.LPG.LPG</t>
  </si>
  <si>
    <t>Eff.ratio.NL.Res.HHnew.Thermal.CO.Gas.NG_Biogas</t>
  </si>
  <si>
    <t>Eff.ratio.NL.Res.HHnew.Thermal.CO.Biomass.Biomass_Waste</t>
  </si>
  <si>
    <t>Eff.ratio.NL.Res.HHnew.Thermal.CO.Elc.Elec</t>
  </si>
  <si>
    <t>NL - CO2 emissions in new and renovated households</t>
  </si>
  <si>
    <t>EMI.ktCO2.NL.Res.HHnew.Thermal</t>
  </si>
  <si>
    <t>EMI.ktCO2.NL.Res.HHnew.Thermal.SH</t>
  </si>
  <si>
    <t>EMI.ktCO2.NL.Res.HHnew.Thermal.SH.Solids.Solids</t>
  </si>
  <si>
    <t>EMI.ktCO2.NL.Res.HHnew.Thermal.SH.LPG.LPG</t>
  </si>
  <si>
    <t>EMI.ktCO2.NL.Res.HHnew.Thermal.SH.Oil.Oil_LiqBio</t>
  </si>
  <si>
    <t>EMI.ktCO2.NL.Res.HHnew.Thermal.SH.Gas.NG_Biogas</t>
  </si>
  <si>
    <t>EMI.ktCO2.NL.Res.HHnew.Thermal.SH.Biomass.Biomass_Waste</t>
  </si>
  <si>
    <t>EMI.ktCO2.NL.Res.HHnew.Thermal.SH.Geo.Geo</t>
  </si>
  <si>
    <t>EMI.ktCO2.NL.Res.HHnew.Thermal.SH.DistrHeat.Steam_Distr</t>
  </si>
  <si>
    <t>EMI.ktCO2.NL.Res.HHnew.Thermal.SH.AdvElc.Elec</t>
  </si>
  <si>
    <t>EMI.ktCO2.NL.Res.HHnew.Thermal.SH.ConvElc.Elec</t>
  </si>
  <si>
    <t>EMI.ktCO2.NL.Res.HHnew.Thermal.SH.TotalCirculation.Elec</t>
  </si>
  <si>
    <t>EMI.ktCO2.NL.Res.HHnew.Thermal.SC</t>
  </si>
  <si>
    <t>EMI.ktCO2.NL.Res.HHnew.Thermal.SC.AC.Elec</t>
  </si>
  <si>
    <t>EMI.ktCO2.NL.Res.HHnew.Thermal.WH</t>
  </si>
  <si>
    <t>EMI.ktCO2.NL.Res.HHnew.Thermal.WH.Solids.Solids</t>
  </si>
  <si>
    <t>EMI.ktCO2.NL.Res.HHnew.Thermal.WH.LPG.LPG</t>
  </si>
  <si>
    <t>EMI.ktCO2.NL.Res.HHnew.Thermal.WH.Oil.Oil_LiqBio</t>
  </si>
  <si>
    <t>EMI.ktCO2.NL.Res.HHnew.Thermal.WH.Gas.NG_Biogas</t>
  </si>
  <si>
    <t>EMI.ktCO2.NL.Res.HHnew.Thermal.WH.Biomass.Biomass_Waste</t>
  </si>
  <si>
    <t>EMI.ktCO2.NL.Res.HHnew.Thermal.WH.Geo.Geo</t>
  </si>
  <si>
    <t>EMI.ktCO2.NL.Res.HHnew.Thermal.WH.DistrHeat.Steam_Distr</t>
  </si>
  <si>
    <t>EMI.ktCO2.NL.Res.HHnew.Thermal.WH.Elc.Elec</t>
  </si>
  <si>
    <t>EMI.ktCO2.NL.Res.HHnew.Thermal.WH.TotalSolar.Solar</t>
  </si>
  <si>
    <t>EMI.ktCO2.NL.Res.HHnew.Thermal.CO</t>
  </si>
  <si>
    <t>EMI.ktCO2.NL.Res.HHnew.Thermal.CO.Solids.Solids</t>
  </si>
  <si>
    <t>EMI.ktCO2.NL.Res.HHnew.Thermal.CO.LPG.LPG</t>
  </si>
  <si>
    <t>EMI.ktCO2.NL.Res.HHnew.Thermal.CO.Gas.NG_Biogas</t>
  </si>
  <si>
    <t>EMI.ktCO2.NL.Res.HHnew.Thermal.CO.Biomass.Biomass_Waste</t>
  </si>
  <si>
    <t>EMI.ktCO2.NL.Res.HHnew.Thermal.CO.Elc.Elec</t>
  </si>
  <si>
    <t>NL - Final energy consumption of new and renovated households (per household)</t>
  </si>
  <si>
    <t>FEC_per_household.kWh.NL.Res.HHnew.Thermal</t>
  </si>
  <si>
    <t>FEC_per_household.kWh.NL.Res.HHnew.Thermal.SH</t>
  </si>
  <si>
    <t>FEC_per_household.kWh.NL.Res.HHnew.Thermal.SH.Solids.Solids</t>
  </si>
  <si>
    <t>FEC_per_household.kWh.NL.Res.HHnew.Thermal.SH.LPG.LPG</t>
  </si>
  <si>
    <t>FEC_per_household.kWh.NL.Res.HHnew.Thermal.SH.Oil.Oil_LiqBio</t>
  </si>
  <si>
    <t>FEC_per_household.kWh.NL.Res.HHnew.Thermal.SH.Gas.NG_Biogas</t>
  </si>
  <si>
    <t>FEC_per_household.kWh.NL.Res.HHnew.Thermal.SH.Biomass.Biomass_Waste</t>
  </si>
  <si>
    <t>FEC_per_household.kWh.NL.Res.HHnew.Thermal.SH.Geo.Geo</t>
  </si>
  <si>
    <t>FEC_per_household.kWh.NL.Res.HHnew.Thermal.SH.DistrHeat.Steam_Distr</t>
  </si>
  <si>
    <t>FEC_per_household.kWh.NL.Res.HHnew.Thermal.SH.AdvElc.Elec</t>
  </si>
  <si>
    <t>FEC_per_household.kWh.NL.Res.HHnew.Thermal.SH.ConvElc.Elec</t>
  </si>
  <si>
    <t>FEC_per_household.kWh.NL.Res.HHnew.Thermal.SH.TotalCirculation.Elec</t>
  </si>
  <si>
    <t>FEC_per_household.kWh.NL.Res.HHnew.Thermal.SC</t>
  </si>
  <si>
    <t>FEC_per_household.kWh.NL.Res.HHnew.Thermal.SC.AC.Elec</t>
  </si>
  <si>
    <t>FEC_per_household.kWh.NL.Res.HHnew.Thermal.WH</t>
  </si>
  <si>
    <t>FEC_per_household.kWh.NL.Res.HHnew.Thermal.WH.Solids.Solids</t>
  </si>
  <si>
    <t>FEC_per_household.kWh.NL.Res.HHnew.Thermal.WH.LPG.LPG</t>
  </si>
  <si>
    <t>FEC_per_household.kWh.NL.Res.HHnew.Thermal.WH.Oil.Oil_LiqBio</t>
  </si>
  <si>
    <t>FEC_per_household.kWh.NL.Res.HHnew.Thermal.WH.Gas.NG_Biogas</t>
  </si>
  <si>
    <t>FEC_per_household.kWh.NL.Res.HHnew.Thermal.WH.Biomass.Biomass_Waste</t>
  </si>
  <si>
    <t>FEC_per_household.kWh.NL.Res.HHnew.Thermal.WH.Geo.Geo</t>
  </si>
  <si>
    <t>FEC_per_household.kWh.NL.Res.HHnew.Thermal.WH.DistrHeat.Steam_Distr</t>
  </si>
  <si>
    <t>FEC_per_household.kWh.NL.Res.HHnew.Thermal.WH.Elc.Elec</t>
  </si>
  <si>
    <t>FEC_per_household.kWh.NL.Res.HHnew.Thermal.WH.TotalSolar.Solar</t>
  </si>
  <si>
    <t>FEC_per_household.kWh.NL.Res.HHnew.Thermal.CO</t>
  </si>
  <si>
    <t>FEC_per_household.kWh.NL.Res.HHnew.Thermal.CO.Solids.Solids</t>
  </si>
  <si>
    <t>FEC_per_household.kWh.NL.Res.HHnew.Thermal.CO.LPG.LPG</t>
  </si>
  <si>
    <t>FEC_per_household.kWh.NL.Res.HHnew.Thermal.CO.Gas.NG_Biogas</t>
  </si>
  <si>
    <t>FEC_per_household.kWh.NL.Res.HHnew.Thermal.CO.Biomass.Biomass_Waste</t>
  </si>
  <si>
    <t>FEC_per_household.kWh.NL.Res.HHnew.Thermal.CO.Elc.Elec</t>
  </si>
  <si>
    <t>NL - Thermal energy service of new and renovated households (per household)</t>
  </si>
  <si>
    <t>TES_per_household.kWh.NL.Res.HHnew.Thermal</t>
  </si>
  <si>
    <t>TES_per_household.kWh.NL.Res.HHnew.Thermal.SH</t>
  </si>
  <si>
    <t>TES_per_household.kWh.NL.Res.HHnew.Thermal.SH.Solids.Solids</t>
  </si>
  <si>
    <t>TES_per_household.kWh.NL.Res.HHnew.Thermal.SH.LPG.LPG</t>
  </si>
  <si>
    <t>TES_per_household.kWh.NL.Res.HHnew.Thermal.SH.Oil.Oil_LiqBio</t>
  </si>
  <si>
    <t>TES_per_household.kWh.NL.Res.HHnew.Thermal.SH.Gas.NG_Biogas</t>
  </si>
  <si>
    <t>TES_per_household.kWh.NL.Res.HHnew.Thermal.SH.Biomass.Biomass_Waste</t>
  </si>
  <si>
    <t>TES_per_household.kWh.NL.Res.HHnew.Thermal.SH.Geo.Geo</t>
  </si>
  <si>
    <t>TES_per_household.kWh.NL.Res.HHnew.Thermal.SH.DistrHeat.Steam_Distr</t>
  </si>
  <si>
    <t>TES_per_household.kWh.NL.Res.HHnew.Thermal.SH.AdvElc.Elec</t>
  </si>
  <si>
    <t>TES_per_household.kWh.NL.Res.HHnew.Thermal.SH.ConvElc.Elec</t>
  </si>
  <si>
    <t>TES_per_household.kWh.NL.Res.HHnew.Thermal.SH.TotalCirculation.Elec</t>
  </si>
  <si>
    <t>TES_per_household.kWh.NL.Res.HHnew.Thermal.SC</t>
  </si>
  <si>
    <t>TES_per_household.kWh.NL.Res.HHnew.Thermal.SC.AC.Elec</t>
  </si>
  <si>
    <t>TES_per_household.kWh.NL.Res.HHnew.Thermal.WH</t>
  </si>
  <si>
    <t>TES_per_household.kWh.NL.Res.HHnew.Thermal.WH.Solids.Solids</t>
  </si>
  <si>
    <t>TES_per_household.kWh.NL.Res.HHnew.Thermal.WH.LPG.LPG</t>
  </si>
  <si>
    <t>TES_per_household.kWh.NL.Res.HHnew.Thermal.WH.Oil.Oil_LiqBio</t>
  </si>
  <si>
    <t>TES_per_household.kWh.NL.Res.HHnew.Thermal.WH.Gas.NG_Biogas</t>
  </si>
  <si>
    <t>TES_per_household.kWh.NL.Res.HHnew.Thermal.WH.Biomass.Biomass_Waste</t>
  </si>
  <si>
    <t>TES_per_household.kWh.NL.Res.HHnew.Thermal.WH.Geo.Geo</t>
  </si>
  <si>
    <t>TES_per_household.kWh.NL.Res.HHnew.Thermal.WH.DistrHeat.Steam_Distr</t>
  </si>
  <si>
    <t>TES_per_household.kWh.NL.Res.HHnew.Thermal.WH.Elc.Elec</t>
  </si>
  <si>
    <t>TES_per_household.kWh.NL.Res.HHnew.Thermal.WH.TotalSolar.Solar</t>
  </si>
  <si>
    <t>TES_per_household.kWh.NL.Res.HHnew.Thermal.CO</t>
  </si>
  <si>
    <t>TES_per_household.kWh.NL.Res.HHnew.Thermal.CO.Solids.Solids</t>
  </si>
  <si>
    <t>TES_per_household.kWh.NL.Res.HHnew.Thermal.CO.LPG.LPG</t>
  </si>
  <si>
    <t>TES_per_household.kWh.NL.Res.HHnew.Thermal.CO.Gas.NG_Biogas</t>
  </si>
  <si>
    <t>TES_per_household.kWh.NL.Res.HHnew.Thermal.CO.Biomass.Biomass_Waste</t>
  </si>
  <si>
    <t>TES_per_household.kWh.NL.Res.HHnew.Thermal.CO.Elc.Elec</t>
  </si>
  <si>
    <t>NL - CO2 emissions in new and renovated households (per household)</t>
  </si>
  <si>
    <t>EMI_per_household.kgCO2.NL.Res.HHnew.Thermal</t>
  </si>
  <si>
    <t>EMI_per_household.kgCO2.NL.Res.HHnew.Thermal.SH</t>
  </si>
  <si>
    <t>EMI_per_household.kgCO2.NL.Res.HHnew.Thermal.SH.Solids.Solids</t>
  </si>
  <si>
    <t>EMI_per_household.kgCO2.NL.Res.HHnew.Thermal.SH.LPG.LPG</t>
  </si>
  <si>
    <t>EMI_per_household.kgCO2.NL.Res.HHnew.Thermal.SH.Oil.Oil_LiqBio</t>
  </si>
  <si>
    <t>EMI_per_household.kgCO2.NL.Res.HHnew.Thermal.SH.Gas.NG_Biogas</t>
  </si>
  <si>
    <t>EMI_per_household.kgCO2.NL.Res.HHnew.Thermal.SH.Biomass.Biomass_Waste</t>
  </si>
  <si>
    <t>EMI_per_household.kgCO2.NL.Res.HHnew.Thermal.SH.Geo.Geo</t>
  </si>
  <si>
    <t>EMI_per_household.kgCO2.NL.Res.HHnew.Thermal.SH.DistrHeat.Steam_Distr</t>
  </si>
  <si>
    <t>EMI_per_household.kgCO2.NL.Res.HHnew.Thermal.SH.AdvElc.Elec</t>
  </si>
  <si>
    <t>EMI_per_household.kgCO2.NL.Res.HHnew.Thermal.SH.ConvElc.Elec</t>
  </si>
  <si>
    <t>EMI_per_household.kgCO2.NL.Res.HHnew.Thermal.SH.TotalCirculation.Elec</t>
  </si>
  <si>
    <t>EMI_per_household.kgCO2.NL.Res.HHnew.Thermal.SC</t>
  </si>
  <si>
    <t>EMI_per_household.kgCO2.NL.Res.HHnew.Thermal.SC.AC.Elec</t>
  </si>
  <si>
    <t>EMI_per_household.kgCO2.NL.Res.HHnew.Thermal.WH</t>
  </si>
  <si>
    <t>EMI_per_household.kgCO2.NL.Res.HHnew.Thermal.WH.Solids.Solids</t>
  </si>
  <si>
    <t>EMI_per_household.kgCO2.NL.Res.HHnew.Thermal.WH.LPG.LPG</t>
  </si>
  <si>
    <t>EMI_per_household.kgCO2.NL.Res.HHnew.Thermal.WH.Oil.Oil_LiqBio</t>
  </si>
  <si>
    <t>EMI_per_household.kgCO2.NL.Res.HHnew.Thermal.WH.Gas.NG_Biogas</t>
  </si>
  <si>
    <t>EMI_per_household.kgCO2.NL.Res.HHnew.Thermal.WH.Biomass.Biomass_Waste</t>
  </si>
  <si>
    <t>EMI_per_household.kgCO2.NL.Res.HHnew.Thermal.WH.Geo.Geo</t>
  </si>
  <si>
    <t>EMI_per_household.kgCO2.NL.Res.HHnew.Thermal.WH.DistrHeat.Steam_Distr</t>
  </si>
  <si>
    <t>EMI_per_household.kgCO2.NL.Res.HHnew.Thermal.WH.Elc.Elec</t>
  </si>
  <si>
    <t>EMI_per_household.kgCO2.NL.Res.HHnew.Thermal.WH.TotalSolar.Solar</t>
  </si>
  <si>
    <t>EMI_per_household.kgCO2.NL.Res.HHnew.Thermal.CO</t>
  </si>
  <si>
    <t>EMI_per_household.kgCO2.NL.Res.HHnew.Thermal.CO.Solids.Solids</t>
  </si>
  <si>
    <t>EMI_per_household.kgCO2.NL.Res.HHnew.Thermal.CO.LPG.LPG</t>
  </si>
  <si>
    <t>EMI_per_household.kgCO2.NL.Res.HHnew.Thermal.CO.Gas.NG_Biogas</t>
  </si>
  <si>
    <t>EMI_per_household.kgCO2.NL.Res.HHnew.Thermal.CO.Biomass.Biomass_Waste</t>
  </si>
  <si>
    <t>EMI_per_household.kgCO2.NL.Res.HHnew.Thermal.CO.Elc.Elec</t>
  </si>
  <si>
    <t>NL - Final energy consumption in new and renovated households per surface area</t>
  </si>
  <si>
    <t>FEC_per_sqm.kWh.NL.Res.HHnew.Thermal</t>
  </si>
  <si>
    <t>FEC_per_sqm.kWh.NL.Res.HHnew.Thermal.SH</t>
  </si>
  <si>
    <t>FEC_per_sqm.kWh.NL.Res.HHnew.Thermal.SH.Solids.Solids</t>
  </si>
  <si>
    <t>FEC_per_sqm.kWh.NL.Res.HHnew.Thermal.SH.LPG.LPG</t>
  </si>
  <si>
    <t>FEC_per_sqm.kWh.NL.Res.HHnew.Thermal.SH.Oil.Oil_LiqBio</t>
  </si>
  <si>
    <t>FEC_per_sqm.kWh.NL.Res.HHnew.Thermal.SH.Gas.NG_Biogas</t>
  </si>
  <si>
    <t>FEC_per_sqm.kWh.NL.Res.HHnew.Thermal.SH.Biomass.Biomass_Waste</t>
  </si>
  <si>
    <t>FEC_per_sqm.kWh.NL.Res.HHnew.Thermal.SH.Geo.Geo</t>
  </si>
  <si>
    <t>FEC_per_sqm.kWh.NL.Res.HHnew.Thermal.SH.DistrHeat.Steam_Distr</t>
  </si>
  <si>
    <t>FEC_per_sqm.kWh.NL.Res.HHnew.Thermal.SH.AdvElc.Elec</t>
  </si>
  <si>
    <t>FEC_per_sqm.kWh.NL.Res.HHnew.Thermal.SH.ConvElc.Elec</t>
  </si>
  <si>
    <t>FEC_per_sqm.kWh.NL.Res.HHnew.Thermal.SH.TotalCirculation.Elec</t>
  </si>
  <si>
    <t>FEC_per_sqm.kWh.NL.Res.HHnew.Thermal.SC</t>
  </si>
  <si>
    <t>FEC_per_sqm.kWh.NL.Res.HHnew.Thermal.SC.AC.Elec</t>
  </si>
  <si>
    <t>FEC_per_sqm.kWh.NL.Res.HHnew.Thermal.WH</t>
  </si>
  <si>
    <t>FEC_per_sqm.kWh.NL.Res.HHnew.Thermal.WH.Solids.Solids</t>
  </si>
  <si>
    <t>FEC_per_sqm.kWh.NL.Res.HHnew.Thermal.WH.LPG.LPG</t>
  </si>
  <si>
    <t>FEC_per_sqm.kWh.NL.Res.HHnew.Thermal.WH.Oil.Oil_LiqBio</t>
  </si>
  <si>
    <t>FEC_per_sqm.kWh.NL.Res.HHnew.Thermal.WH.Gas.NG_Biogas</t>
  </si>
  <si>
    <t>FEC_per_sqm.kWh.NL.Res.HHnew.Thermal.WH.Biomass.Biomass_Waste</t>
  </si>
  <si>
    <t>FEC_per_sqm.kWh.NL.Res.HHnew.Thermal.WH.Geo.Geo</t>
  </si>
  <si>
    <t>FEC_per_sqm.kWh.NL.Res.HHnew.Thermal.WH.DistrHeat.Steam_Distr</t>
  </si>
  <si>
    <t>FEC_per_sqm.kWh.NL.Res.HHnew.Thermal.WH.Elc.Elec</t>
  </si>
  <si>
    <t>FEC_per_sqm.kWh.NL.Res.HHnew.Thermal.WH.TotalSolar.Solar</t>
  </si>
  <si>
    <t>FEC_per_sqm.kWh.NL.Res.HHnew.Thermal.CO</t>
  </si>
  <si>
    <t>FEC_per_sqm.kWh.NL.Res.HHnew.Thermal.CO.Solids.Solids</t>
  </si>
  <si>
    <t>FEC_per_sqm.kWh.NL.Res.HHnew.Thermal.CO.LPG.LPG</t>
  </si>
  <si>
    <t>FEC_per_sqm.kWh.NL.Res.HHnew.Thermal.CO.Gas.NG_Biogas</t>
  </si>
  <si>
    <t>FEC_per_sqm.kWh.NL.Res.HHnew.Thermal.CO.Biomass.Biomass_Waste</t>
  </si>
  <si>
    <t>FEC_per_sqm.kWh.NL.Res.HHnew.Thermal.CO.Elc.Elec</t>
  </si>
  <si>
    <t>NL - Thermal energy service in new and renovated households per surface area</t>
  </si>
  <si>
    <t>TES_per_sqm.kWh.NL.Res.HHnew.Thermal</t>
  </si>
  <si>
    <t>TES_per_sqm.kWh.NL.Res.HHnew.Thermal.SH</t>
  </si>
  <si>
    <t>TES_per_sqm.kWh.NL.Res.HHnew.Thermal.SH.Solids.Solids</t>
  </si>
  <si>
    <t>TES_per_sqm.kWh.NL.Res.HHnew.Thermal.SH.LPG.LPG</t>
  </si>
  <si>
    <t>TES_per_sqm.kWh.NL.Res.HHnew.Thermal.SH.Oil.Oil_LiqBio</t>
  </si>
  <si>
    <t>TES_per_sqm.kWh.NL.Res.HHnew.Thermal.SH.Gas.NG_Biogas</t>
  </si>
  <si>
    <t>TES_per_sqm.kWh.NL.Res.HHnew.Thermal.SH.Biomass.Biomass_Waste</t>
  </si>
  <si>
    <t>TES_per_sqm.kWh.NL.Res.HHnew.Thermal.SH.Geo.Geo</t>
  </si>
  <si>
    <t>TES_per_sqm.kWh.NL.Res.HHnew.Thermal.SH.DistrHeat.Steam_Distr</t>
  </si>
  <si>
    <t>TES_per_sqm.kWh.NL.Res.HHnew.Thermal.SH.AdvElc.Elec</t>
  </si>
  <si>
    <t>TES_per_sqm.kWh.NL.Res.HHnew.Thermal.SH.ConvElc.Elec</t>
  </si>
  <si>
    <t>TES_per_sqm.kWh.NL.Res.HHnew.Thermal.SH.TotalCirculation.Elec</t>
  </si>
  <si>
    <t>TES_per_sqm.kWh.NL.Res.HHnew.Thermal.SC</t>
  </si>
  <si>
    <t>TES_per_sqm.kWh.NL.Res.HHnew.Thermal.SC.AC.Elec</t>
  </si>
  <si>
    <t>TES_per_sqm.kWh.NL.Res.HHnew.Thermal.WH</t>
  </si>
  <si>
    <t>TES_per_sqm.kWh.NL.Res.HHnew.Thermal.WH.Solids.Solids</t>
  </si>
  <si>
    <t>TES_per_sqm.kWh.NL.Res.HHnew.Thermal.WH.LPG.LPG</t>
  </si>
  <si>
    <t>TES_per_sqm.kWh.NL.Res.HHnew.Thermal.WH.Oil.Oil_LiqBio</t>
  </si>
  <si>
    <t>TES_per_sqm.kWh.NL.Res.HHnew.Thermal.WH.Gas.NG_Biogas</t>
  </si>
  <si>
    <t>TES_per_sqm.kWh.NL.Res.HHnew.Thermal.WH.Biomass.Biomass_Waste</t>
  </si>
  <si>
    <t>TES_per_sqm.kWh.NL.Res.HHnew.Thermal.WH.Geo.Geo</t>
  </si>
  <si>
    <t>TES_per_sqm.kWh.NL.Res.HHnew.Thermal.WH.DistrHeat.Steam_Distr</t>
  </si>
  <si>
    <t>TES_per_sqm.kWh.NL.Res.HHnew.Thermal.WH.Elc.Elec</t>
  </si>
  <si>
    <t>TES_per_sqm.kWh.NL.Res.HHnew.Thermal.WH.TotalSolar.Solar</t>
  </si>
  <si>
    <t>TES_per_sqm.kWh.NL.Res.HHnew.Thermal.CO</t>
  </si>
  <si>
    <t>TES_per_sqm.kWh.NL.Res.HHnew.Thermal.CO.Solids.Solids</t>
  </si>
  <si>
    <t>TES_per_sqm.kWh.NL.Res.HHnew.Thermal.CO.LPG.LPG</t>
  </si>
  <si>
    <t>TES_per_sqm.kWh.NL.Res.HHnew.Thermal.CO.Gas.NG_Biogas</t>
  </si>
  <si>
    <t>TES_per_sqm.kWh.NL.Res.HHnew.Thermal.CO.Biomass.Biomass_Waste</t>
  </si>
  <si>
    <t>TES_per_sqm.kWh.NL.Res.HHnew.Thermal.CO.Elc.Elec</t>
  </si>
  <si>
    <t>NL - CO2 emissions in new and renovated households per surface area</t>
  </si>
  <si>
    <t>EMI_per_sqm.kgCO2.NL.Res.HHnew.Thermal</t>
  </si>
  <si>
    <t>EMI_per_sqm.kgCO2.NL.Res.HHnew.Thermal.SH</t>
  </si>
  <si>
    <t>EMI_per_sqm.kgCO2.NL.Res.HHnew.Thermal.SH.Solids.Solids</t>
  </si>
  <si>
    <t>EMI_per_sqm.kgCO2.NL.Res.HHnew.Thermal.SH.LPG.LPG</t>
  </si>
  <si>
    <t>EMI_per_sqm.kgCO2.NL.Res.HHnew.Thermal.SH.Oil.Oil_LiqBio</t>
  </si>
  <si>
    <t>EMI_per_sqm.kgCO2.NL.Res.HHnew.Thermal.SH.Gas.NG_Biogas</t>
  </si>
  <si>
    <t>EMI_per_sqm.kgCO2.NL.Res.HHnew.Thermal.SH.Biomass.Biomass_Waste</t>
  </si>
  <si>
    <t>EMI_per_sqm.kgCO2.NL.Res.HHnew.Thermal.SH.Geo.Geo</t>
  </si>
  <si>
    <t>EMI_per_sqm.kgCO2.NL.Res.HHnew.Thermal.SH.DistrHeat.Steam_Distr</t>
  </si>
  <si>
    <t>EMI_per_sqm.kgCO2.NL.Res.HHnew.Thermal.SH.AdvElc.Elec</t>
  </si>
  <si>
    <t>EMI_per_sqm.kgCO2.NL.Res.HHnew.Thermal.SH.ConvElc.Elec</t>
  </si>
  <si>
    <t>EMI_per_sqm.kgCO2.NL.Res.HHnew.Thermal.SH.TotalCirculation.Elec</t>
  </si>
  <si>
    <t>EMI_per_sqm.kgCO2.NL.Res.HHnew.Thermal.SC</t>
  </si>
  <si>
    <t>EMI_per_sqm.kgCO2.NL.Res.HHnew.Thermal.SC.AC.Elec</t>
  </si>
  <si>
    <t>EMI_per_sqm.kgCO2.NL.Res.HHnew.Thermal.WH</t>
  </si>
  <si>
    <t>EMI_per_sqm.kgCO2.NL.Res.HHnew.Thermal.WH.Solids.Solids</t>
  </si>
  <si>
    <t>EMI_per_sqm.kgCO2.NL.Res.HHnew.Thermal.WH.LPG.LPG</t>
  </si>
  <si>
    <t>EMI_per_sqm.kgCO2.NL.Res.HHnew.Thermal.WH.Oil.Oil_LiqBio</t>
  </si>
  <si>
    <t>EMI_per_sqm.kgCO2.NL.Res.HHnew.Thermal.WH.Gas.NG_Biogas</t>
  </si>
  <si>
    <t>EMI_per_sqm.kgCO2.NL.Res.HHnew.Thermal.WH.Biomass.Biomass_Waste</t>
  </si>
  <si>
    <t>EMI_per_sqm.kgCO2.NL.Res.HHnew.Thermal.WH.Geo.Geo</t>
  </si>
  <si>
    <t>EMI_per_sqm.kgCO2.NL.Res.HHnew.Thermal.WH.DistrHeat.Steam_Distr</t>
  </si>
  <si>
    <t>EMI_per_sqm.kgCO2.NL.Res.HHnew.Thermal.WH.Elc.Elec</t>
  </si>
  <si>
    <t>EMI_per_sqm.kgCO2.NL.Res.HHnew.Thermal.WH.TotalSolar.Solar</t>
  </si>
  <si>
    <t>EMI_per_sqm.kgCO2.NL.Res.HHnew.Thermal.CO</t>
  </si>
  <si>
    <t>EMI_per_sqm.kgCO2.NL.Res.HHnew.Thermal.CO.Solids.Solids</t>
  </si>
  <si>
    <t>EMI_per_sqm.kgCO2.NL.Res.HHnew.Thermal.CO.LPG.LPG</t>
  </si>
  <si>
    <t>EMI_per_sqm.kgCO2.NL.Res.HHnew.Thermal.CO.Gas.NG_Biogas</t>
  </si>
  <si>
    <t>EMI_per_sqm.kgCO2.NL.Res.HHnew.Thermal.CO.Biomass.Biomass_Waste</t>
  </si>
  <si>
    <t>EMI_per_sqm.kgCO2.NL.Res.HHnew.Thermal.CO.Elc.Elec</t>
  </si>
  <si>
    <t>FEC.ktoe.NL.Res.HH.Appl.RF</t>
  </si>
  <si>
    <t>FEC.ktoe.NL.Res.HH.Appl.WM</t>
  </si>
  <si>
    <t>FEC.ktoe.NL.Res.HH.Appl.DR</t>
  </si>
  <si>
    <t>FEC.ktoe.NL.Res.HH.Appl.DW</t>
  </si>
  <si>
    <t>FEC.ktoe.NL.Res.HH.Appl.TV</t>
  </si>
  <si>
    <t>FEC.ktoe.NL.Res.HH.Appl.IT</t>
  </si>
  <si>
    <t>FEC.ktoe.NL.Res.HH.Appl.LI</t>
  </si>
  <si>
    <t>FEC.ktoe.NL.Res.HH.Appl.OA</t>
  </si>
  <si>
    <t>Size.MW.NL.Res.HH.Appl</t>
  </si>
  <si>
    <t>Size.MW.NL.Res.HH.Appl.RF</t>
  </si>
  <si>
    <t>Size.MW.NL.Res.HH.Appl.WM</t>
  </si>
  <si>
    <t>Size.MW.NL.Res.HH.Appl.DR</t>
  </si>
  <si>
    <t>Size.MW.NL.Res.HH.Appl.DW</t>
  </si>
  <si>
    <t>Size.MW.NL.Res.HH.Appl.TV</t>
  </si>
  <si>
    <t>Size.MW.NL.Res.HH.Appl.IT</t>
  </si>
  <si>
    <t>Size.MW.NL.Res.HH.Appl.LI</t>
  </si>
  <si>
    <t>Size.MW.NL.Res.HH.Appl.OA</t>
  </si>
  <si>
    <t>NUM.number.NL.Res.HH.Appl.RF</t>
  </si>
  <si>
    <t>NUM.number.NL.Res.HH.Appl.WM</t>
  </si>
  <si>
    <t>NUM.number.NL.Res.HH.Appl.DR</t>
  </si>
  <si>
    <t>NUM.number.NL.Res.HH.Appl.DW</t>
  </si>
  <si>
    <t>NUM.number.NL.Res.HH.Appl.TV</t>
  </si>
  <si>
    <t>NUM.number.NL.Res.HH.Appl.IT</t>
  </si>
  <si>
    <t>NUM.number.NL.Res.HH.Appl.LI</t>
  </si>
  <si>
    <t>NUM.number.NL.Res.HH.Appl.OA</t>
  </si>
  <si>
    <t>NUM.number.NL.Res.HH.Applnew.RF</t>
  </si>
  <si>
    <t>NUM.number.NL.Res.HH.Applnew.WM</t>
  </si>
  <si>
    <t>NUM.number.NL.Res.HH.Applnew.DR</t>
  </si>
  <si>
    <t>NUM.number.NL.Res.HH.Applnew.DW</t>
  </si>
  <si>
    <t>NUM.number.NL.Res.HH.Applnew.TV</t>
  </si>
  <si>
    <t>NUM.number.NL.Res.HH.Applnew.IT</t>
  </si>
  <si>
    <t>NUM.number.NL.Res.HH.Applnew.LI</t>
  </si>
  <si>
    <t>NUM.number.NL.Res.HH.Applnew.OA</t>
  </si>
  <si>
    <t>NUM.number.NL.Res.HH.Applrepl.RF</t>
  </si>
  <si>
    <t>NUM.number.NL.Res.HH.Applrepl.WM</t>
  </si>
  <si>
    <t>NUM.number.NL.Res.HH.Applrepl.DR</t>
  </si>
  <si>
    <t>NUM.number.NL.Res.HH.Applrepl.DW</t>
  </si>
  <si>
    <t>NUM.number.NL.Res.HH.Applrepl.TV</t>
  </si>
  <si>
    <t>NUM.number.NL.Res.HH.Applrepl.IT</t>
  </si>
  <si>
    <t>NUM.number.NL.Res.HH.Applrepl.LI</t>
  </si>
  <si>
    <t>NUM.number.NL.Res.HH.Applrepl.OA</t>
  </si>
  <si>
    <t>Op.hours.NL.Res.HH.Appl.RF</t>
  </si>
  <si>
    <t>Op.hours.NL.Res.HH.Appl.WM</t>
  </si>
  <si>
    <t>Op.hours.NL.Res.HH.Appl.DR</t>
  </si>
  <si>
    <t>Op.hours.NL.Res.HH.Appl.DW</t>
  </si>
  <si>
    <t>Op.hours.NL.Res.HH.Appl.TV</t>
  </si>
  <si>
    <t>Op.hours.NL.Res.HH.Appl.IT</t>
  </si>
  <si>
    <t>Op.hours.NL.Res.HH.Appl.LI</t>
  </si>
  <si>
    <t>Op.hours.NL.Res.HH.Appl.OA</t>
  </si>
  <si>
    <t>Size_per_appl.W.NL.Res.HH.Appl.RF</t>
  </si>
  <si>
    <t>Size_per_appl.W.NL.Res.HH.Appl.WM</t>
  </si>
  <si>
    <t>Size_per_appl.W.NL.Res.HH.Appl.DR</t>
  </si>
  <si>
    <t>Size_per_appl.W.NL.Res.HH.Appl.DW</t>
  </si>
  <si>
    <t>Size_per_appl.W.NL.Res.HH.Appl.TV</t>
  </si>
  <si>
    <t>Size_per_appl.W.NL.Res.HH.Appl.IT</t>
  </si>
  <si>
    <t>Size_per_appl.W.NL.Res.HH.Appl.LI</t>
  </si>
  <si>
    <t>Size_per_appl.W.NL.Res.HH.Appl.OA</t>
  </si>
  <si>
    <t>Size_per_appl.W.NL.Res.HH.Applnew.RF</t>
  </si>
  <si>
    <t>Size_per_appl.W.NL.Res.HH.Applnew.WM</t>
  </si>
  <si>
    <t>Size_per_appl.W.NL.Res.HH.Applnew.DR</t>
  </si>
  <si>
    <t>Size_per_appl.W.NL.Res.HH.Applnew.DW</t>
  </si>
  <si>
    <t>Size_per_appl.W.NL.Res.HH.Applnew.TV</t>
  </si>
  <si>
    <t>Size_per_appl.W.NL.Res.HH.Applnew.IT</t>
  </si>
  <si>
    <t>Size_per_appl.W.NL.Res.HH.Applnew.LI</t>
  </si>
  <si>
    <t>Size_per_appl.W.NL.Res.HH.Applnew.OA</t>
  </si>
  <si>
    <t>NUM.number_per_household.NL.Res.HH.Appl.RF</t>
  </si>
  <si>
    <t>NUM.number_per_household.NL.Res.HH.Appl.WM</t>
  </si>
  <si>
    <t>NUM.number_per_household.NL.Res.HH.Appl.DR</t>
  </si>
  <si>
    <t>NUM.number_per_household.NL.Res.HH.Appl.DW</t>
  </si>
  <si>
    <t>NUM.number_per_household.NL.Res.HH.Appl.TV</t>
  </si>
  <si>
    <t>NUM.number_per_household.NL.Res.HH.Appl.IT</t>
  </si>
  <si>
    <t>NUM.number_per_household.NL.Res.HH.Appl.LI</t>
  </si>
  <si>
    <t>NUM.number_per_household.NL.Res.HH.Appl.OA</t>
  </si>
  <si>
    <t>Size_per_household.W.NL.Res.HH.Appl.RF</t>
  </si>
  <si>
    <t>Size_per_household.W.NL.Res.HH.Appl.WM</t>
  </si>
  <si>
    <t>Size_per_household.W.NL.Res.HH.Appl.DR</t>
  </si>
  <si>
    <t>Size_per_household.W.NL.Res.HH.Appl.DW</t>
  </si>
  <si>
    <t>Size_per_household.W.NL.Res.HH.Appl.TV</t>
  </si>
  <si>
    <t>Size_per_household.W.NL.Res.HH.Appl.IT</t>
  </si>
  <si>
    <t>Size_per_household.W.NL.Res.HH.Appl.LI</t>
  </si>
  <si>
    <t>Size_per_household.W.NL.Res.HH.Appl.OA</t>
  </si>
  <si>
    <t>FEC_per_household.kWh.NL.Res.HH.Appl.RF</t>
  </si>
  <si>
    <t>FEC_per_household.kWh.NL.Res.HH.Appl.WM</t>
  </si>
  <si>
    <t>FEC_per_household.kWh.NL.Res.HH.Appl.DR</t>
  </si>
  <si>
    <t>FEC_per_household.kWh.NL.Res.HH.Appl.DW</t>
  </si>
  <si>
    <t>FEC_per_household.kWh.NL.Res.HH.Appl.TV</t>
  </si>
  <si>
    <t>FEC_per_household.kWh.NL.Res.HH.Appl.IT</t>
  </si>
  <si>
    <t>FEC_per_household.kWh.NL.Res.HH.Appl.LI</t>
  </si>
  <si>
    <t>FEC_per_household.kWh.NL.Res.HH.Appl.OA</t>
  </si>
  <si>
    <t>Lumens_per_household.lumen.NL.Res.HH.Appl.LI</t>
  </si>
  <si>
    <t>NL - Number of households (detailed structure)</t>
  </si>
  <si>
    <t>NUM.number.NL.Res.HH.Thermal.SH.Solids.SH</t>
  </si>
  <si>
    <t>NUM.number.NL.Res.HH.Thermal.SH.Solids.SC.AC</t>
  </si>
  <si>
    <t>NUM.number.NL.Res.HH.Thermal.SH.Solids.WH.Solids.NoSolar</t>
  </si>
  <si>
    <t>NUM.number.NL.Res.HH.Thermal.SH.Solids.WH.LPG.NoSolar</t>
  </si>
  <si>
    <t>NUM.number.NL.Res.HH.Thermal.SH.Solids.WH.LPG.Solar</t>
  </si>
  <si>
    <t>NUM.number.NL.Res.HH.Thermal.SH.Solids.WH.Elc.NoSolar</t>
  </si>
  <si>
    <t>NUM.number.NL.Res.HH.Thermal.SH.Solids.WH.Elc.Solar</t>
  </si>
  <si>
    <t>NUM.number.NL.Res.HH.Thermal.SH.Solids.CO.Solids</t>
  </si>
  <si>
    <t>NUM.number.NL.Res.HH.Thermal.SH.Solids.CO.LPG</t>
  </si>
  <si>
    <t>NUM.number.NL.Res.HH.Thermal.SH.Solids.CO.Elc</t>
  </si>
  <si>
    <t>NUM.number.NL.Res.HH.Thermal.SH.LPG.SH</t>
  </si>
  <si>
    <t>NUM.number.NL.Res.HH.Thermal.SH.LPG.SC.AC</t>
  </si>
  <si>
    <t>NUM.number.NL.Res.HH.Thermal.SH.LPG.WH.LPG.NoSolar</t>
  </si>
  <si>
    <t>NUM.number.NL.Res.HH.Thermal.SH.LPG.WH.LPG.Solar</t>
  </si>
  <si>
    <t>NUM.number.NL.Res.HH.Thermal.SH.LPG.WH.Elc.NoSolar</t>
  </si>
  <si>
    <t>NUM.number.NL.Res.HH.Thermal.SH.LPG.WH.Elc.Solar</t>
  </si>
  <si>
    <t>NUM.number.NL.Res.HH.Thermal.SH.LPG.CO.LPG</t>
  </si>
  <si>
    <t>NUM.number.NL.Res.HH.Thermal.SH.LPG.CO.Elc</t>
  </si>
  <si>
    <t>NUM.number.NL.Res.HH.Thermal.SH.Oil.SH</t>
  </si>
  <si>
    <t>NUM.number.NL.Res.HH.Thermal.SH.Oil.SC.AC</t>
  </si>
  <si>
    <t>NUM.number.NL.Res.HH.Thermal.SH.Oil.WH.Oil.NoSolar</t>
  </si>
  <si>
    <t>NUM.number.NL.Res.HH.Thermal.SH.Oil.WH.Oil.Solar</t>
  </si>
  <si>
    <t>NUM.number.NL.Res.HH.Thermal.SH.Oil.WH.Elc.NoSolar</t>
  </si>
  <si>
    <t>NUM.number.NL.Res.HH.Thermal.SH.Oil.WH.Elc.Solar</t>
  </si>
  <si>
    <t>NUM.number.NL.Res.HH.Thermal.SH.Oil.CO.LPG</t>
  </si>
  <si>
    <t>NUM.number.NL.Res.HH.Thermal.SH.Oil.CO.Elc</t>
  </si>
  <si>
    <t>NUM.number.NL.Res.HH.Thermal.SH.Gas.SH</t>
  </si>
  <si>
    <t>NUM.number.NL.Res.HH.Thermal.SH.Gas.SC.AC</t>
  </si>
  <si>
    <t>NUM.number.NL.Res.HH.Thermal.SH.Gas.WH.Gas.NoSolar</t>
  </si>
  <si>
    <t>NUM.number.NL.Res.HH.Thermal.SH.Gas.WH.Gas.Solar</t>
  </si>
  <si>
    <t>NUM.number.NL.Res.HH.Thermal.SH.Gas.WH.Elc.NoSolar</t>
  </si>
  <si>
    <t>NUM.number.NL.Res.HH.Thermal.SH.Gas.WH.Elc.Solar</t>
  </si>
  <si>
    <t>NUM.number.NL.Res.HH.Thermal.SH.Gas.CO.Gas</t>
  </si>
  <si>
    <t>NUM.number.NL.Res.HH.Thermal.SH.Gas.CO.Elc</t>
  </si>
  <si>
    <t>NUM.number.NL.Res.HH.Thermal.SH.Biomass.SH</t>
  </si>
  <si>
    <t>NUM.number.NL.Res.HH.Thermal.SH.Biomass.SC.AC</t>
  </si>
  <si>
    <t>NUM.number.NL.Res.HH.Thermal.SH.Biomass.WH.Biomass.NoSolar</t>
  </si>
  <si>
    <t>NUM.number.NL.Res.HH.Thermal.SH.Biomass.WH.Biomass.Solar</t>
  </si>
  <si>
    <t>NUM.number.NL.Res.HH.Thermal.SH.Biomass.WH.LPG.NoSolar</t>
  </si>
  <si>
    <t>NUM.number.NL.Res.HH.Thermal.SH.Biomass.WH.LPG.Solar</t>
  </si>
  <si>
    <t>NUM.number.NL.Res.HH.Thermal.SH.Biomass.WH.Elc.NoSolar</t>
  </si>
  <si>
    <t>NUM.number.NL.Res.HH.Thermal.SH.Biomass.WH.Elc.Solar</t>
  </si>
  <si>
    <t>NUM.number.NL.Res.HH.Thermal.SH.Biomass.CO.Biomass</t>
  </si>
  <si>
    <t>NUM.number.NL.Res.HH.Thermal.SH.Biomass.CO.LPG</t>
  </si>
  <si>
    <t>NUM.number.NL.Res.HH.Thermal.SH.Biomass.CO.Elc</t>
  </si>
  <si>
    <t>NUM.number.NL.Res.HH.Thermal.SH.Geo.SH</t>
  </si>
  <si>
    <t>NUM.number.NL.Res.HH.Thermal.SH.Geo.SC.AC</t>
  </si>
  <si>
    <t>NUM.number.NL.Res.HH.Thermal.SH.Geo.WH.Geo.NoSolar</t>
  </si>
  <si>
    <t>NUM.number.NL.Res.HH.Thermal.SH.Geo.WH.Geo.Solar</t>
  </si>
  <si>
    <t>NUM.number.NL.Res.HH.Thermal.SH.Geo.WH.Elc.NoSolar</t>
  </si>
  <si>
    <t>NUM.number.NL.Res.HH.Thermal.SH.Geo.WH.Elc.Solar</t>
  </si>
  <si>
    <t>NUM.number.NL.Res.HH.Thermal.SH.Geo.CO.LPG</t>
  </si>
  <si>
    <t>NUM.number.NL.Res.HH.Thermal.SH.Geo.CO.Elc</t>
  </si>
  <si>
    <t>NUM.number.NL.Res.HH.Thermal.SH.DistrHeat.SH</t>
  </si>
  <si>
    <t>NUM.number.NL.Res.HH.Thermal.SH.DistrHeat.SC.AC</t>
  </si>
  <si>
    <t>NUM.number.NL.Res.HH.Thermal.SH.DistrHeat.WH.DistrHeat.NoSolar</t>
  </si>
  <si>
    <t>NUM.number.NL.Res.HH.Thermal.SH.DistrHeat.WH.DistrHeat.Solar</t>
  </si>
  <si>
    <t>NUM.number.NL.Res.HH.Thermal.SH.DistrHeat.WH.Elc.NoSolar</t>
  </si>
  <si>
    <t>NUM.number.NL.Res.HH.Thermal.SH.DistrHeat.WH.Elc.Solar</t>
  </si>
  <si>
    <t>NUM.number.NL.Res.HH.Thermal.SH.DistrHeat.CO.LPG</t>
  </si>
  <si>
    <t>NUM.number.NL.Res.HH.Thermal.SH.DistrHeat.CO.Elc</t>
  </si>
  <si>
    <t>NUM.number.NL.Res.HH.Thermal.SH.AdvElc.SH</t>
  </si>
  <si>
    <t>NUM.number.NL.Res.HH.Thermal.SH.AdvElc.SC.AC</t>
  </si>
  <si>
    <t>NUM.number.NL.Res.HH.Thermal.SH.AdvElc.WH.LPG.NoSolar</t>
  </si>
  <si>
    <t>NUM.number.NL.Res.HH.Thermal.SH.AdvElc.WH.LPG.Solar</t>
  </si>
  <si>
    <t>NUM.number.NL.Res.HH.Thermal.SH.AdvElc.WH.Elc.NoSolar</t>
  </si>
  <si>
    <t>NUM.number.NL.Res.HH.Thermal.SH.AdvElc.WH.Elc.Solar</t>
  </si>
  <si>
    <t>NUM.number.NL.Res.HH.Thermal.SH.AdvElc.CO.LPG</t>
  </si>
  <si>
    <t>NUM.number.NL.Res.HH.Thermal.SH.AdvElc.CO.Elc</t>
  </si>
  <si>
    <t>NUM.number.NL.Res.HH.Thermal.SH.ConvElc.SH</t>
  </si>
  <si>
    <t>NUM.number.NL.Res.HH.Thermal.SH.ConvElc.SC.AC</t>
  </si>
  <si>
    <t>NUM.number.NL.Res.HH.Thermal.SH.ConvElc.WH.LPG.NoSolar</t>
  </si>
  <si>
    <t>NUM.number.NL.Res.HH.Thermal.SH.ConvElc.WH.LPG.Solar</t>
  </si>
  <si>
    <t>NUM.number.NL.Res.HH.Thermal.SH.ConvElc.WH.Elc.NoSolar</t>
  </si>
  <si>
    <t>NUM.number.NL.Res.HH.Thermal.SH.ConvElc.WH.Elc.Solar</t>
  </si>
  <si>
    <t>NUM.number.NL.Res.HH.Thermal.SH.ConvElc.CO.LPG</t>
  </si>
  <si>
    <t>NUM.number.NL.Res.HH.Thermal.SH.ConvElc.CO.Elc</t>
  </si>
  <si>
    <t>NL - Retired equipment (detailed structure)</t>
  </si>
  <si>
    <t>NUM.number.NL.Res.HH.ThermalOut.SH.Solids</t>
  </si>
  <si>
    <t>NUM.number.NL.Res.HH.ThermalOut.SH.Solids.SH</t>
  </si>
  <si>
    <t>NUM.number.NL.Res.HH.ThermalOut.SH.Solids.SC.AC</t>
  </si>
  <si>
    <t>NUM.number.NL.Res.HH.ThermalOut.SH.Solids.WH.Solids.NoSolar</t>
  </si>
  <si>
    <t>NUM.number.NL.Res.HH.ThermalOut.SH.Solids.WH.LPG.NoSolar</t>
  </si>
  <si>
    <t>NUM.number.NL.Res.HH.ThermalOut.SH.Solids.WH.LPG.Solar</t>
  </si>
  <si>
    <t>NUM.number.NL.Res.HH.ThermalOut.SH.Solids.WH.Elc.NoSolar</t>
  </si>
  <si>
    <t>NUM.number.NL.Res.HH.ThermalOut.SH.Solids.WH.Elc.Solar</t>
  </si>
  <si>
    <t>NUM.number.NL.Res.HH.ThermalOut.SH.Solids.CO.Solids</t>
  </si>
  <si>
    <t>NUM.number.NL.Res.HH.ThermalOut.SH.Solids.CO.LPG</t>
  </si>
  <si>
    <t>NUM.number.NL.Res.HH.ThermalOut.SH.Solids.CO.Elc</t>
  </si>
  <si>
    <t>NUM.number.NL.Res.HH.ThermalOut.SH.LPG</t>
  </si>
  <si>
    <t>NUM.number.NL.Res.HH.ThermalOut.SH.LPG.SH</t>
  </si>
  <si>
    <t>NUM.number.NL.Res.HH.ThermalOut.SH.LPG.SC.AC</t>
  </si>
  <si>
    <t>NUM.number.NL.Res.HH.ThermalOut.SH.LPG.WH.LPG.NoSolar</t>
  </si>
  <si>
    <t>NUM.number.NL.Res.HH.ThermalOut.SH.LPG.WH.LPG.Solar</t>
  </si>
  <si>
    <t>NUM.number.NL.Res.HH.ThermalOut.SH.LPG.WH.Elc.NoSolar</t>
  </si>
  <si>
    <t>NUM.number.NL.Res.HH.ThermalOut.SH.LPG.WH.Elc.Solar</t>
  </si>
  <si>
    <t>NUM.number.NL.Res.HH.ThermalOut.SH.LPG.CO.LPG</t>
  </si>
  <si>
    <t>NUM.number.NL.Res.HH.ThermalOut.SH.LPG.CO.Elc</t>
  </si>
  <si>
    <t>NUM.number.NL.Res.HH.ThermalOut.SH.Oil</t>
  </si>
  <si>
    <t>NUM.number.NL.Res.HH.ThermalOut.SH.Oil.SH</t>
  </si>
  <si>
    <t>NUM.number.NL.Res.HH.ThermalOut.SH.Oil.SC.AC</t>
  </si>
  <si>
    <t>NUM.number.NL.Res.HH.ThermalOut.SH.Oil.WH.Oil.NoSolar</t>
  </si>
  <si>
    <t>NUM.number.NL.Res.HH.ThermalOut.SH.Oil.WH.Oil.Solar</t>
  </si>
  <si>
    <t>NUM.number.NL.Res.HH.ThermalOut.SH.Oil.WH.Elc.NoSolar</t>
  </si>
  <si>
    <t>NUM.number.NL.Res.HH.ThermalOut.SH.Oil.WH.Elc.Solar</t>
  </si>
  <si>
    <t>NUM.number.NL.Res.HH.ThermalOut.SH.Oil.CO.LPG</t>
  </si>
  <si>
    <t>NUM.number.NL.Res.HH.ThermalOut.SH.Oil.CO.Elc</t>
  </si>
  <si>
    <t>NUM.number.NL.Res.HH.ThermalOut.SH.Gas</t>
  </si>
  <si>
    <t>NUM.number.NL.Res.HH.ThermalOut.SH.Gas.SH</t>
  </si>
  <si>
    <t>NUM.number.NL.Res.HH.ThermalOut.SH.Gas.SC.AC</t>
  </si>
  <si>
    <t>NUM.number.NL.Res.HH.ThermalOut.SH.Gas.WH.Gas.NoSolar</t>
  </si>
  <si>
    <t>NUM.number.NL.Res.HH.ThermalOut.SH.Gas.WH.Gas.Solar</t>
  </si>
  <si>
    <t>NUM.number.NL.Res.HH.ThermalOut.SH.Gas.WH.Elc.NoSolar</t>
  </si>
  <si>
    <t>NUM.number.NL.Res.HH.ThermalOut.SH.Gas.WH.Elc.Solar</t>
  </si>
  <si>
    <t>NUM.number.NL.Res.HH.ThermalOut.SH.Gas.CO.Gas</t>
  </si>
  <si>
    <t>NUM.number.NL.Res.HH.ThermalOut.SH.Gas.CO.Elc</t>
  </si>
  <si>
    <t>NUM.number.NL.Res.HH.ThermalOut.SH.Biomass</t>
  </si>
  <si>
    <t>NUM.number.NL.Res.HH.ThermalOut.SH.Biomass.SH</t>
  </si>
  <si>
    <t>NUM.number.NL.Res.HH.ThermalOut.SH.Biomass.SC.AC</t>
  </si>
  <si>
    <t>NUM.number.NL.Res.HH.ThermalOut.SH.Biomass.WH.Biomass.NoSolar</t>
  </si>
  <si>
    <t>NUM.number.NL.Res.HH.ThermalOut.SH.Biomass.WH.Biomass.Solar</t>
  </si>
  <si>
    <t>NUM.number.NL.Res.HH.ThermalOut.SH.Biomass.WH.LPG.NoSolar</t>
  </si>
  <si>
    <t>NUM.number.NL.Res.HH.ThermalOut.SH.Biomass.WH.LPG.Solar</t>
  </si>
  <si>
    <t>NUM.number.NL.Res.HH.ThermalOut.SH.Biomass.WH.Elc.NoSolar</t>
  </si>
  <si>
    <t>NUM.number.NL.Res.HH.ThermalOut.SH.Biomass.WH.Elc.Solar</t>
  </si>
  <si>
    <t>NUM.number.NL.Res.HH.ThermalOut.SH.Biomass.CO.Biomass</t>
  </si>
  <si>
    <t>NUM.number.NL.Res.HH.ThermalOut.SH.Biomass.CO.LPG</t>
  </si>
  <si>
    <t>NUM.number.NL.Res.HH.ThermalOut.SH.Biomass.CO.Elc</t>
  </si>
  <si>
    <t>NUM.number.NL.Res.HH.ThermalOut.SH.Geo</t>
  </si>
  <si>
    <t>NUM.number.NL.Res.HH.ThermalOut.SH.Geo.SH</t>
  </si>
  <si>
    <t>NUM.number.NL.Res.HH.ThermalOut.SH.Geo.SC.AC</t>
  </si>
  <si>
    <t>NUM.number.NL.Res.HH.ThermalOut.SH.Geo.WH.Geo.NoSolar</t>
  </si>
  <si>
    <t>NUM.number.NL.Res.HH.ThermalOut.SH.Geo.WH.Geo.Solar</t>
  </si>
  <si>
    <t>NUM.number.NL.Res.HH.ThermalOut.SH.Geo.WH.Elc.NoSolar</t>
  </si>
  <si>
    <t>NUM.number.NL.Res.HH.ThermalOut.SH.Geo.WH.Elc.Solar</t>
  </si>
  <si>
    <t>NUM.number.NL.Res.HH.ThermalOut.SH.Geo.CO.LPG</t>
  </si>
  <si>
    <t>NUM.number.NL.Res.HH.ThermalOut.SH.Geo.CO.Elc</t>
  </si>
  <si>
    <t>NUM.number.NL.Res.HH.ThermalOut.SH.DistrHeat</t>
  </si>
  <si>
    <t>NUM.number.NL.Res.HH.ThermalOut.SH.DistrHeat.SH</t>
  </si>
  <si>
    <t>NUM.number.NL.Res.HH.ThermalOut.SH.DistrHeat.SC.AC</t>
  </si>
  <si>
    <t>NUM.number.NL.Res.HH.ThermalOut.SH.DistrHeat.WH.DistrHeat.NoSolar</t>
  </si>
  <si>
    <t>NUM.number.NL.Res.HH.ThermalOut.SH.DistrHeat.WH.DistrHeat.Solar</t>
  </si>
  <si>
    <t>NUM.number.NL.Res.HH.ThermalOut.SH.DistrHeat.WH.Elc.NoSolar</t>
  </si>
  <si>
    <t>NUM.number.NL.Res.HH.ThermalOut.SH.DistrHeat.WH.Elc.Solar</t>
  </si>
  <si>
    <t>NUM.number.NL.Res.HH.ThermalOut.SH.DistrHeat.CO.LPG</t>
  </si>
  <si>
    <t>NUM.number.NL.Res.HH.ThermalOut.SH.DistrHeat.CO.Elc</t>
  </si>
  <si>
    <t>NUM.number.NL.Res.HH.ThermalOut.SH.AdvElc</t>
  </si>
  <si>
    <t>NUM.number.NL.Res.HH.ThermalOut.SH.AdvElc.SH</t>
  </si>
  <si>
    <t>NUM.number.NL.Res.HH.ThermalOut.SH.AdvElc.SC.AC</t>
  </si>
  <si>
    <t>NUM.number.NL.Res.HH.ThermalOut.SH.AdvElc.WH.LPG.NoSolar</t>
  </si>
  <si>
    <t>NUM.number.NL.Res.HH.ThermalOut.SH.AdvElc.WH.LPG.Solar</t>
  </si>
  <si>
    <t>NUM.number.NL.Res.HH.ThermalOut.SH.AdvElc.WH.Elc.NoSolar</t>
  </si>
  <si>
    <t>NUM.number.NL.Res.HH.ThermalOut.SH.AdvElc.WH.Elc.Solar</t>
  </si>
  <si>
    <t>NUM.number.NL.Res.HH.ThermalOut.SH.AdvElc.CO.LPG</t>
  </si>
  <si>
    <t>NUM.number.NL.Res.HH.ThermalOut.SH.AdvElc.CO.Elc</t>
  </si>
  <si>
    <t>NUM.number.NL.Res.HH.ThermalOut.SH.ConvElc</t>
  </si>
  <si>
    <t>NUM.number.NL.Res.HH.ThermalOut.SH.ConvElc.SH</t>
  </si>
  <si>
    <t>NUM.number.NL.Res.HH.ThermalOut.SH.ConvElc.SC.AC</t>
  </si>
  <si>
    <t>NUM.number.NL.Res.HH.ThermalOut.SH.ConvElc.WH.LPG.NoSolar</t>
  </si>
  <si>
    <t>NUM.number.NL.Res.HH.ThermalOut.SH.ConvElc.WH.LPG.Solar</t>
  </si>
  <si>
    <t>NUM.number.NL.Res.HH.ThermalOut.SH.ConvElc.WH.Elc.NoSolar</t>
  </si>
  <si>
    <t>NUM.number.NL.Res.HH.ThermalOut.SH.ConvElc.WH.Elc.Solar</t>
  </si>
  <si>
    <t>NUM.number.NL.Res.HH.ThermalOut.SH.ConvElc.CO.LPG</t>
  </si>
  <si>
    <t>NUM.number.NL.Res.HH.ThermalOut.SH.ConvElc.CO.Elc</t>
  </si>
  <si>
    <t>NL - New equipment installations (detailed structure)</t>
  </si>
  <si>
    <t>NUM.number.NL.Res.HH.ThermalNew.SH.Solids</t>
  </si>
  <si>
    <t>NUM.number.NL.Res.HH.ThermalNew.SH.Solids.SH</t>
  </si>
  <si>
    <t>NUM.number.NL.Res.HH.ThermalNew.SH.Solids.SC.AC</t>
  </si>
  <si>
    <t>NUM.number.NL.Res.HH.ThermalNew.SH.Solids.WH.Solids.NoSolar</t>
  </si>
  <si>
    <t>NUM.number.NL.Res.HH.ThermalNew.SH.Solids.WH.LPG.NoSolar</t>
  </si>
  <si>
    <t>NUM.number.NL.Res.HH.ThermalNew.SH.Solids.WH.LPG.Solar</t>
  </si>
  <si>
    <t>NUM.number.NL.Res.HH.ThermalNew.SH.Solids.WH.Elc.NoSolar</t>
  </si>
  <si>
    <t>NUM.number.NL.Res.HH.ThermalNew.SH.Solids.WH.Elc.Solar</t>
  </si>
  <si>
    <t>NUM.number.NL.Res.HH.ThermalNew.SH.Solids.CO.Solids</t>
  </si>
  <si>
    <t>NUM.number.NL.Res.HH.ThermalNew.SH.Solids.CO.LPG</t>
  </si>
  <si>
    <t>NUM.number.NL.Res.HH.ThermalNew.SH.Solids.CO.Elc</t>
  </si>
  <si>
    <t>NUM.number.NL.Res.HH.ThermalNew.SH.LPG</t>
  </si>
  <si>
    <t>NUM.number.NL.Res.HH.ThermalNew.SH.LPG.SH</t>
  </si>
  <si>
    <t>NUM.number.NL.Res.HH.ThermalNew.SH.LPG.SC.AC</t>
  </si>
  <si>
    <t>NUM.number.NL.Res.HH.ThermalNew.SH.LPG.WH.LPG.NoSolar</t>
  </si>
  <si>
    <t>NUM.number.NL.Res.HH.ThermalNew.SH.LPG.WH.LPG.Solar</t>
  </si>
  <si>
    <t>NUM.number.NL.Res.HH.ThermalNew.SH.LPG.WH.Elc.NoSolar</t>
  </si>
  <si>
    <t>NUM.number.NL.Res.HH.ThermalNew.SH.LPG.WH.Elc.Solar</t>
  </si>
  <si>
    <t>NUM.number.NL.Res.HH.ThermalNew.SH.LPG.CO.LPG</t>
  </si>
  <si>
    <t>NUM.number.NL.Res.HH.ThermalNew.SH.LPG.CO.Elc</t>
  </si>
  <si>
    <t>NUM.number.NL.Res.HH.ThermalNew.SH.Oil</t>
  </si>
  <si>
    <t>NUM.number.NL.Res.HH.ThermalNew.SH.Oil.SH</t>
  </si>
  <si>
    <t>NUM.number.NL.Res.HH.ThermalNew.SH.Oil.SC.AC</t>
  </si>
  <si>
    <t>NUM.number.NL.Res.HH.ThermalNew.SH.Oil.WH.Oil.NoSolar</t>
  </si>
  <si>
    <t>NUM.number.NL.Res.HH.ThermalNew.SH.Oil.WH.Oil.Solar</t>
  </si>
  <si>
    <t>NUM.number.NL.Res.HH.ThermalNew.SH.Oil.WH.Elc.NoSolar</t>
  </si>
  <si>
    <t>NUM.number.NL.Res.HH.ThermalNew.SH.Oil.WH.Elc.Solar</t>
  </si>
  <si>
    <t>NUM.number.NL.Res.HH.ThermalNew.SH.Oil.CO.LPG</t>
  </si>
  <si>
    <t>NUM.number.NL.Res.HH.ThermalNew.SH.Oil.CO.Elc</t>
  </si>
  <si>
    <t>NUM.number.NL.Res.HH.ThermalNew.SH.Gas</t>
  </si>
  <si>
    <t>NUM.number.NL.Res.HH.ThermalNew.SH.Gas.SH</t>
  </si>
  <si>
    <t>NUM.number.NL.Res.HH.ThermalNew.SH.Gas.SC.AC</t>
  </si>
  <si>
    <t>NUM.number.NL.Res.HH.ThermalNew.SH.Gas.WH.Gas.NoSolar</t>
  </si>
  <si>
    <t>NUM.number.NL.Res.HH.ThermalNew.SH.Gas.WH.Gas.Solar</t>
  </si>
  <si>
    <t>NUM.number.NL.Res.HH.ThermalNew.SH.Gas.WH.Elc.NoSolar</t>
  </si>
  <si>
    <t>NUM.number.NL.Res.HH.ThermalNew.SH.Gas.WH.Elc.Solar</t>
  </si>
  <si>
    <t>NUM.number.NL.Res.HH.ThermalNew.SH.Gas.CO.Gas</t>
  </si>
  <si>
    <t>NUM.number.NL.Res.HH.ThermalNew.SH.Gas.CO.Elc</t>
  </si>
  <si>
    <t>NUM.number.NL.Res.HH.ThermalNew.SH.Biomass</t>
  </si>
  <si>
    <t>NUM.number.NL.Res.HH.ThermalNew.SH.Biomass.SH</t>
  </si>
  <si>
    <t>NUM.number.NL.Res.HH.ThermalNew.SH.Biomass.SC.AC</t>
  </si>
  <si>
    <t>NUM.number.NL.Res.HH.ThermalNew.SH.Biomass.WH.Biomass.NoSolar</t>
  </si>
  <si>
    <t>NUM.number.NL.Res.HH.ThermalNew.SH.Biomass.WH.Biomass.Solar</t>
  </si>
  <si>
    <t>NUM.number.NL.Res.HH.ThermalNew.SH.Biomass.WH.LPG.NoSolar</t>
  </si>
  <si>
    <t>NUM.number.NL.Res.HH.ThermalNew.SH.Biomass.WH.LPG.Solar</t>
  </si>
  <si>
    <t>NUM.number.NL.Res.HH.ThermalNew.SH.Biomass.WH.Elc.NoSolar</t>
  </si>
  <si>
    <t>NUM.number.NL.Res.HH.ThermalNew.SH.Biomass.WH.Elc.Solar</t>
  </si>
  <si>
    <t>NUM.number.NL.Res.HH.ThermalNew.SH.Biomass.CO.Biomass</t>
  </si>
  <si>
    <t>NUM.number.NL.Res.HH.ThermalNew.SH.Biomass.CO.LPG</t>
  </si>
  <si>
    <t>NUM.number.NL.Res.HH.ThermalNew.SH.Biomass.CO.Elc</t>
  </si>
  <si>
    <t>NUM.number.NL.Res.HH.ThermalNew.SH.Geo</t>
  </si>
  <si>
    <t>NUM.number.NL.Res.HH.ThermalNew.SH.Geo.SH</t>
  </si>
  <si>
    <t>NUM.number.NL.Res.HH.ThermalNew.SH.Geo.SC.AC</t>
  </si>
  <si>
    <t>NUM.number.NL.Res.HH.ThermalNew.SH.Geo.WH.Geo.NoSolar</t>
  </si>
  <si>
    <t>NUM.number.NL.Res.HH.ThermalNew.SH.Geo.WH.Geo.Solar</t>
  </si>
  <si>
    <t>NUM.number.NL.Res.HH.ThermalNew.SH.Geo.WH.Elc.NoSolar</t>
  </si>
  <si>
    <t>NUM.number.NL.Res.HH.ThermalNew.SH.Geo.WH.Elc.Solar</t>
  </si>
  <si>
    <t>NUM.number.NL.Res.HH.ThermalNew.SH.Geo.CO.LPG</t>
  </si>
  <si>
    <t>NUM.number.NL.Res.HH.ThermalNew.SH.Geo.CO.Elc</t>
  </si>
  <si>
    <t>NUM.number.NL.Res.HH.ThermalNew.SH.DistrHeat</t>
  </si>
  <si>
    <t>NUM.number.NL.Res.HH.ThermalNew.SH.DistrHeat.SH</t>
  </si>
  <si>
    <t>NUM.number.NL.Res.HH.ThermalNew.SH.DistrHeat.SC.AC</t>
  </si>
  <si>
    <t>NUM.number.NL.Res.HH.ThermalNew.SH.DistrHeat.WH.DistrHeat.NoSolar</t>
  </si>
  <si>
    <t>NUM.number.NL.Res.HH.ThermalNew.SH.DistrHeat.WH.DistrHeat.Solar</t>
  </si>
  <si>
    <t>NUM.number.NL.Res.HH.ThermalNew.SH.DistrHeat.WH.Elc.NoSolar</t>
  </si>
  <si>
    <t>NUM.number.NL.Res.HH.ThermalNew.SH.DistrHeat.WH.Elc.Solar</t>
  </si>
  <si>
    <t>NUM.number.NL.Res.HH.ThermalNew.SH.DistrHeat.CO.LPG</t>
  </si>
  <si>
    <t>NUM.number.NL.Res.HH.ThermalNew.SH.DistrHeat.CO.Elc</t>
  </si>
  <si>
    <t>NUM.number.NL.Res.HH.ThermalNew.SH.AdvElc</t>
  </si>
  <si>
    <t>NUM.number.NL.Res.HH.ThermalNew.SH.AdvElc.SH</t>
  </si>
  <si>
    <t>NUM.number.NL.Res.HH.ThermalNew.SH.AdvElc.SC.AC</t>
  </si>
  <si>
    <t>NUM.number.NL.Res.HH.ThermalNew.SH.AdvElc.WH.LPG.NoSolar</t>
  </si>
  <si>
    <t>NUM.number.NL.Res.HH.ThermalNew.SH.AdvElc.WH.LPG.Solar</t>
  </si>
  <si>
    <t>NUM.number.NL.Res.HH.ThermalNew.SH.AdvElc.WH.Elc.NoSolar</t>
  </si>
  <si>
    <t>NUM.number.NL.Res.HH.ThermalNew.SH.AdvElc.WH.Elc.Solar</t>
  </si>
  <si>
    <t>NUM.number.NL.Res.HH.ThermalNew.SH.AdvElc.CO.LPG</t>
  </si>
  <si>
    <t>NUM.number.NL.Res.HH.ThermalNew.SH.AdvElc.CO.Elc</t>
  </si>
  <si>
    <t>NUM.number.NL.Res.HH.ThermalNew.SH.ConvElc</t>
  </si>
  <si>
    <t>NUM.number.NL.Res.HH.ThermalNew.SH.ConvElc.SH</t>
  </si>
  <si>
    <t>NUM.number.NL.Res.HH.ThermalNew.SH.ConvElc.SC.AC</t>
  </si>
  <si>
    <t>NUM.number.NL.Res.HH.ThermalNew.SH.ConvElc.WH.LPG.NoSolar</t>
  </si>
  <si>
    <t>NUM.number.NL.Res.HH.ThermalNew.SH.ConvElc.WH.LPG.Solar</t>
  </si>
  <si>
    <t>NUM.number.NL.Res.HH.ThermalNew.SH.ConvElc.WH.Elc.NoSolar</t>
  </si>
  <si>
    <t>NUM.number.NL.Res.HH.ThermalNew.SH.ConvElc.WH.Elc.Solar</t>
  </si>
  <si>
    <t>NUM.number.NL.Res.HH.ThermalNew.SH.ConvElc.CO.LPG</t>
  </si>
  <si>
    <t>NUM.number.NL.Res.HH.ThermalNew.SH.ConvElc.CO.Elc</t>
  </si>
  <si>
    <t>NL - New equipment installations in new and renovated households (detailed structure)</t>
  </si>
  <si>
    <t>NUM.number.NL.Res.HHnew.ThermalNew.SH.Solids</t>
  </si>
  <si>
    <t>NUM.number.NL.Res.HHnew.ThermalNew.SH.Solids.SH</t>
  </si>
  <si>
    <t>NUM.number.NL.Res.HHnew.ThermalNew.SH.Solids.SC.AC</t>
  </si>
  <si>
    <t>NUM.number.NL.Res.HHnew.ThermalNew.SH.Solids.WH.Solids.NoSolar</t>
  </si>
  <si>
    <t>NUM.number.NL.Res.HHnew.ThermalNew.SH.Solids.WH.LPG.NoSolar</t>
  </si>
  <si>
    <t>NUM.number.NL.Res.HHnew.ThermalNew.SH.Solids.WH.LPG.Solar</t>
  </si>
  <si>
    <t>NUM.number.NL.Res.HHnew.ThermalNew.SH.Solids.WH.Elc.NoSolar</t>
  </si>
  <si>
    <t>NUM.number.NL.Res.HHnew.ThermalNew.SH.Solids.WH.Elc.Solar</t>
  </si>
  <si>
    <t>NUM.number.NL.Res.HHnew.ThermalNew.SH.Solids.CO.Solids</t>
  </si>
  <si>
    <t>NUM.number.NL.Res.HHnew.ThermalNew.SH.Solids.CO.LPG</t>
  </si>
  <si>
    <t>NUM.number.NL.Res.HHnew.ThermalNew.SH.Solids.CO.Elc</t>
  </si>
  <si>
    <t>NUM.number.NL.Res.HHnew.ThermalNew.SH.LPG</t>
  </si>
  <si>
    <t>NUM.number.NL.Res.HHnew.ThermalNew.SH.LPG.SH</t>
  </si>
  <si>
    <t>NUM.number.NL.Res.HHnew.ThermalNew.SH.LPG.SC.AC</t>
  </si>
  <si>
    <t>NUM.number.NL.Res.HHnew.ThermalNew.SH.LPG.WH.LPG.NoSolar</t>
  </si>
  <si>
    <t>NUM.number.NL.Res.HHnew.ThermalNew.SH.LPG.WH.LPG.Solar</t>
  </si>
  <si>
    <t>NUM.number.NL.Res.HHnew.ThermalNew.SH.LPG.WH.Elc.NoSolar</t>
  </si>
  <si>
    <t>NUM.number.NL.Res.HHnew.ThermalNew.SH.LPG.WH.Elc.Solar</t>
  </si>
  <si>
    <t>NUM.number.NL.Res.HHnew.ThermalNew.SH.LPG.CO.LPG</t>
  </si>
  <si>
    <t>NUM.number.NL.Res.HHnew.ThermalNew.SH.LPG.CO.Elc</t>
  </si>
  <si>
    <t>NUM.number.NL.Res.HHnew.ThermalNew.SH.Oil</t>
  </si>
  <si>
    <t>NUM.number.NL.Res.HHnew.ThermalNew.SH.Oil.SH</t>
  </si>
  <si>
    <t>NUM.number.NL.Res.HHnew.ThermalNew.SH.Oil.SC.AC</t>
  </si>
  <si>
    <t>NUM.number.NL.Res.HHnew.ThermalNew.SH.Oil.WH.Oil.NoSolar</t>
  </si>
  <si>
    <t>NUM.number.NL.Res.HHnew.ThermalNew.SH.Oil.WH.Oil.Solar</t>
  </si>
  <si>
    <t>NUM.number.NL.Res.HHnew.ThermalNew.SH.Oil.WH.Elc.NoSolar</t>
  </si>
  <si>
    <t>NUM.number.NL.Res.HHnew.ThermalNew.SH.Oil.WH.Elc.Solar</t>
  </si>
  <si>
    <t>NUM.number.NL.Res.HHnew.ThermalNew.SH.Oil.CO.LPG</t>
  </si>
  <si>
    <t>NUM.number.NL.Res.HHnew.ThermalNew.SH.Oil.CO.Elc</t>
  </si>
  <si>
    <t>NUM.number.NL.Res.HHnew.ThermalNew.SH.Gas</t>
  </si>
  <si>
    <t>NUM.number.NL.Res.HHnew.ThermalNew.SH.Gas.SH</t>
  </si>
  <si>
    <t>NUM.number.NL.Res.HHnew.ThermalNew.SH.Gas.SC.AC</t>
  </si>
  <si>
    <t>NUM.number.NL.Res.HHnew.ThermalNew.SH.Gas.WH.Gas.NoSolar</t>
  </si>
  <si>
    <t>NUM.number.NL.Res.HHnew.ThermalNew.SH.Gas.WH.Gas.Solar</t>
  </si>
  <si>
    <t>NUM.number.NL.Res.HHnew.ThermalNew.SH.Gas.WH.Elc.NoSolar</t>
  </si>
  <si>
    <t>NUM.number.NL.Res.HHnew.ThermalNew.SH.Gas.WH.Elc.Solar</t>
  </si>
  <si>
    <t>NUM.number.NL.Res.HHnew.ThermalNew.SH.Gas.CO.Gas</t>
  </si>
  <si>
    <t>NUM.number.NL.Res.HHnew.ThermalNew.SH.Gas.CO.Elc</t>
  </si>
  <si>
    <t>NUM.number.NL.Res.HHnew.ThermalNew.SH.Biomass</t>
  </si>
  <si>
    <t>NUM.number.NL.Res.HHnew.ThermalNew.SH.Biomass.SH</t>
  </si>
  <si>
    <t>NUM.number.NL.Res.HHnew.ThermalNew.SH.Biomass.SC.AC</t>
  </si>
  <si>
    <t>NUM.number.NL.Res.HHnew.ThermalNew.SH.Biomass.WH.Biomass.NoSolar</t>
  </si>
  <si>
    <t>NUM.number.NL.Res.HHnew.ThermalNew.SH.Biomass.WH.Biomass.Solar</t>
  </si>
  <si>
    <t>NUM.number.NL.Res.HHnew.ThermalNew.SH.Biomass.WH.LPG.NoSolar</t>
  </si>
  <si>
    <t>NUM.number.NL.Res.HHnew.ThermalNew.SH.Biomass.WH.LPG.Solar</t>
  </si>
  <si>
    <t>NUM.number.NL.Res.HHnew.ThermalNew.SH.Biomass.WH.Elc.NoSolar</t>
  </si>
  <si>
    <t>NUM.number.NL.Res.HHnew.ThermalNew.SH.Biomass.WH.Elc.Solar</t>
  </si>
  <si>
    <t>NUM.number.NL.Res.HHnew.ThermalNew.SH.Biomass.CO.Biomass</t>
  </si>
  <si>
    <t>NUM.number.NL.Res.HHnew.ThermalNew.SH.Biomass.CO.LPG</t>
  </si>
  <si>
    <t>NUM.number.NL.Res.HHnew.ThermalNew.SH.Biomass.CO.Elc</t>
  </si>
  <si>
    <t>NUM.number.NL.Res.HHnew.ThermalNew.SH.Geo</t>
  </si>
  <si>
    <t>NUM.number.NL.Res.HHnew.ThermalNew.SH.Geo.SH</t>
  </si>
  <si>
    <t>NUM.number.NL.Res.HHnew.ThermalNew.SH.Geo.SC.AC</t>
  </si>
  <si>
    <t>NUM.number.NL.Res.HHnew.ThermalNew.SH.Geo.WH.Geo.NoSolar</t>
  </si>
  <si>
    <t>NUM.number.NL.Res.HHnew.ThermalNew.SH.Geo.WH.Geo.Solar</t>
  </si>
  <si>
    <t>NUM.number.NL.Res.HHnew.ThermalNew.SH.Geo.WH.Elc.NoSolar</t>
  </si>
  <si>
    <t>NUM.number.NL.Res.HHnew.ThermalNew.SH.Geo.WH.Elc.Solar</t>
  </si>
  <si>
    <t>NUM.number.NL.Res.HHnew.ThermalNew.SH.Geo.CO.LPG</t>
  </si>
  <si>
    <t>NUM.number.NL.Res.HHnew.ThermalNew.SH.Geo.CO.Elc</t>
  </si>
  <si>
    <t>NUM.number.NL.Res.HHnew.ThermalNew.SH.DistrHeat</t>
  </si>
  <si>
    <t>NUM.number.NL.Res.HHnew.ThermalNew.SH.DistrHeat.SH</t>
  </si>
  <si>
    <t>NUM.number.NL.Res.HHnew.ThermalNew.SH.DistrHeat.SC.AC</t>
  </si>
  <si>
    <t>NUM.number.NL.Res.HHnew.ThermalNew.SH.DistrHeat.WH.DistrHeat.NoSolar</t>
  </si>
  <si>
    <t>NUM.number.NL.Res.HHnew.ThermalNew.SH.DistrHeat.WH.DistrHeat.Solar</t>
  </si>
  <si>
    <t>NUM.number.NL.Res.HHnew.ThermalNew.SH.DistrHeat.WH.Elc.NoSolar</t>
  </si>
  <si>
    <t>NUM.number.NL.Res.HHnew.ThermalNew.SH.DistrHeat.WH.Elc.Solar</t>
  </si>
  <si>
    <t>NUM.number.NL.Res.HHnew.ThermalNew.SH.DistrHeat.CO.LPG</t>
  </si>
  <si>
    <t>NUM.number.NL.Res.HHnew.ThermalNew.SH.DistrHeat.CO.Elc</t>
  </si>
  <si>
    <t>NUM.number.NL.Res.HHnew.ThermalNew.SH.AdvElc</t>
  </si>
  <si>
    <t>NUM.number.NL.Res.HHnew.ThermalNew.SH.AdvElc.SH</t>
  </si>
  <si>
    <t>NUM.number.NL.Res.HHnew.ThermalNew.SH.AdvElc.SC.AC</t>
  </si>
  <si>
    <t>NUM.number.NL.Res.HHnew.ThermalNew.SH.AdvElc.WH.LPG.NoSolar</t>
  </si>
  <si>
    <t>NUM.number.NL.Res.HHnew.ThermalNew.SH.AdvElc.WH.LPG.Solar</t>
  </si>
  <si>
    <t>NUM.number.NL.Res.HHnew.ThermalNew.SH.AdvElc.WH.Elc.NoSolar</t>
  </si>
  <si>
    <t>NUM.number.NL.Res.HHnew.ThermalNew.SH.AdvElc.WH.Elc.Solar</t>
  </si>
  <si>
    <t>NUM.number.NL.Res.HHnew.ThermalNew.SH.AdvElc.CO.LPG</t>
  </si>
  <si>
    <t>NUM.number.NL.Res.HHnew.ThermalNew.SH.AdvElc.CO.Elc</t>
  </si>
  <si>
    <t>NUM.number.NL.Res.HHnew.ThermalNew.SH.ConvElc</t>
  </si>
  <si>
    <t>NUM.number.NL.Res.HHnew.ThermalNew.SH.ConvElc.SH</t>
  </si>
  <si>
    <t>NUM.number.NL.Res.HHnew.ThermalNew.SH.ConvElc.SC.AC</t>
  </si>
  <si>
    <t>NUM.number.NL.Res.HHnew.ThermalNew.SH.ConvElc.WH.LPG.NoSolar</t>
  </si>
  <si>
    <t>NUM.number.NL.Res.HHnew.ThermalNew.SH.ConvElc.WH.LPG.Solar</t>
  </si>
  <si>
    <t>NUM.number.NL.Res.HHnew.ThermalNew.SH.ConvElc.WH.Elc.NoSolar</t>
  </si>
  <si>
    <t>NUM.number.NL.Res.HHnew.ThermalNew.SH.ConvElc.WH.Elc.Solar</t>
  </si>
  <si>
    <t>NUM.number.NL.Res.HHnew.ThermalNew.SH.ConvElc.CO.LPG</t>
  </si>
  <si>
    <t>NUM.number.NL.Res.HHnew.ThermalNew.SH.ConvElc.CO.Elc</t>
  </si>
  <si>
    <t>NL - New equipment installations via replacement (detailed structure)</t>
  </si>
  <si>
    <t>NUM.number.NL.Res.HH.ThermalRepl.SH.Solids</t>
  </si>
  <si>
    <t>NUM.number.NL.Res.HH.ThermalRepl.SH.Solids.SH</t>
  </si>
  <si>
    <t>NUM.number.NL.Res.HH.ThermalRepl.SH.Solids.SC.AC</t>
  </si>
  <si>
    <t>NUM.number.NL.Res.HH.ThermalRepl.SH.Solids.WH.Solids.NoSolar</t>
  </si>
  <si>
    <t>NUM.number.NL.Res.HH.ThermalRepl.SH.Solids.WH.LPG.NoSolar</t>
  </si>
  <si>
    <t>NUM.number.NL.Res.HH.ThermalRepl.SH.Solids.WH.LPG.Solar</t>
  </si>
  <si>
    <t>NUM.number.NL.Res.HH.ThermalRepl.SH.Solids.WH.Elc.NoSolar</t>
  </si>
  <si>
    <t>NUM.number.NL.Res.HH.ThermalRepl.SH.Solids.WH.Elc.Solar</t>
  </si>
  <si>
    <t>NUM.number.NL.Res.HH.ThermalRepl.SH.Solids.CO.Solids</t>
  </si>
  <si>
    <t>NUM.number.NL.Res.HH.ThermalRepl.SH.Solids.CO.LPG</t>
  </si>
  <si>
    <t>NUM.number.NL.Res.HH.ThermalRepl.SH.Solids.CO.Elc</t>
  </si>
  <si>
    <t>NUM.number.NL.Res.HH.ThermalRepl.SH.LPG</t>
  </si>
  <si>
    <t>NUM.number.NL.Res.HH.ThermalRepl.SH.LPG.SH</t>
  </si>
  <si>
    <t>NUM.number.NL.Res.HH.ThermalRepl.SH.LPG.SC.AC</t>
  </si>
  <si>
    <t>NUM.number.NL.Res.HH.ThermalRepl.SH.LPG.WH.LPG.NoSolar</t>
  </si>
  <si>
    <t>NUM.number.NL.Res.HH.ThermalRepl.SH.LPG.WH.LPG.Solar</t>
  </si>
  <si>
    <t>NUM.number.NL.Res.HH.ThermalRepl.SH.LPG.WH.Elc.NoSolar</t>
  </si>
  <si>
    <t>NUM.number.NL.Res.HH.ThermalRepl.SH.LPG.WH.Elc.Solar</t>
  </si>
  <si>
    <t>NUM.number.NL.Res.HH.ThermalRepl.SH.LPG.CO.LPG</t>
  </si>
  <si>
    <t>NUM.number.NL.Res.HH.ThermalRepl.SH.LPG.CO.Elc</t>
  </si>
  <si>
    <t>NUM.number.NL.Res.HH.ThermalRepl.SH.Oil</t>
  </si>
  <si>
    <t>NUM.number.NL.Res.HH.ThermalRepl.SH.Oil.SH</t>
  </si>
  <si>
    <t>NUM.number.NL.Res.HH.ThermalRepl.SH.Oil.SC.AC</t>
  </si>
  <si>
    <t>NUM.number.NL.Res.HH.ThermalRepl.SH.Oil.WH.Oil.NoSolar</t>
  </si>
  <si>
    <t>NUM.number.NL.Res.HH.ThermalRepl.SH.Oil.WH.Oil.Solar</t>
  </si>
  <si>
    <t>NUM.number.NL.Res.HH.ThermalRepl.SH.Oil.WH.Elc.NoSolar</t>
  </si>
  <si>
    <t>NUM.number.NL.Res.HH.ThermalRepl.SH.Oil.WH.Elc.Solar</t>
  </si>
  <si>
    <t>NUM.number.NL.Res.HH.ThermalRepl.SH.Oil.CO.LPG</t>
  </si>
  <si>
    <t>NUM.number.NL.Res.HH.ThermalRepl.SH.Oil.CO.Elc</t>
  </si>
  <si>
    <t>NUM.number.NL.Res.HH.ThermalRepl.SH.Gas</t>
  </si>
  <si>
    <t>NUM.number.NL.Res.HH.ThermalRepl.SH.Gas.SH</t>
  </si>
  <si>
    <t>NUM.number.NL.Res.HH.ThermalRepl.SH.Gas.SC.AC</t>
  </si>
  <si>
    <t>NUM.number.NL.Res.HH.ThermalRepl.SH.Gas.WH.Gas.NoSolar</t>
  </si>
  <si>
    <t>NUM.number.NL.Res.HH.ThermalRepl.SH.Gas.WH.Gas.Solar</t>
  </si>
  <si>
    <t>NUM.number.NL.Res.HH.ThermalRepl.SH.Gas.WH.Elc.NoSolar</t>
  </si>
  <si>
    <t>NUM.number.NL.Res.HH.ThermalRepl.SH.Gas.WH.Elc.Solar</t>
  </si>
  <si>
    <t>NUM.number.NL.Res.HH.ThermalRepl.SH.Gas.CO.Gas</t>
  </si>
  <si>
    <t>NUM.number.NL.Res.HH.ThermalRepl.SH.Gas.CO.Elc</t>
  </si>
  <si>
    <t>NUM.number.NL.Res.HH.ThermalRepl.SH.Biomass</t>
  </si>
  <si>
    <t>NUM.number.NL.Res.HH.ThermalRepl.SH.Biomass.SH</t>
  </si>
  <si>
    <t>NUM.number.NL.Res.HH.ThermalRepl.SH.Biomass.SC.AC</t>
  </si>
  <si>
    <t>NUM.number.NL.Res.HH.ThermalRepl.SH.Biomass.WH.Biomass.NoSolar</t>
  </si>
  <si>
    <t>NUM.number.NL.Res.HH.ThermalRepl.SH.Biomass.WH.Biomass.Solar</t>
  </si>
  <si>
    <t>NUM.number.NL.Res.HH.ThermalRepl.SH.Biomass.WH.LPG.NoSolar</t>
  </si>
  <si>
    <t>NUM.number.NL.Res.HH.ThermalRepl.SH.Biomass.WH.LPG.Solar</t>
  </si>
  <si>
    <t>NUM.number.NL.Res.HH.ThermalRepl.SH.Biomass.WH.Elc.NoSolar</t>
  </si>
  <si>
    <t>NUM.number.NL.Res.HH.ThermalRepl.SH.Biomass.WH.Elc.Solar</t>
  </si>
  <si>
    <t>NUM.number.NL.Res.HH.ThermalRepl.SH.Biomass.CO.Biomass</t>
  </si>
  <si>
    <t>NUM.number.NL.Res.HH.ThermalRepl.SH.Biomass.CO.LPG</t>
  </si>
  <si>
    <t>NUM.number.NL.Res.HH.ThermalRepl.SH.Biomass.CO.Elc</t>
  </si>
  <si>
    <t>NUM.number.NL.Res.HH.ThermalRepl.SH.Geo</t>
  </si>
  <si>
    <t>NUM.number.NL.Res.HH.ThermalRepl.SH.Geo.SH</t>
  </si>
  <si>
    <t>NUM.number.NL.Res.HH.ThermalRepl.SH.Geo.SC.AC</t>
  </si>
  <si>
    <t>NUM.number.NL.Res.HH.ThermalRepl.SH.Geo.WH.Geo.NoSolar</t>
  </si>
  <si>
    <t>NUM.number.NL.Res.HH.ThermalRepl.SH.Geo.WH.Geo.Solar</t>
  </si>
  <si>
    <t>NUM.number.NL.Res.HH.ThermalRepl.SH.Geo.WH.Elc.NoSolar</t>
  </si>
  <si>
    <t>NUM.number.NL.Res.HH.ThermalRepl.SH.Geo.WH.Elc.Solar</t>
  </si>
  <si>
    <t>NUM.number.NL.Res.HH.ThermalRepl.SH.Geo.CO.LPG</t>
  </si>
  <si>
    <t>NUM.number.NL.Res.HH.ThermalRepl.SH.Geo.CO.Elc</t>
  </si>
  <si>
    <t>NUM.number.NL.Res.HH.ThermalRepl.SH.DistrHeat</t>
  </si>
  <si>
    <t>NUM.number.NL.Res.HH.ThermalRepl.SH.DistrHeat.SH</t>
  </si>
  <si>
    <t>NUM.number.NL.Res.HH.ThermalRepl.SH.DistrHeat.SC.AC</t>
  </si>
  <si>
    <t>NUM.number.NL.Res.HH.ThermalRepl.SH.DistrHeat.WH.DistrHeat.NoSolar</t>
  </si>
  <si>
    <t>NUM.number.NL.Res.HH.ThermalRepl.SH.DistrHeat.WH.DistrHeat.Solar</t>
  </si>
  <si>
    <t>NUM.number.NL.Res.HH.ThermalRepl.SH.DistrHeat.WH.Elc.NoSolar</t>
  </si>
  <si>
    <t>NUM.number.NL.Res.HH.ThermalRepl.SH.DistrHeat.WH.Elc.Solar</t>
  </si>
  <si>
    <t>NUM.number.NL.Res.HH.ThermalRepl.SH.DistrHeat.CO.LPG</t>
  </si>
  <si>
    <t>NUM.number.NL.Res.HH.ThermalRepl.SH.DistrHeat.CO.Elc</t>
  </si>
  <si>
    <t>NUM.number.NL.Res.HH.ThermalRepl.SH.AdvElc</t>
  </si>
  <si>
    <t>NUM.number.NL.Res.HH.ThermalRepl.SH.AdvElc.SH</t>
  </si>
  <si>
    <t>NUM.number.NL.Res.HH.ThermalRepl.SH.AdvElc.SC.AC</t>
  </si>
  <si>
    <t>NUM.number.NL.Res.HH.ThermalRepl.SH.AdvElc.WH.LPG.NoSolar</t>
  </si>
  <si>
    <t>NUM.number.NL.Res.HH.ThermalRepl.SH.AdvElc.WH.LPG.Solar</t>
  </si>
  <si>
    <t>NUM.number.NL.Res.HH.ThermalRepl.SH.AdvElc.WH.Elc.NoSolar</t>
  </si>
  <si>
    <t>NUM.number.NL.Res.HH.ThermalRepl.SH.AdvElc.WH.Elc.Solar</t>
  </si>
  <si>
    <t>NUM.number.NL.Res.HH.ThermalRepl.SH.AdvElc.CO.LPG</t>
  </si>
  <si>
    <t>NUM.number.NL.Res.HH.ThermalRepl.SH.AdvElc.CO.Elc</t>
  </si>
  <si>
    <t>NUM.number.NL.Res.HH.ThermalRepl.SH.ConvElc</t>
  </si>
  <si>
    <t>NUM.number.NL.Res.HH.ThermalRepl.SH.ConvElc.SH</t>
  </si>
  <si>
    <t>NUM.number.NL.Res.HH.ThermalRepl.SH.ConvElc.SC.AC</t>
  </si>
  <si>
    <t>NUM.number.NL.Res.HH.ThermalRepl.SH.ConvElc.WH.LPG.NoSolar</t>
  </si>
  <si>
    <t>NUM.number.NL.Res.HH.ThermalRepl.SH.ConvElc.WH.LPG.Solar</t>
  </si>
  <si>
    <t>NUM.number.NL.Res.HH.ThermalRepl.SH.ConvElc.WH.Elc.NoSolar</t>
  </si>
  <si>
    <t>NUM.number.NL.Res.HH.ThermalRepl.SH.ConvElc.WH.Elc.Solar</t>
  </si>
  <si>
    <t>NUM.number.NL.Res.HH.ThermalRepl.SH.ConvElc.CO.LPG</t>
  </si>
  <si>
    <t>NUM.number.NL.Res.HH.ThermalRepl.SH.ConvElc.CO.Elc</t>
  </si>
  <si>
    <t>NL - Equipment installations in 2021 - vintage structure</t>
  </si>
  <si>
    <t>VIN.number.NL.Res.HH.Thermal.SH.Solids</t>
  </si>
  <si>
    <t>VIN.number.NL.Res.HH.Thermal.SH.Solids.SH</t>
  </si>
  <si>
    <t>VIN.number.NL.Res.HH.Thermal.SH.Solids.SC.AC</t>
  </si>
  <si>
    <t>VIN.number.NL.Res.HH.Thermal.SH.Solids.WH.Solids.NoSolar</t>
  </si>
  <si>
    <t>VIN.number.NL.Res.HH.Thermal.SH.Solids.WH.LPG.NoSolar</t>
  </si>
  <si>
    <t>VIN.number.NL.Res.HH.Thermal.SH.Solids.WH.LPG.Solar</t>
  </si>
  <si>
    <t>VIN.number.NL.Res.HH.Thermal.SH.Solids.WH.Elc.NoSolar</t>
  </si>
  <si>
    <t>VIN.number.NL.Res.HH.Thermal.SH.Solids.WH.Elc.Solar</t>
  </si>
  <si>
    <t>VIN.number.NL.Res.HH.Thermal.SH.Solids.CO.Solids</t>
  </si>
  <si>
    <t>VIN.number.NL.Res.HH.Thermal.SH.Solids.CO.LPG</t>
  </si>
  <si>
    <t>VIN.number.NL.Res.HH.Thermal.SH.Solids.CO.Elc</t>
  </si>
  <si>
    <t>VIN.number.NL.Res.HH.Thermal.SH.LPG</t>
  </si>
  <si>
    <t>VIN.number.NL.Res.HH.Thermal.SH.LPG.SH</t>
  </si>
  <si>
    <t>VIN.number.NL.Res.HH.Thermal.SH.LPG.SC.AC</t>
  </si>
  <si>
    <t>VIN.number.NL.Res.HH.Thermal.SH.LPG.WH.LPG.NoSolar</t>
  </si>
  <si>
    <t>VIN.number.NL.Res.HH.Thermal.SH.LPG.WH.LPG.Solar</t>
  </si>
  <si>
    <t>VIN.number.NL.Res.HH.Thermal.SH.LPG.WH.Elc.NoSolar</t>
  </si>
  <si>
    <t>VIN.number.NL.Res.HH.Thermal.SH.LPG.WH.Elc.Solar</t>
  </si>
  <si>
    <t>VIN.number.NL.Res.HH.Thermal.SH.LPG.CO.LPG</t>
  </si>
  <si>
    <t>VIN.number.NL.Res.HH.Thermal.SH.LPG.CO.Elc</t>
  </si>
  <si>
    <t>VIN.number.NL.Res.HH.Thermal.SH.Oil</t>
  </si>
  <si>
    <t>VIN.number.NL.Res.HH.Thermal.SH.Oil.SH</t>
  </si>
  <si>
    <t>VIN.number.NL.Res.HH.Thermal.SH.Oil.SC.AC</t>
  </si>
  <si>
    <t>VIN.number.NL.Res.HH.Thermal.SH.Oil.WH.Oil.NoSolar</t>
  </si>
  <si>
    <t>VIN.number.NL.Res.HH.Thermal.SH.Oil.WH.Oil.Solar</t>
  </si>
  <si>
    <t>VIN.number.NL.Res.HH.Thermal.SH.Oil.WH.Elc.NoSolar</t>
  </si>
  <si>
    <t>VIN.number.NL.Res.HH.Thermal.SH.Oil.WH.Elc.Solar</t>
  </si>
  <si>
    <t>VIN.number.NL.Res.HH.Thermal.SH.Oil.CO.LPG</t>
  </si>
  <si>
    <t>VIN.number.NL.Res.HH.Thermal.SH.Oil.CO.Elc</t>
  </si>
  <si>
    <t>VIN.number.NL.Res.HH.Thermal.SH.Gas</t>
  </si>
  <si>
    <t>VIN.number.NL.Res.HH.Thermal.SH.Gas.SH</t>
  </si>
  <si>
    <t>VIN.number.NL.Res.HH.Thermal.SH.Gas.SC.AC</t>
  </si>
  <si>
    <t>VIN.number.NL.Res.HH.Thermal.SH.Gas.WH.Gas.NoSolar</t>
  </si>
  <si>
    <t>VIN.number.NL.Res.HH.Thermal.SH.Gas.WH.Gas.Solar</t>
  </si>
  <si>
    <t>VIN.number.NL.Res.HH.Thermal.SH.Gas.WH.Elc.NoSolar</t>
  </si>
  <si>
    <t>VIN.number.NL.Res.HH.Thermal.SH.Gas.WH.Elc.Solar</t>
  </si>
  <si>
    <t>VIN.number.NL.Res.HH.Thermal.SH.Gas.CO.Gas</t>
  </si>
  <si>
    <t>VIN.number.NL.Res.HH.Thermal.SH.Gas.CO.Elc</t>
  </si>
  <si>
    <t>VIN.number.NL.Res.HH.Thermal.SH.Biomass</t>
  </si>
  <si>
    <t>VIN.number.NL.Res.HH.Thermal.SH.Biomass.SH</t>
  </si>
  <si>
    <t>VIN.number.NL.Res.HH.Thermal.SH.Biomass.SC.AC</t>
  </si>
  <si>
    <t>VIN.number.NL.Res.HH.Thermal.SH.Biomass.WH.Biomass.NoSolar</t>
  </si>
  <si>
    <t>VIN.number.NL.Res.HH.Thermal.SH.Biomass.WH.Biomass.Solar</t>
  </si>
  <si>
    <t>VIN.number.NL.Res.HH.Thermal.SH.Biomass.WH.LPG.NoSolar</t>
  </si>
  <si>
    <t>VIN.number.NL.Res.HH.Thermal.SH.Biomass.WH.LPG.Solar</t>
  </si>
  <si>
    <t>VIN.number.NL.Res.HH.Thermal.SH.Biomass.WH.Elc.NoSolar</t>
  </si>
  <si>
    <t>VIN.number.NL.Res.HH.Thermal.SH.Biomass.WH.Elc.Solar</t>
  </si>
  <si>
    <t>VIN.number.NL.Res.HH.Thermal.SH.Biomass.CO.Biomass</t>
  </si>
  <si>
    <t>VIN.number.NL.Res.HH.Thermal.SH.Biomass.CO.LPG</t>
  </si>
  <si>
    <t>VIN.number.NL.Res.HH.Thermal.SH.Biomass.CO.Elc</t>
  </si>
  <si>
    <t>VIN.number.NL.Res.HH.Thermal.SH.Geo</t>
  </si>
  <si>
    <t>VIN.number.NL.Res.HH.Thermal.SH.Geo.SH</t>
  </si>
  <si>
    <t>VIN.number.NL.Res.HH.Thermal.SH.Geo.SC.AC</t>
  </si>
  <si>
    <t>VIN.number.NL.Res.HH.Thermal.SH.Geo.WH.Geo.NoSolar</t>
  </si>
  <si>
    <t>VIN.number.NL.Res.HH.Thermal.SH.Geo.WH.Geo.Solar</t>
  </si>
  <si>
    <t>VIN.number.NL.Res.HH.Thermal.SH.Geo.WH.Elc.NoSolar</t>
  </si>
  <si>
    <t>VIN.number.NL.Res.HH.Thermal.SH.Geo.WH.Elc.Solar</t>
  </si>
  <si>
    <t>VIN.number.NL.Res.HH.Thermal.SH.Geo.CO.LPG</t>
  </si>
  <si>
    <t>VIN.number.NL.Res.HH.Thermal.SH.Geo.CO.Elc</t>
  </si>
  <si>
    <t>VIN.number.NL.Res.HH.Thermal.SH.DistrHeat</t>
  </si>
  <si>
    <t>VIN.number.NL.Res.HH.Thermal.SH.DistrHeat.SH</t>
  </si>
  <si>
    <t>VIN.number.NL.Res.HH.Thermal.SH.DistrHeat.SC.AC</t>
  </si>
  <si>
    <t>VIN.number.NL.Res.HH.Thermal.SH.DistrHeat.WH.DistrHeat.NoSolar</t>
  </si>
  <si>
    <t>VIN.number.NL.Res.HH.Thermal.SH.DistrHeat.WH.DistrHeat.Solar</t>
  </si>
  <si>
    <t>VIN.number.NL.Res.HH.Thermal.SH.DistrHeat.WH.Elc.NoSolar</t>
  </si>
  <si>
    <t>VIN.number.NL.Res.HH.Thermal.SH.DistrHeat.WH.Elc.Solar</t>
  </si>
  <si>
    <t>VIN.number.NL.Res.HH.Thermal.SH.DistrHeat.CO.LPG</t>
  </si>
  <si>
    <t>VIN.number.NL.Res.HH.Thermal.SH.DistrHeat.CO.Elc</t>
  </si>
  <si>
    <t>VIN.number.NL.Res.HH.Thermal.SH.AdvElc</t>
  </si>
  <si>
    <t>VIN.number.NL.Res.HH.Thermal.SH.AdvElc.SH</t>
  </si>
  <si>
    <t>VIN.number.NL.Res.HH.Thermal.SH.AdvElc.SC.AC</t>
  </si>
  <si>
    <t>VIN.number.NL.Res.HH.Thermal.SH.AdvElc.WH.LPG.NoSolar</t>
  </si>
  <si>
    <t>VIN.number.NL.Res.HH.Thermal.SH.AdvElc.WH.LPG.Solar</t>
  </si>
  <si>
    <t>VIN.number.NL.Res.HH.Thermal.SH.AdvElc.WH.Elc.NoSolar</t>
  </si>
  <si>
    <t>VIN.number.NL.Res.HH.Thermal.SH.AdvElc.WH.Elc.Solar</t>
  </si>
  <si>
    <t>VIN.number.NL.Res.HH.Thermal.SH.AdvElc.CO.LPG</t>
  </si>
  <si>
    <t>VIN.number.NL.Res.HH.Thermal.SH.AdvElc.CO.Elc</t>
  </si>
  <si>
    <t>VIN.number.NL.Res.HH.Thermal.SH.ConvElc</t>
  </si>
  <si>
    <t>VIN.number.NL.Res.HH.Thermal.SH.ConvElc.SH</t>
  </si>
  <si>
    <t>VIN.number.NL.Res.HH.Thermal.SH.ConvElc.SC.AC</t>
  </si>
  <si>
    <t>VIN.number.NL.Res.HH.Thermal.SH.ConvElc.WH.LPG.NoSolar</t>
  </si>
  <si>
    <t>VIN.number.NL.Res.HH.Thermal.SH.ConvElc.WH.LPG.Solar</t>
  </si>
  <si>
    <t>VIN.number.NL.Res.HH.Thermal.SH.ConvElc.WH.Elc.NoSolar</t>
  </si>
  <si>
    <t>VIN.number.NL.Res.HH.Thermal.SH.ConvElc.WH.Elc.Solar</t>
  </si>
  <si>
    <t>VIN.number.NL.Res.HH.Thermal.SH.ConvElc.CO.LPG</t>
  </si>
  <si>
    <t>VIN.number.NL.Res.HH.Thermal.SH.ConvElc.CO.Elc</t>
  </si>
  <si>
    <t>NL - Final energy consumption (detailed structure)</t>
  </si>
  <si>
    <t>FEC.ktoe.NL.Res.HH.Thermal.SH.Solids</t>
  </si>
  <si>
    <t>FEC.ktoe.NL.Res.HH.Thermal.SH.Solids.SH</t>
  </si>
  <si>
    <t>FEC.ktoe.NL.Res.HH.Thermal.SH.Solids.SH.Solids</t>
  </si>
  <si>
    <t>FEC.ktoe.NL.Res.HH.Thermal.SH.Solids.SH.Elec</t>
  </si>
  <si>
    <t>FEC.ktoe.NL.Res.HH.Thermal.SH.Solids.SC</t>
  </si>
  <si>
    <t>FEC.ktoe.NL.Res.HH.Thermal.SH.Solids.SC.AC.Elec</t>
  </si>
  <si>
    <t>FEC.ktoe.NL.Res.HH.Thermal.SH.Solids.WH</t>
  </si>
  <si>
    <t>FEC.ktoe.NL.Res.HH.Thermal.SH.Solids.WH.Solids.NoSolar.Solids</t>
  </si>
  <si>
    <t>FEC.ktoe.NL.Res.HH.Thermal.SH.Solids.WH.LPG.NoSolar.LPG</t>
  </si>
  <si>
    <t>FEC.ktoe.NL.Res.HH.Thermal.SH.Solids.WH.LPG.Solar</t>
  </si>
  <si>
    <t>FEC.ktoe.NL.Res.HH.Thermal.SH.Solids.WH.LPG.Solar.LPG</t>
  </si>
  <si>
    <t>FEC.ktoe.NL.Res.HH.Thermal.SH.Solids.WH.LPG.Solar.Solar</t>
  </si>
  <si>
    <t>FEC.ktoe.NL.Res.HH.Thermal.SH.Solids.WH.Elc.NoSolar.Elec</t>
  </si>
  <si>
    <t>FEC.ktoe.NL.Res.HH.Thermal.SH.Solids.WH.Elc.Solar</t>
  </si>
  <si>
    <t>FEC.ktoe.NL.Res.HH.Thermal.SH.Solids.WH.Elc.Solar.Elec</t>
  </si>
  <si>
    <t>FEC.ktoe.NL.Res.HH.Thermal.SH.Solids.WH.Elc.Solar.Solar</t>
  </si>
  <si>
    <t>FEC.ktoe.NL.Res.HH.Thermal.SH.Solids.CO</t>
  </si>
  <si>
    <t>FEC.ktoe.NL.Res.HH.Thermal.SH.Solids.CO.Solids.Solids</t>
  </si>
  <si>
    <t>FEC.ktoe.NL.Res.HH.Thermal.SH.Solids.CO.LPG.LPG</t>
  </si>
  <si>
    <t>FEC.ktoe.NL.Res.HH.Thermal.SH.Solids.CO.Elc.Elec</t>
  </si>
  <si>
    <t>FEC.ktoe.NL.Res.HH.Thermal.SH.LPG</t>
  </si>
  <si>
    <t>FEC.ktoe.NL.Res.HH.Thermal.SH.LPG.SH</t>
  </si>
  <si>
    <t>FEC.ktoe.NL.Res.HH.Thermal.SH.LPG.SH.LPG</t>
  </si>
  <si>
    <t>FEC.ktoe.NL.Res.HH.Thermal.SH.LPG.SH.Elec</t>
  </si>
  <si>
    <t>FEC.ktoe.NL.Res.HH.Thermal.SH.LPG.SC</t>
  </si>
  <si>
    <t>FEC.ktoe.NL.Res.HH.Thermal.SH.LPG.SC.AC.Elec</t>
  </si>
  <si>
    <t>FEC.ktoe.NL.Res.HH.Thermal.SH.LPG.WH</t>
  </si>
  <si>
    <t>FEC.ktoe.NL.Res.HH.Thermal.SH.LPG.WH.LPG.NoSolar.LPG</t>
  </si>
  <si>
    <t>FEC.ktoe.NL.Res.HH.Thermal.SH.LPG.WH.LPG.Solar</t>
  </si>
  <si>
    <t>FEC.ktoe.NL.Res.HH.Thermal.SH.LPG.WH.LPG.Solar.LPG</t>
  </si>
  <si>
    <t>FEC.ktoe.NL.Res.HH.Thermal.SH.LPG.WH.LPG.Solar.Solar</t>
  </si>
  <si>
    <t>FEC.ktoe.NL.Res.HH.Thermal.SH.LPG.WH.Elc.NoSolar.Elec</t>
  </si>
  <si>
    <t>FEC.ktoe.NL.Res.HH.Thermal.SH.LPG.WH.Elc.Solar</t>
  </si>
  <si>
    <t>FEC.ktoe.NL.Res.HH.Thermal.SH.LPG.WH.Elc.Solar.Elec</t>
  </si>
  <si>
    <t>FEC.ktoe.NL.Res.HH.Thermal.SH.LPG.WH.Elc.Solar.Solar</t>
  </si>
  <si>
    <t>FEC.ktoe.NL.Res.HH.Thermal.SH.LPG.CO</t>
  </si>
  <si>
    <t>FEC.ktoe.NL.Res.HH.Thermal.SH.LPG.CO.LPG.LPG</t>
  </si>
  <si>
    <t>FEC.ktoe.NL.Res.HH.Thermal.SH.LPG.CO.Elc.Elec</t>
  </si>
  <si>
    <t>FEC.ktoe.NL.Res.HH.Thermal.SH.Oil</t>
  </si>
  <si>
    <t>FEC.ktoe.NL.Res.HH.Thermal.SH.Oil.SH</t>
  </si>
  <si>
    <t>FEC.ktoe.NL.Res.HH.Thermal.SH.Oil.SH.Oil</t>
  </si>
  <si>
    <t>FEC.ktoe.NL.Res.HH.Thermal.SH.Oil.SH.Elec</t>
  </si>
  <si>
    <t>FEC.ktoe.NL.Res.HH.Thermal.SH.Oil.SC</t>
  </si>
  <si>
    <t>FEC.ktoe.NL.Res.HH.Thermal.SH.Oil.SC.AC.Elec</t>
  </si>
  <si>
    <t>FEC.ktoe.NL.Res.HH.Thermal.SH.Oil.WH</t>
  </si>
  <si>
    <t>FEC.ktoe.NL.Res.HH.Thermal.SH.Oil.WH.Oil.NoSolar.Oil</t>
  </si>
  <si>
    <t>FEC.ktoe.NL.Res.HH.Thermal.SH.Oil.WH.Oil.Solar</t>
  </si>
  <si>
    <t>FEC.ktoe.NL.Res.HH.Thermal.SH.Oil.WH.Oil.Solar.Oil</t>
  </si>
  <si>
    <t>FEC.ktoe.NL.Res.HH.Thermal.SH.Oil.WH.Oil.Solar.Solar</t>
  </si>
  <si>
    <t>FEC.ktoe.NL.Res.HH.Thermal.SH.Oil.WH.Elc.NoSolar.Elec</t>
  </si>
  <si>
    <t>FEC.ktoe.NL.Res.HH.Thermal.SH.Oil.WH.Elc.Solar</t>
  </si>
  <si>
    <t>FEC.ktoe.NL.Res.HH.Thermal.SH.Oil.WH.Elc.Solar.Elec</t>
  </si>
  <si>
    <t>FEC.ktoe.NL.Res.HH.Thermal.SH.Oil.WH.Elc.Solar.Solar</t>
  </si>
  <si>
    <t>FEC.ktoe.NL.Res.HH.Thermal.SH.Oil.CO</t>
  </si>
  <si>
    <t>FEC.ktoe.NL.Res.HH.Thermal.SH.Oil.CO.LPG.LPG</t>
  </si>
  <si>
    <t>FEC.ktoe.NL.Res.HH.Thermal.SH.Oil.CO.Elc.Elec</t>
  </si>
  <si>
    <t>FEC.ktoe.NL.Res.HH.Thermal.SH.Gas</t>
  </si>
  <si>
    <t>FEC.ktoe.NL.Res.HH.Thermal.SH.Gas.SH</t>
  </si>
  <si>
    <t>FEC.ktoe.NL.Res.HH.Thermal.SH.Gas.SH.Gas</t>
  </si>
  <si>
    <t>FEC.ktoe.NL.Res.HH.Thermal.SH.Gas.SH.Elec</t>
  </si>
  <si>
    <t>FEC.ktoe.NL.Res.HH.Thermal.SH.Gas.SC</t>
  </si>
  <si>
    <t>FEC.ktoe.NL.Res.HH.Thermal.SH.Gas.SC.AC.Elec</t>
  </si>
  <si>
    <t>FEC.ktoe.NL.Res.HH.Thermal.SH.Gas.WH</t>
  </si>
  <si>
    <t>FEC.ktoe.NL.Res.HH.Thermal.SH.Gas.WH.Gas.NoSolar.Gas</t>
  </si>
  <si>
    <t>FEC.ktoe.NL.Res.HH.Thermal.SH.Gas.WH.Gas.Solar</t>
  </si>
  <si>
    <t>FEC.ktoe.NL.Res.HH.Thermal.SH.Gas.WH.Gas.Solar.Gas</t>
  </si>
  <si>
    <t>FEC.ktoe.NL.Res.HH.Thermal.SH.Gas.WH.Gas.Solar.Solar</t>
  </si>
  <si>
    <t>FEC.ktoe.NL.Res.HH.Thermal.SH.Gas.WH.Elc.NoSolar.Elec</t>
  </si>
  <si>
    <t>FEC.ktoe.NL.Res.HH.Thermal.SH.Gas.WH.Elc.Solar</t>
  </si>
  <si>
    <t>FEC.ktoe.NL.Res.HH.Thermal.SH.Gas.WH.Elc.Solar.Elec</t>
  </si>
  <si>
    <t>FEC.ktoe.NL.Res.HH.Thermal.SH.Gas.WH.Elc.Solar.Solar</t>
  </si>
  <si>
    <t>FEC.ktoe.NL.Res.HH.Thermal.SH.Gas.CO</t>
  </si>
  <si>
    <t>FEC.ktoe.NL.Res.HH.Thermal.SH.Gas.CO.Gas.Gas</t>
  </si>
  <si>
    <t>FEC.ktoe.NL.Res.HH.Thermal.SH.Gas.CO.Elc.Elec</t>
  </si>
  <si>
    <t>FEC.ktoe.NL.Res.HH.Thermal.SH.Biomass</t>
  </si>
  <si>
    <t>FEC.ktoe.NL.Res.HH.Thermal.SH.Biomass.SH</t>
  </si>
  <si>
    <t>FEC.ktoe.NL.Res.HH.Thermal.SH.Biomass.SH.Biomass</t>
  </si>
  <si>
    <t>FEC.ktoe.NL.Res.HH.Thermal.SH.Biomass.SH.Elec</t>
  </si>
  <si>
    <t>FEC.ktoe.NL.Res.HH.Thermal.SH.Biomass.SC</t>
  </si>
  <si>
    <t>FEC.ktoe.NL.Res.HH.Thermal.SH.Biomass.SC.AC.Elec</t>
  </si>
  <si>
    <t>FEC.ktoe.NL.Res.HH.Thermal.SH.Biomass.WH</t>
  </si>
  <si>
    <t>FEC.ktoe.NL.Res.HH.Thermal.SH.Biomass.WH.Biomass.NoSolar.Biomass</t>
  </si>
  <si>
    <t>FEC.ktoe.NL.Res.HH.Thermal.SH.Biomass.WH.Biomass.Solar</t>
  </si>
  <si>
    <t>FEC.ktoe.NL.Res.HH.Thermal.SH.Biomass.WH.Biomass.Solar.Biomass</t>
  </si>
  <si>
    <t>FEC.ktoe.NL.Res.HH.Thermal.SH.Biomass.WH.Biomass.Solar.Solar</t>
  </si>
  <si>
    <t>FEC.ktoe.NL.Res.HH.Thermal.SH.Biomass.WH.LPG.NoSolar.LPG</t>
  </si>
  <si>
    <t>FEC.ktoe.NL.Res.HH.Thermal.SH.Biomass.WH.LPG.Solar</t>
  </si>
  <si>
    <t>FEC.ktoe.NL.Res.HH.Thermal.SH.Biomass.WH.LPG.Solar.LPG</t>
  </si>
  <si>
    <t>FEC.ktoe.NL.Res.HH.Thermal.SH.Biomass.WH.LPG.Solar.Solar</t>
  </si>
  <si>
    <t>FEC.ktoe.NL.Res.HH.Thermal.SH.Biomass.WH.Elc.NoSolar.Elec</t>
  </si>
  <si>
    <t>FEC.ktoe.NL.Res.HH.Thermal.SH.Biomass.WH.Elc.Solar</t>
  </si>
  <si>
    <t>FEC.ktoe.NL.Res.HH.Thermal.SH.Biomass.WH.Elc.Solar.Elec</t>
  </si>
  <si>
    <t>FEC.ktoe.NL.Res.HH.Thermal.SH.Biomass.WH.Elc.Solar.Solar</t>
  </si>
  <si>
    <t>FEC.ktoe.NL.Res.HH.Thermal.SH.Biomass.CO</t>
  </si>
  <si>
    <t>FEC.ktoe.NL.Res.HH.Thermal.SH.Biomass.CO.Biomass.Biomass</t>
  </si>
  <si>
    <t>FEC.ktoe.NL.Res.HH.Thermal.SH.Biomass.CO.LPG.LPG</t>
  </si>
  <si>
    <t>FEC.ktoe.NL.Res.HH.Thermal.SH.Biomass.CO.Elc.Elec</t>
  </si>
  <si>
    <t>FEC.ktoe.NL.Res.HH.Thermal.SH.Geo</t>
  </si>
  <si>
    <t>FEC.ktoe.NL.Res.HH.Thermal.SH.Geo.SH</t>
  </si>
  <si>
    <t>FEC.ktoe.NL.Res.HH.Thermal.SH.Geo.SH.Geo</t>
  </si>
  <si>
    <t>FEC.ktoe.NL.Res.HH.Thermal.SH.Geo.SH.Elec</t>
  </si>
  <si>
    <t>FEC.ktoe.NL.Res.HH.Thermal.SH.Geo.SC</t>
  </si>
  <si>
    <t>FEC.ktoe.NL.Res.HH.Thermal.SH.Geo.SC.AC.Elec</t>
  </si>
  <si>
    <t>FEC.ktoe.NL.Res.HH.Thermal.SH.Geo.WH</t>
  </si>
  <si>
    <t>FEC.ktoe.NL.Res.HH.Thermal.SH.Geo.WH.Geo.NoSolar.Geo</t>
  </si>
  <si>
    <t>FEC.ktoe.NL.Res.HH.Thermal.SH.Geo.WH.Geo.Solar</t>
  </si>
  <si>
    <t>FEC.ktoe.NL.Res.HH.Thermal.SH.Geo.WH.Geo.Solar.Geo</t>
  </si>
  <si>
    <t>FEC.ktoe.NL.Res.HH.Thermal.SH.Geo.WH.Geo.Solar.Solar</t>
  </si>
  <si>
    <t>FEC.ktoe.NL.Res.HH.Thermal.SH.Geo.WH.Elc.NoSolar.Elec</t>
  </si>
  <si>
    <t>FEC.ktoe.NL.Res.HH.Thermal.SH.Geo.WH.Elc.Solar</t>
  </si>
  <si>
    <t>FEC.ktoe.NL.Res.HH.Thermal.SH.Geo.WH.Elc.Solar.Elec</t>
  </si>
  <si>
    <t>FEC.ktoe.NL.Res.HH.Thermal.SH.Geo.WH.Elc.Solar.Solar</t>
  </si>
  <si>
    <t>FEC.ktoe.NL.Res.HH.Thermal.SH.Geo.CO</t>
  </si>
  <si>
    <t>FEC.ktoe.NL.Res.HH.Thermal.SH.Geo.CO.LPG.LPG</t>
  </si>
  <si>
    <t>FEC.ktoe.NL.Res.HH.Thermal.SH.Geo.CO.Elc.Elec</t>
  </si>
  <si>
    <t>FEC.ktoe.NL.Res.HH.Thermal.SH.DistrHeat</t>
  </si>
  <si>
    <t>FEC.ktoe.NL.Res.HH.Thermal.SH.DistrHeat.SH</t>
  </si>
  <si>
    <t>FEC.ktoe.NL.Res.HH.Thermal.SH.DistrHeat.SH.Steam_Distr</t>
  </si>
  <si>
    <t>FEC.ktoe.NL.Res.HH.Thermal.SH.DistrHeat.SH.Elec</t>
  </si>
  <si>
    <t>FEC.ktoe.NL.Res.HH.Thermal.SH.DistrHeat.SC</t>
  </si>
  <si>
    <t>FEC.ktoe.NL.Res.HH.Thermal.SH.DistrHeat.SC.AC.Elec</t>
  </si>
  <si>
    <t>FEC.ktoe.NL.Res.HH.Thermal.SH.DistrHeat.WH</t>
  </si>
  <si>
    <t>FEC.ktoe.NL.Res.HH.Thermal.SH.DistrHeat.WH.DistrHeat.NoSolar.Steam_Distr</t>
  </si>
  <si>
    <t>FEC.ktoe.NL.Res.HH.Thermal.SH.DistrHeat.WH.DistrHeat.Solar</t>
  </si>
  <si>
    <t>FEC.ktoe.NL.Res.HH.Thermal.SH.DistrHeat.WH.DistrHeat.Solar.Steam_Distr</t>
  </si>
  <si>
    <t>FEC.ktoe.NL.Res.HH.Thermal.SH.DistrHeat.WH.DistrHeat.Solar.Solar</t>
  </si>
  <si>
    <t>FEC.ktoe.NL.Res.HH.Thermal.SH.DistrHeat.WH.Elc.NoSolar.Elec</t>
  </si>
  <si>
    <t>FEC.ktoe.NL.Res.HH.Thermal.SH.DistrHeat.WH.Elc.Solar</t>
  </si>
  <si>
    <t>FEC.ktoe.NL.Res.HH.Thermal.SH.DistrHeat.WH.Elc.Solar.Elec</t>
  </si>
  <si>
    <t>FEC.ktoe.NL.Res.HH.Thermal.SH.DistrHeat.WH.Elc.Solar.Solar</t>
  </si>
  <si>
    <t>FEC.ktoe.NL.Res.HH.Thermal.SH.DistrHeat.CO</t>
  </si>
  <si>
    <t>FEC.ktoe.NL.Res.HH.Thermal.SH.DistrHeat.CO.LPG.LPG</t>
  </si>
  <si>
    <t>FEC.ktoe.NL.Res.HH.Thermal.SH.DistrHeat.CO.Elc.Elec</t>
  </si>
  <si>
    <t>FEC.ktoe.NL.Res.HH.Thermal.SH.AdvElc</t>
  </si>
  <si>
    <t>FEC.ktoe.NL.Res.HH.Thermal.SH.AdvElc.SH</t>
  </si>
  <si>
    <t>FEC.ktoe.NL.Res.HH.Thermal.SH.AdvElc.SH.Elec</t>
  </si>
  <si>
    <t>FEC.ktoe.NL.Res.HH.Thermal.SH.AdvElc.SC</t>
  </si>
  <si>
    <t>FEC.ktoe.NL.Res.HH.Thermal.SH.AdvElc.SC.AC.Elec</t>
  </si>
  <si>
    <t>FEC.ktoe.NL.Res.HH.Thermal.SH.AdvElc.WH</t>
  </si>
  <si>
    <t>FEC.ktoe.NL.Res.HH.Thermal.SH.AdvElc.WH.LPG.NoSolar.LPG</t>
  </si>
  <si>
    <t>FEC.ktoe.NL.Res.HH.Thermal.SH.AdvElc.WH.LPG.Solar</t>
  </si>
  <si>
    <t>FEC.ktoe.NL.Res.HH.Thermal.SH.AdvElc.WH.LPG.Solar.LPG</t>
  </si>
  <si>
    <t>FEC.ktoe.NL.Res.HH.Thermal.SH.AdvElc.WH.LPG.Solar.Solar</t>
  </si>
  <si>
    <t>FEC.ktoe.NL.Res.HH.Thermal.SH.AdvElc.WH.Elc.NoSolar.Elec</t>
  </si>
  <si>
    <t>FEC.ktoe.NL.Res.HH.Thermal.SH.AdvElc.WH.Elc.Solar</t>
  </si>
  <si>
    <t>FEC.ktoe.NL.Res.HH.Thermal.SH.AdvElc.WH.Elc.Solar.Elec</t>
  </si>
  <si>
    <t>FEC.ktoe.NL.Res.HH.Thermal.SH.AdvElc.WH.Elc.Solar.Solar</t>
  </si>
  <si>
    <t>FEC.ktoe.NL.Res.HH.Thermal.SH.AdvElc.CO</t>
  </si>
  <si>
    <t>FEC.ktoe.NL.Res.HH.Thermal.SH.AdvElc.CO.LPG.LPG</t>
  </si>
  <si>
    <t>FEC.ktoe.NL.Res.HH.Thermal.SH.AdvElc.CO.Elc.Elec</t>
  </si>
  <si>
    <t>FEC.ktoe.NL.Res.HH.Thermal.SH.ConvElc</t>
  </si>
  <si>
    <t>FEC.ktoe.NL.Res.HH.Thermal.SH.ConvElc.SH</t>
  </si>
  <si>
    <t>FEC.ktoe.NL.Res.HH.Thermal.SH.ConvElc.SH.Elec</t>
  </si>
  <si>
    <t>FEC.ktoe.NL.Res.HH.Thermal.SH.ConvElc.SC</t>
  </si>
  <si>
    <t>FEC.ktoe.NL.Res.HH.Thermal.SH.ConvElc.SC.AC.Elec</t>
  </si>
  <si>
    <t>FEC.ktoe.NL.Res.HH.Thermal.SH.ConvElc.WH</t>
  </si>
  <si>
    <t>FEC.ktoe.NL.Res.HH.Thermal.SH.ConvElc.WH.LPG.NoSolar.LPG</t>
  </si>
  <si>
    <t>FEC.ktoe.NL.Res.HH.Thermal.SH.ConvElc.WH.LPG.Solar</t>
  </si>
  <si>
    <t>FEC.ktoe.NL.Res.HH.Thermal.SH.ConvElc.WH.LPG.Solar.LPG</t>
  </si>
  <si>
    <t>FEC.ktoe.NL.Res.HH.Thermal.SH.ConvElc.WH.LPG.Solar.Solar</t>
  </si>
  <si>
    <t>FEC.ktoe.NL.Res.HH.Thermal.SH.ConvElc.WH.Elc.NoSolar.Elec</t>
  </si>
  <si>
    <t>FEC.ktoe.NL.Res.HH.Thermal.SH.ConvElc.WH.Elc.Solar</t>
  </si>
  <si>
    <t>FEC.ktoe.NL.Res.HH.Thermal.SH.ConvElc.WH.Elc.Solar.Elec</t>
  </si>
  <si>
    <t>FEC.ktoe.NL.Res.HH.Thermal.SH.ConvElc.WH.Elc.Solar.Solar</t>
  </si>
  <si>
    <t>FEC.ktoe.NL.Res.HH.Thermal.SH.ConvElc.CO</t>
  </si>
  <si>
    <t>FEC.ktoe.NL.Res.HH.Thermal.SH.ConvElc.CO.LPG.LPG</t>
  </si>
  <si>
    <t>FEC.ktoe.NL.Res.HH.Thermal.SH.ConvElc.CO.Elc.Elec</t>
  </si>
  <si>
    <t>NL - Thermal energy service (detailed structure)</t>
  </si>
  <si>
    <t>TES.ktoe.NL.Res.HH.Thermal.SH.Solids</t>
  </si>
  <si>
    <t>TES.ktoe.NL.Res.HH.Thermal.SH.Solids.SH</t>
  </si>
  <si>
    <t>TES.ktoe.NL.Res.HH.Thermal.SH.Solids.SH.Solids</t>
  </si>
  <si>
    <t>TES.ktoe.NL.Res.HH.Thermal.SH.Solids.SH.Elec</t>
  </si>
  <si>
    <t>TES.ktoe.NL.Res.HH.Thermal.SH.Solids.SC</t>
  </si>
  <si>
    <t>TES.ktoe.NL.Res.HH.Thermal.SH.Solids.SC.AC.Elec</t>
  </si>
  <si>
    <t>TES.ktoe.NL.Res.HH.Thermal.SH.Solids.WH</t>
  </si>
  <si>
    <t>TES.ktoe.NL.Res.HH.Thermal.SH.Solids.WH.Solids.NoSolar.Solids</t>
  </si>
  <si>
    <t>TES.ktoe.NL.Res.HH.Thermal.SH.Solids.WH.LPG.NoSolar.LPG</t>
  </si>
  <si>
    <t>TES.ktoe.NL.Res.HH.Thermal.SH.Solids.WH.LPG.Solar</t>
  </si>
  <si>
    <t>TES.ktoe.NL.Res.HH.Thermal.SH.Solids.WH.LPG.Solar.LPG</t>
  </si>
  <si>
    <t>TES.ktoe.NL.Res.HH.Thermal.SH.Solids.WH.LPG.Solar.Solar</t>
  </si>
  <si>
    <t>TES.ktoe.NL.Res.HH.Thermal.SH.Solids.WH.Elc.NoSolar.Elec</t>
  </si>
  <si>
    <t>TES.ktoe.NL.Res.HH.Thermal.SH.Solids.WH.Elc.Solar</t>
  </si>
  <si>
    <t>TES.ktoe.NL.Res.HH.Thermal.SH.Solids.WH.Elc.Solar.Elec</t>
  </si>
  <si>
    <t>TES.ktoe.NL.Res.HH.Thermal.SH.Solids.WH.Elc.Solar.Solar</t>
  </si>
  <si>
    <t>TES.ktoe.NL.Res.HH.Thermal.SH.Solids.CO</t>
  </si>
  <si>
    <t>TES.ktoe.NL.Res.HH.Thermal.SH.Solids.CO.Solids.Solids</t>
  </si>
  <si>
    <t>TES.ktoe.NL.Res.HH.Thermal.SH.Solids.CO.LPG.LPG</t>
  </si>
  <si>
    <t>TES.ktoe.NL.Res.HH.Thermal.SH.Solids.CO.Elc.Elec</t>
  </si>
  <si>
    <t>TES.ktoe.NL.Res.HH.Thermal.SH.LPG</t>
  </si>
  <si>
    <t>TES.ktoe.NL.Res.HH.Thermal.SH.LPG.SH</t>
  </si>
  <si>
    <t>TES.ktoe.NL.Res.HH.Thermal.SH.LPG.SH.LPG</t>
  </si>
  <si>
    <t>TES.ktoe.NL.Res.HH.Thermal.SH.LPG.SH.Elec</t>
  </si>
  <si>
    <t>TES.ktoe.NL.Res.HH.Thermal.SH.LPG.SC</t>
  </si>
  <si>
    <t>TES.ktoe.NL.Res.HH.Thermal.SH.LPG.SC.AC.Elec</t>
  </si>
  <si>
    <t>TES.ktoe.NL.Res.HH.Thermal.SH.LPG.WH</t>
  </si>
  <si>
    <t>TES.ktoe.NL.Res.HH.Thermal.SH.LPG.WH.LPG.NoSolar.LPG</t>
  </si>
  <si>
    <t>TES.ktoe.NL.Res.HH.Thermal.SH.LPG.WH.LPG.Solar</t>
  </si>
  <si>
    <t>TES.ktoe.NL.Res.HH.Thermal.SH.LPG.WH.LPG.Solar.LPG</t>
  </si>
  <si>
    <t>TES.ktoe.NL.Res.HH.Thermal.SH.LPG.WH.LPG.Solar.Solar</t>
  </si>
  <si>
    <t>TES.ktoe.NL.Res.HH.Thermal.SH.LPG.WH.Elc.NoSolar.Elec</t>
  </si>
  <si>
    <t>TES.ktoe.NL.Res.HH.Thermal.SH.LPG.WH.Elc.Solar</t>
  </si>
  <si>
    <t>TES.ktoe.NL.Res.HH.Thermal.SH.LPG.WH.Elc.Solar.Elec</t>
  </si>
  <si>
    <t>TES.ktoe.NL.Res.HH.Thermal.SH.LPG.WH.Elc.Solar.Solar</t>
  </si>
  <si>
    <t>TES.ktoe.NL.Res.HH.Thermal.SH.LPG.CO</t>
  </si>
  <si>
    <t>TES.ktoe.NL.Res.HH.Thermal.SH.LPG.CO.LPG.LPG</t>
  </si>
  <si>
    <t>TES.ktoe.NL.Res.HH.Thermal.SH.LPG.CO.Elc.Elec</t>
  </si>
  <si>
    <t>TES.ktoe.NL.Res.HH.Thermal.SH.Oil</t>
  </si>
  <si>
    <t>TES.ktoe.NL.Res.HH.Thermal.SH.Oil.SH</t>
  </si>
  <si>
    <t>TES.ktoe.NL.Res.HH.Thermal.SH.Oil.SH.Oil</t>
  </si>
  <si>
    <t>TES.ktoe.NL.Res.HH.Thermal.SH.Oil.SH.Elec</t>
  </si>
  <si>
    <t>TES.ktoe.NL.Res.HH.Thermal.SH.Oil.SC</t>
  </si>
  <si>
    <t>TES.ktoe.NL.Res.HH.Thermal.SH.Oil.SC.AC.Elec</t>
  </si>
  <si>
    <t>TES.ktoe.NL.Res.HH.Thermal.SH.Oil.WH</t>
  </si>
  <si>
    <t>TES.ktoe.NL.Res.HH.Thermal.SH.Oil.WH.Oil.NoSolar.Oil</t>
  </si>
  <si>
    <t>TES.ktoe.NL.Res.HH.Thermal.SH.Oil.WH.Oil.Solar</t>
  </si>
  <si>
    <t>TES.ktoe.NL.Res.HH.Thermal.SH.Oil.WH.Oil.Solar.Oil</t>
  </si>
  <si>
    <t>TES.ktoe.NL.Res.HH.Thermal.SH.Oil.WH.Oil.Solar.Solar</t>
  </si>
  <si>
    <t>TES.ktoe.NL.Res.HH.Thermal.SH.Oil.WH.Elc.NoSolar.Elec</t>
  </si>
  <si>
    <t>TES.ktoe.NL.Res.HH.Thermal.SH.Oil.WH.Elc.Solar</t>
  </si>
  <si>
    <t>TES.ktoe.NL.Res.HH.Thermal.SH.Oil.WH.Elc.Solar.Elec</t>
  </si>
  <si>
    <t>TES.ktoe.NL.Res.HH.Thermal.SH.Oil.WH.Elc.Solar.Solar</t>
  </si>
  <si>
    <t>TES.ktoe.NL.Res.HH.Thermal.SH.Oil.CO</t>
  </si>
  <si>
    <t>TES.ktoe.NL.Res.HH.Thermal.SH.Oil.CO.LPG.LPG</t>
  </si>
  <si>
    <t>TES.ktoe.NL.Res.HH.Thermal.SH.Oil.CO.Elc.Elec</t>
  </si>
  <si>
    <t>TES.ktoe.NL.Res.HH.Thermal.SH.Gas</t>
  </si>
  <si>
    <t>TES.ktoe.NL.Res.HH.Thermal.SH.Gas.SH</t>
  </si>
  <si>
    <t>TES.ktoe.NL.Res.HH.Thermal.SH.Gas.SH.Gas</t>
  </si>
  <si>
    <t>TES.ktoe.NL.Res.HH.Thermal.SH.Gas.SH.Elec</t>
  </si>
  <si>
    <t>TES.ktoe.NL.Res.HH.Thermal.SH.Gas.SC</t>
  </si>
  <si>
    <t>TES.ktoe.NL.Res.HH.Thermal.SH.Gas.SC.AC.Elec</t>
  </si>
  <si>
    <t>TES.ktoe.NL.Res.HH.Thermal.SH.Gas.WH</t>
  </si>
  <si>
    <t>TES.ktoe.NL.Res.HH.Thermal.SH.Gas.WH.Gas.NoSolar.Gas</t>
  </si>
  <si>
    <t>TES.ktoe.NL.Res.HH.Thermal.SH.Gas.WH.Gas.Solar</t>
  </si>
  <si>
    <t>TES.ktoe.NL.Res.HH.Thermal.SH.Gas.WH.Gas.Solar.Gas</t>
  </si>
  <si>
    <t>TES.ktoe.NL.Res.HH.Thermal.SH.Gas.WH.Gas.Solar.Solar</t>
  </si>
  <si>
    <t>TES.ktoe.NL.Res.HH.Thermal.SH.Gas.WH.Elc.NoSolar.Elec</t>
  </si>
  <si>
    <t>TES.ktoe.NL.Res.HH.Thermal.SH.Gas.WH.Elc.Solar</t>
  </si>
  <si>
    <t>TES.ktoe.NL.Res.HH.Thermal.SH.Gas.WH.Elc.Solar.Elec</t>
  </si>
  <si>
    <t>TES.ktoe.NL.Res.HH.Thermal.SH.Gas.WH.Elc.Solar.Solar</t>
  </si>
  <si>
    <t>TES.ktoe.NL.Res.HH.Thermal.SH.Gas.CO</t>
  </si>
  <si>
    <t>TES.ktoe.NL.Res.HH.Thermal.SH.Gas.CO.Gas.Gas</t>
  </si>
  <si>
    <t>TES.ktoe.NL.Res.HH.Thermal.SH.Gas.CO.Elc.Elec</t>
  </si>
  <si>
    <t>TES.ktoe.NL.Res.HH.Thermal.SH.Biomass</t>
  </si>
  <si>
    <t>TES.ktoe.NL.Res.HH.Thermal.SH.Biomass.SH</t>
  </si>
  <si>
    <t>TES.ktoe.NL.Res.HH.Thermal.SH.Biomass.SH.Biomass</t>
  </si>
  <si>
    <t>TES.ktoe.NL.Res.HH.Thermal.SH.Biomass.SH.Elec</t>
  </si>
  <si>
    <t>TES.ktoe.NL.Res.HH.Thermal.SH.Biomass.SC</t>
  </si>
  <si>
    <t>TES.ktoe.NL.Res.HH.Thermal.SH.Biomass.SC.AC.Elec</t>
  </si>
  <si>
    <t>TES.ktoe.NL.Res.HH.Thermal.SH.Biomass.WH</t>
  </si>
  <si>
    <t>TES.ktoe.NL.Res.HH.Thermal.SH.Biomass.WH.Biomass.NoSolar.Biomass</t>
  </si>
  <si>
    <t>TES.ktoe.NL.Res.HH.Thermal.SH.Biomass.WH.Biomass.Solar</t>
  </si>
  <si>
    <t>TES.ktoe.NL.Res.HH.Thermal.SH.Biomass.WH.Biomass.Solar.Biomass</t>
  </si>
  <si>
    <t>TES.ktoe.NL.Res.HH.Thermal.SH.Biomass.WH.Biomass.Solar.Solar</t>
  </si>
  <si>
    <t>TES.ktoe.NL.Res.HH.Thermal.SH.Biomass.WH.LPG.NoSolar.LPG</t>
  </si>
  <si>
    <t>TES.ktoe.NL.Res.HH.Thermal.SH.Biomass.WH.LPG.Solar</t>
  </si>
  <si>
    <t>TES.ktoe.NL.Res.HH.Thermal.SH.Biomass.WH.LPG.Solar.LPG</t>
  </si>
  <si>
    <t>TES.ktoe.NL.Res.HH.Thermal.SH.Biomass.WH.LPG.Solar.Solar</t>
  </si>
  <si>
    <t>TES.ktoe.NL.Res.HH.Thermal.SH.Biomass.WH.Elc.NoSolar.Elec</t>
  </si>
  <si>
    <t>TES.ktoe.NL.Res.HH.Thermal.SH.Biomass.WH.Elc.Solar</t>
  </si>
  <si>
    <t>TES.ktoe.NL.Res.HH.Thermal.SH.Biomass.WH.Elc.Solar.Elec</t>
  </si>
  <si>
    <t>TES.ktoe.NL.Res.HH.Thermal.SH.Biomass.WH.Elc.Solar.Solar</t>
  </si>
  <si>
    <t>TES.ktoe.NL.Res.HH.Thermal.SH.Biomass.CO</t>
  </si>
  <si>
    <t>TES.ktoe.NL.Res.HH.Thermal.SH.Biomass.CO.Biomass.Biomass</t>
  </si>
  <si>
    <t>TES.ktoe.NL.Res.HH.Thermal.SH.Biomass.CO.LPG.LPG</t>
  </si>
  <si>
    <t>TES.ktoe.NL.Res.HH.Thermal.SH.Biomass.CO.Elc.Elec</t>
  </si>
  <si>
    <t>TES.ktoe.NL.Res.HH.Thermal.SH.Geo</t>
  </si>
  <si>
    <t>TES.ktoe.NL.Res.HH.Thermal.SH.Geo.SH</t>
  </si>
  <si>
    <t>TES.ktoe.NL.Res.HH.Thermal.SH.Geo.SH.Geo</t>
  </si>
  <si>
    <t>TES.ktoe.NL.Res.HH.Thermal.SH.Geo.SH.Elec</t>
  </si>
  <si>
    <t>TES.ktoe.NL.Res.HH.Thermal.SH.Geo.SC</t>
  </si>
  <si>
    <t>TES.ktoe.NL.Res.HH.Thermal.SH.Geo.SC.AC.Elec</t>
  </si>
  <si>
    <t>TES.ktoe.NL.Res.HH.Thermal.SH.Geo.WH</t>
  </si>
  <si>
    <t>TES.ktoe.NL.Res.HH.Thermal.SH.Geo.WH.Geo.NoSolar.Geo</t>
  </si>
  <si>
    <t>TES.ktoe.NL.Res.HH.Thermal.SH.Geo.WH.Geo.Solar</t>
  </si>
  <si>
    <t>TES.ktoe.NL.Res.HH.Thermal.SH.Geo.WH.Geo.Solar.Geo</t>
  </si>
  <si>
    <t>TES.ktoe.NL.Res.HH.Thermal.SH.Geo.WH.Geo.Solar.Solar</t>
  </si>
  <si>
    <t>TES.ktoe.NL.Res.HH.Thermal.SH.Geo.WH.Elc.NoSolar.Elec</t>
  </si>
  <si>
    <t>TES.ktoe.NL.Res.HH.Thermal.SH.Geo.WH.Elc.Solar</t>
  </si>
  <si>
    <t>TES.ktoe.NL.Res.HH.Thermal.SH.Geo.WH.Elc.Solar.Elec</t>
  </si>
  <si>
    <t>TES.ktoe.NL.Res.HH.Thermal.SH.Geo.WH.Elc.Solar.Solar</t>
  </si>
  <si>
    <t>TES.ktoe.NL.Res.HH.Thermal.SH.Geo.CO</t>
  </si>
  <si>
    <t>TES.ktoe.NL.Res.HH.Thermal.SH.Geo.CO.LPG.LPG</t>
  </si>
  <si>
    <t>TES.ktoe.NL.Res.HH.Thermal.SH.Geo.CO.Elc.Elec</t>
  </si>
  <si>
    <t>TES.ktoe.NL.Res.HH.Thermal.SH.DistrHeat</t>
  </si>
  <si>
    <t>TES.ktoe.NL.Res.HH.Thermal.SH.DistrHeat.SH</t>
  </si>
  <si>
    <t>TES.ktoe.NL.Res.HH.Thermal.SH.DistrHeat.SH.Steam_Distr</t>
  </si>
  <si>
    <t>TES.ktoe.NL.Res.HH.Thermal.SH.DistrHeat.SH.Elec</t>
  </si>
  <si>
    <t>TES.ktoe.NL.Res.HH.Thermal.SH.DistrHeat.SC</t>
  </si>
  <si>
    <t>TES.ktoe.NL.Res.HH.Thermal.SH.DistrHeat.SC.AC.Elec</t>
  </si>
  <si>
    <t>TES.ktoe.NL.Res.HH.Thermal.SH.DistrHeat.WH</t>
  </si>
  <si>
    <t>TES.ktoe.NL.Res.HH.Thermal.SH.DistrHeat.WH.DistrHeat.NoSolar.Steam_Distr</t>
  </si>
  <si>
    <t>TES.ktoe.NL.Res.HH.Thermal.SH.DistrHeat.WH.DistrHeat.Solar</t>
  </si>
  <si>
    <t>TES.ktoe.NL.Res.HH.Thermal.SH.DistrHeat.WH.DistrHeat.Solar.Steam_Distr</t>
  </si>
  <si>
    <t>TES.ktoe.NL.Res.HH.Thermal.SH.DistrHeat.WH.DistrHeat.Solar.Solar</t>
  </si>
  <si>
    <t>TES.ktoe.NL.Res.HH.Thermal.SH.DistrHeat.WH.Elc.NoSolar.Elec</t>
  </si>
  <si>
    <t>TES.ktoe.NL.Res.HH.Thermal.SH.DistrHeat.WH.Elc.Solar</t>
  </si>
  <si>
    <t>TES.ktoe.NL.Res.HH.Thermal.SH.DistrHeat.WH.Elc.Solar.Elec</t>
  </si>
  <si>
    <t>TES.ktoe.NL.Res.HH.Thermal.SH.DistrHeat.WH.Elc.Solar.Solar</t>
  </si>
  <si>
    <t>TES.ktoe.NL.Res.HH.Thermal.SH.DistrHeat.CO</t>
  </si>
  <si>
    <t>TES.ktoe.NL.Res.HH.Thermal.SH.DistrHeat.CO.LPG.LPG</t>
  </si>
  <si>
    <t>TES.ktoe.NL.Res.HH.Thermal.SH.DistrHeat.CO.Elc.Elec</t>
  </si>
  <si>
    <t>TES.ktoe.NL.Res.HH.Thermal.SH.AdvElc</t>
  </si>
  <si>
    <t>TES.ktoe.NL.Res.HH.Thermal.SH.AdvElc.SH</t>
  </si>
  <si>
    <t>TES.ktoe.NL.Res.HH.Thermal.SH.AdvElc.SH.Elec</t>
  </si>
  <si>
    <t>TES.ktoe.NL.Res.HH.Thermal.SH.AdvElc.SC</t>
  </si>
  <si>
    <t>TES.ktoe.NL.Res.HH.Thermal.SH.AdvElc.SC.AC.Elec</t>
  </si>
  <si>
    <t>TES.ktoe.NL.Res.HH.Thermal.SH.AdvElc.WH</t>
  </si>
  <si>
    <t>TES.ktoe.NL.Res.HH.Thermal.SH.AdvElc.WH.LPG.NoSolar.LPG</t>
  </si>
  <si>
    <t>TES.ktoe.NL.Res.HH.Thermal.SH.AdvElc.WH.LPG.Solar</t>
  </si>
  <si>
    <t>TES.ktoe.NL.Res.HH.Thermal.SH.AdvElc.WH.LPG.Solar.LPG</t>
  </si>
  <si>
    <t>TES.ktoe.NL.Res.HH.Thermal.SH.AdvElc.WH.LPG.Solar.Solar</t>
  </si>
  <si>
    <t>TES.ktoe.NL.Res.HH.Thermal.SH.AdvElc.WH.Elc.NoSolar.Elec</t>
  </si>
  <si>
    <t>TES.ktoe.NL.Res.HH.Thermal.SH.AdvElc.WH.Elc.Solar</t>
  </si>
  <si>
    <t>TES.ktoe.NL.Res.HH.Thermal.SH.AdvElc.WH.Elc.Solar.Elec</t>
  </si>
  <si>
    <t>TES.ktoe.NL.Res.HH.Thermal.SH.AdvElc.WH.Elc.Solar.Solar</t>
  </si>
  <si>
    <t>TES.ktoe.NL.Res.HH.Thermal.SH.AdvElc.CO</t>
  </si>
  <si>
    <t>TES.ktoe.NL.Res.HH.Thermal.SH.AdvElc.CO.LPG.LPG</t>
  </si>
  <si>
    <t>TES.ktoe.NL.Res.HH.Thermal.SH.AdvElc.CO.Elc.Elec</t>
  </si>
  <si>
    <t>TES.ktoe.NL.Res.HH.Thermal.SH.ConvElc</t>
  </si>
  <si>
    <t>TES.ktoe.NL.Res.HH.Thermal.SH.ConvElc.SH</t>
  </si>
  <si>
    <t>TES.ktoe.NL.Res.HH.Thermal.SH.ConvElc.SH.Elec</t>
  </si>
  <si>
    <t>TES.ktoe.NL.Res.HH.Thermal.SH.ConvElc.SC</t>
  </si>
  <si>
    <t>TES.ktoe.NL.Res.HH.Thermal.SH.ConvElc.SC.AC.Elec</t>
  </si>
  <si>
    <t>TES.ktoe.NL.Res.HH.Thermal.SH.ConvElc.WH</t>
  </si>
  <si>
    <t>TES.ktoe.NL.Res.HH.Thermal.SH.ConvElc.WH.LPG.NoSolar.LPG</t>
  </si>
  <si>
    <t>TES.ktoe.NL.Res.HH.Thermal.SH.ConvElc.WH.LPG.Solar</t>
  </si>
  <si>
    <t>TES.ktoe.NL.Res.HH.Thermal.SH.ConvElc.WH.LPG.Solar.LPG</t>
  </si>
  <si>
    <t>TES.ktoe.NL.Res.HH.Thermal.SH.ConvElc.WH.LPG.Solar.Solar</t>
  </si>
  <si>
    <t>TES.ktoe.NL.Res.HH.Thermal.SH.ConvElc.WH.Elc.NoSolar.Elec</t>
  </si>
  <si>
    <t>TES.ktoe.NL.Res.HH.Thermal.SH.ConvElc.WH.Elc.Solar</t>
  </si>
  <si>
    <t>TES.ktoe.NL.Res.HH.Thermal.SH.ConvElc.WH.Elc.Solar.Elec</t>
  </si>
  <si>
    <t>TES.ktoe.NL.Res.HH.Thermal.SH.ConvElc.WH.Elc.Solar.Solar</t>
  </si>
  <si>
    <t>TES.ktoe.NL.Res.HH.Thermal.SH.ConvElc.CO</t>
  </si>
  <si>
    <t>TES.ktoe.NL.Res.HH.Thermal.SH.ConvElc.CO.LPG.LPG</t>
  </si>
  <si>
    <t>TES.ktoe.NL.Res.HH.Thermal.SH.ConvElc.CO.Elc.Elec</t>
  </si>
  <si>
    <t>NL - System efficiency indicator (detailed structure)</t>
  </si>
  <si>
    <t>Eff.ratio.NL.Res.HH.Thermal.SH.Solids</t>
  </si>
  <si>
    <t>Eff.ratio.NL.Res.HH.Thermal.SH.Solids.SH</t>
  </si>
  <si>
    <t>Eff.ratio.NL.Res.HH.Thermal.SH.Solids.SH.Solids</t>
  </si>
  <si>
    <t>Eff.ratio.NL.Res.HH.Thermal.SH.Solids.SH.Elec</t>
  </si>
  <si>
    <t>Eff.ratio.NL.Res.HH.Thermal.SH.Solids.SC</t>
  </si>
  <si>
    <t>Eff.ratio.NL.Res.HH.Thermal.SH.Solids.SC.AC.Elec</t>
  </si>
  <si>
    <t>Eff.ratio.NL.Res.HH.Thermal.SH.Solids.WH</t>
  </si>
  <si>
    <t>Eff.ratio.NL.Res.HH.Thermal.SH.Solids.WH.Solids.NoSolar.Solids</t>
  </si>
  <si>
    <t>Eff.ratio.NL.Res.HH.Thermal.SH.Solids.WH.LPG.NoSolar.LPG</t>
  </si>
  <si>
    <t>Eff.ratio.NL.Res.HH.Thermal.SH.Solids.WH.LPG.Solar</t>
  </si>
  <si>
    <t>Eff.ratio.NL.Res.HH.Thermal.SH.Solids.WH.LPG.Solar.LPG</t>
  </si>
  <si>
    <t>Eff.ratio.NL.Res.HH.Thermal.SH.Solids.WH.LPG.Solar.Solar</t>
  </si>
  <si>
    <t>Eff.ratio.NL.Res.HH.Thermal.SH.Solids.WH.Elc.NoSolar.Elec</t>
  </si>
  <si>
    <t>Eff.ratio.NL.Res.HH.Thermal.SH.Solids.WH.Elc.Solar</t>
  </si>
  <si>
    <t>Eff.ratio.NL.Res.HH.Thermal.SH.Solids.WH.Elc.Solar.Elec</t>
  </si>
  <si>
    <t>Eff.ratio.NL.Res.HH.Thermal.SH.Solids.WH.Elc.Solar.Solar</t>
  </si>
  <si>
    <t>Eff.ratio.NL.Res.HH.Thermal.SH.Solids.CO</t>
  </si>
  <si>
    <t>Eff.ratio.NL.Res.HH.Thermal.SH.Solids.CO.Solids.Solids</t>
  </si>
  <si>
    <t>Eff.ratio.NL.Res.HH.Thermal.SH.Solids.CO.LPG.LPG</t>
  </si>
  <si>
    <t>Eff.ratio.NL.Res.HH.Thermal.SH.Solids.CO.Elc.Elec</t>
  </si>
  <si>
    <t>Eff.ratio.NL.Res.HH.Thermal.SH.LPG</t>
  </si>
  <si>
    <t>Eff.ratio.NL.Res.HH.Thermal.SH.LPG.SH</t>
  </si>
  <si>
    <t>Eff.ratio.NL.Res.HH.Thermal.SH.LPG.SH.LPG</t>
  </si>
  <si>
    <t>Eff.ratio.NL.Res.HH.Thermal.SH.LPG.SH.Elec</t>
  </si>
  <si>
    <t>Eff.ratio.NL.Res.HH.Thermal.SH.LPG.SC</t>
  </si>
  <si>
    <t>Eff.ratio.NL.Res.HH.Thermal.SH.LPG.SC.AC.Elec</t>
  </si>
  <si>
    <t>Eff.ratio.NL.Res.HH.Thermal.SH.LPG.WH</t>
  </si>
  <si>
    <t>Eff.ratio.NL.Res.HH.Thermal.SH.LPG.WH.LPG.NoSolar.LPG</t>
  </si>
  <si>
    <t>Eff.ratio.NL.Res.HH.Thermal.SH.LPG.WH.LPG.Solar</t>
  </si>
  <si>
    <t>Eff.ratio.NL.Res.HH.Thermal.SH.LPG.WH.LPG.Solar.LPG</t>
  </si>
  <si>
    <t>Eff.ratio.NL.Res.HH.Thermal.SH.LPG.WH.LPG.Solar.Solar</t>
  </si>
  <si>
    <t>Eff.ratio.NL.Res.HH.Thermal.SH.LPG.WH.Elc.NoSolar.Elec</t>
  </si>
  <si>
    <t>Eff.ratio.NL.Res.HH.Thermal.SH.LPG.WH.Elc.Solar</t>
  </si>
  <si>
    <t>Eff.ratio.NL.Res.HH.Thermal.SH.LPG.WH.Elc.Solar.Elec</t>
  </si>
  <si>
    <t>Eff.ratio.NL.Res.HH.Thermal.SH.LPG.WH.Elc.Solar.Solar</t>
  </si>
  <si>
    <t>Eff.ratio.NL.Res.HH.Thermal.SH.LPG.CO</t>
  </si>
  <si>
    <t>Eff.ratio.NL.Res.HH.Thermal.SH.LPG.CO.LPG.LPG</t>
  </si>
  <si>
    <t>Eff.ratio.NL.Res.HH.Thermal.SH.LPG.CO.Elc.Elec</t>
  </si>
  <si>
    <t>Eff.ratio.NL.Res.HH.Thermal.SH.Oil</t>
  </si>
  <si>
    <t>Eff.ratio.NL.Res.HH.Thermal.SH.Oil.SH</t>
  </si>
  <si>
    <t>Eff.ratio.NL.Res.HH.Thermal.SH.Oil.SH.Oil</t>
  </si>
  <si>
    <t>Eff.ratio.NL.Res.HH.Thermal.SH.Oil.SH.Elec</t>
  </si>
  <si>
    <t>Eff.ratio.NL.Res.HH.Thermal.SH.Oil.SC</t>
  </si>
  <si>
    <t>Eff.ratio.NL.Res.HH.Thermal.SH.Oil.SC.AC.Elec</t>
  </si>
  <si>
    <t>Eff.ratio.NL.Res.HH.Thermal.SH.Oil.WH</t>
  </si>
  <si>
    <t>Eff.ratio.NL.Res.HH.Thermal.SH.Oil.WH.Oil.NoSolar.Oil</t>
  </si>
  <si>
    <t>Eff.ratio.NL.Res.HH.Thermal.SH.Oil.WH.Oil.Solar</t>
  </si>
  <si>
    <t>Eff.ratio.NL.Res.HH.Thermal.SH.Oil.WH.Oil.Solar.Oil</t>
  </si>
  <si>
    <t>Eff.ratio.NL.Res.HH.Thermal.SH.Oil.WH.Oil.Solar.Solar</t>
  </si>
  <si>
    <t>Eff.ratio.NL.Res.HH.Thermal.SH.Oil.WH.Elc.NoSolar.Elec</t>
  </si>
  <si>
    <t>Eff.ratio.NL.Res.HH.Thermal.SH.Oil.WH.Elc.Solar</t>
  </si>
  <si>
    <t>Eff.ratio.NL.Res.HH.Thermal.SH.Oil.WH.Elc.Solar.Elec</t>
  </si>
  <si>
    <t>Eff.ratio.NL.Res.HH.Thermal.SH.Oil.WH.Elc.Solar.Solar</t>
  </si>
  <si>
    <t>Eff.ratio.NL.Res.HH.Thermal.SH.Oil.CO</t>
  </si>
  <si>
    <t>Eff.ratio.NL.Res.HH.Thermal.SH.Oil.CO.LPG.LPG</t>
  </si>
  <si>
    <t>Eff.ratio.NL.Res.HH.Thermal.SH.Oil.CO.Elc.Elec</t>
  </si>
  <si>
    <t>Eff.ratio.NL.Res.HH.Thermal.SH.Gas</t>
  </si>
  <si>
    <t>Eff.ratio.NL.Res.HH.Thermal.SH.Gas.SH</t>
  </si>
  <si>
    <t>Eff.ratio.NL.Res.HH.Thermal.SH.Gas.SH.Gas</t>
  </si>
  <si>
    <t>Eff.ratio.NL.Res.HH.Thermal.SH.Gas.SH.Elec</t>
  </si>
  <si>
    <t>Eff.ratio.NL.Res.HH.Thermal.SH.Gas.SC</t>
  </si>
  <si>
    <t>Eff.ratio.NL.Res.HH.Thermal.SH.Gas.SC.AC.Elec</t>
  </si>
  <si>
    <t>Eff.ratio.NL.Res.HH.Thermal.SH.Gas.WH</t>
  </si>
  <si>
    <t>Eff.ratio.NL.Res.HH.Thermal.SH.Gas.WH.Gas.NoSolar.Gas</t>
  </si>
  <si>
    <t>Eff.ratio.NL.Res.HH.Thermal.SH.Gas.WH.Gas.Solar</t>
  </si>
  <si>
    <t>Eff.ratio.NL.Res.HH.Thermal.SH.Gas.WH.Gas.Solar.Gas</t>
  </si>
  <si>
    <t>Eff.ratio.NL.Res.HH.Thermal.SH.Gas.WH.Gas.Solar.Solar</t>
  </si>
  <si>
    <t>Eff.ratio.NL.Res.HH.Thermal.SH.Gas.WH.Elc.NoSolar.Elec</t>
  </si>
  <si>
    <t>Eff.ratio.NL.Res.HH.Thermal.SH.Gas.WH.Elc.Solar</t>
  </si>
  <si>
    <t>Eff.ratio.NL.Res.HH.Thermal.SH.Gas.WH.Elc.Solar.Elec</t>
  </si>
  <si>
    <t>Eff.ratio.NL.Res.HH.Thermal.SH.Gas.WH.Elc.Solar.Solar</t>
  </si>
  <si>
    <t>Eff.ratio.NL.Res.HH.Thermal.SH.Gas.CO</t>
  </si>
  <si>
    <t>Eff.ratio.NL.Res.HH.Thermal.SH.Gas.CO.Gas.Gas</t>
  </si>
  <si>
    <t>Eff.ratio.NL.Res.HH.Thermal.SH.Gas.CO.Elc.Elec</t>
  </si>
  <si>
    <t>Eff.ratio.NL.Res.HH.Thermal.SH.Biomass</t>
  </si>
  <si>
    <t>Eff.ratio.NL.Res.HH.Thermal.SH.Biomass.SH</t>
  </si>
  <si>
    <t>Eff.ratio.NL.Res.HH.Thermal.SH.Biomass.SH.Biomass</t>
  </si>
  <si>
    <t>Eff.ratio.NL.Res.HH.Thermal.SH.Biomass.SH.Elec</t>
  </si>
  <si>
    <t>Eff.ratio.NL.Res.HH.Thermal.SH.Biomass.SC</t>
  </si>
  <si>
    <t>Eff.ratio.NL.Res.HH.Thermal.SH.Biomass.SC.AC.Elec</t>
  </si>
  <si>
    <t>Eff.ratio.NL.Res.HH.Thermal.SH.Biomass.WH</t>
  </si>
  <si>
    <t>Eff.ratio.NL.Res.HH.Thermal.SH.Biomass.WH.Biomass.NoSolar.Biomass</t>
  </si>
  <si>
    <t>Eff.ratio.NL.Res.HH.Thermal.SH.Biomass.WH.Biomass.Solar</t>
  </si>
  <si>
    <t>Eff.ratio.NL.Res.HH.Thermal.SH.Biomass.WH.Biomass.Solar.Biomass</t>
  </si>
  <si>
    <t>Eff.ratio.NL.Res.HH.Thermal.SH.Biomass.WH.Biomass.Solar.Solar</t>
  </si>
  <si>
    <t>Eff.ratio.NL.Res.HH.Thermal.SH.Biomass.WH.LPG.NoSolar.LPG</t>
  </si>
  <si>
    <t>Eff.ratio.NL.Res.HH.Thermal.SH.Biomass.WH.LPG.Solar</t>
  </si>
  <si>
    <t>Eff.ratio.NL.Res.HH.Thermal.SH.Biomass.WH.LPG.Solar.LPG</t>
  </si>
  <si>
    <t>Eff.ratio.NL.Res.HH.Thermal.SH.Biomass.WH.LPG.Solar.Solar</t>
  </si>
  <si>
    <t>Eff.ratio.NL.Res.HH.Thermal.SH.Biomass.WH.Elc.NoSolar.Elec</t>
  </si>
  <si>
    <t>Eff.ratio.NL.Res.HH.Thermal.SH.Biomass.WH.Elc.Solar</t>
  </si>
  <si>
    <t>Eff.ratio.NL.Res.HH.Thermal.SH.Biomass.WH.Elc.Solar.Elec</t>
  </si>
  <si>
    <t>Eff.ratio.NL.Res.HH.Thermal.SH.Biomass.WH.Elc.Solar.Solar</t>
  </si>
  <si>
    <t>Eff.ratio.NL.Res.HH.Thermal.SH.Biomass.CO</t>
  </si>
  <si>
    <t>Eff.ratio.NL.Res.HH.Thermal.SH.Biomass.CO.Biomass.Biomass</t>
  </si>
  <si>
    <t>Eff.ratio.NL.Res.HH.Thermal.SH.Biomass.CO.LPG.LPG</t>
  </si>
  <si>
    <t>Eff.ratio.NL.Res.HH.Thermal.SH.Biomass.CO.Elc.Elec</t>
  </si>
  <si>
    <t>Eff.ratio.NL.Res.HH.Thermal.SH.Geo</t>
  </si>
  <si>
    <t>Eff.ratio.NL.Res.HH.Thermal.SH.Geo.SH</t>
  </si>
  <si>
    <t>Eff.ratio.NL.Res.HH.Thermal.SH.Geo.SH.Geo</t>
  </si>
  <si>
    <t>Eff.ratio.NL.Res.HH.Thermal.SH.Geo.SH.Elec</t>
  </si>
  <si>
    <t>Eff.ratio.NL.Res.HH.Thermal.SH.Geo.SC</t>
  </si>
  <si>
    <t>Eff.ratio.NL.Res.HH.Thermal.SH.Geo.SC.AC.Elec</t>
  </si>
  <si>
    <t>Eff.ratio.NL.Res.HH.Thermal.SH.Geo.WH</t>
  </si>
  <si>
    <t>Eff.ratio.NL.Res.HH.Thermal.SH.Geo.WH.Geo.NoSolar.Geo</t>
  </si>
  <si>
    <t>Eff.ratio.NL.Res.HH.Thermal.SH.Geo.WH.Geo.Solar</t>
  </si>
  <si>
    <t>Eff.ratio.NL.Res.HH.Thermal.SH.Geo.WH.Geo.Solar.Geo</t>
  </si>
  <si>
    <t>Eff.ratio.NL.Res.HH.Thermal.SH.Geo.WH.Geo.Solar.Solar</t>
  </si>
  <si>
    <t>Eff.ratio.NL.Res.HH.Thermal.SH.Geo.WH.Elc.NoSolar.Elec</t>
  </si>
  <si>
    <t>Eff.ratio.NL.Res.HH.Thermal.SH.Geo.WH.Elc.Solar</t>
  </si>
  <si>
    <t>Eff.ratio.NL.Res.HH.Thermal.SH.Geo.WH.Elc.Solar.Elec</t>
  </si>
  <si>
    <t>Eff.ratio.NL.Res.HH.Thermal.SH.Geo.WH.Elc.Solar.Solar</t>
  </si>
  <si>
    <t>Eff.ratio.NL.Res.HH.Thermal.SH.Geo.CO</t>
  </si>
  <si>
    <t>Eff.ratio.NL.Res.HH.Thermal.SH.Geo.CO.LPG.LPG</t>
  </si>
  <si>
    <t>Eff.ratio.NL.Res.HH.Thermal.SH.Geo.CO.Elc.Elec</t>
  </si>
  <si>
    <t>Eff.ratio.NL.Res.HH.Thermal.SH.DistrHeat</t>
  </si>
  <si>
    <t>Eff.ratio.NL.Res.HH.Thermal.SH.DistrHeat.SH</t>
  </si>
  <si>
    <t>Eff.ratio.NL.Res.HH.Thermal.SH.DistrHeat.SH.Steam_Distr</t>
  </si>
  <si>
    <t>Eff.ratio.NL.Res.HH.Thermal.SH.DistrHeat.SH.Elec</t>
  </si>
  <si>
    <t>Eff.ratio.NL.Res.HH.Thermal.SH.DistrHeat.SC</t>
  </si>
  <si>
    <t>Eff.ratio.NL.Res.HH.Thermal.SH.DistrHeat.SC.AC.Elec</t>
  </si>
  <si>
    <t>Eff.ratio.NL.Res.HH.Thermal.SH.DistrHeat.WH</t>
  </si>
  <si>
    <t>Eff.ratio.NL.Res.HH.Thermal.SH.DistrHeat.WH.DistrHeat.NoSolar.Steam_Distr</t>
  </si>
  <si>
    <t>Eff.ratio.NL.Res.HH.Thermal.SH.DistrHeat.WH.DistrHeat.Solar</t>
  </si>
  <si>
    <t>Eff.ratio.NL.Res.HH.Thermal.SH.DistrHeat.WH.DistrHeat.Solar.Steam_Distr</t>
  </si>
  <si>
    <t>Eff.ratio.NL.Res.HH.Thermal.SH.DistrHeat.WH.DistrHeat.Solar.Solar</t>
  </si>
  <si>
    <t>Eff.ratio.NL.Res.HH.Thermal.SH.DistrHeat.WH.Elc.NoSolar.Elec</t>
  </si>
  <si>
    <t>Eff.ratio.NL.Res.HH.Thermal.SH.DistrHeat.WH.Elc.Solar</t>
  </si>
  <si>
    <t>Eff.ratio.NL.Res.HH.Thermal.SH.DistrHeat.WH.Elc.Solar.Elec</t>
  </si>
  <si>
    <t>Eff.ratio.NL.Res.HH.Thermal.SH.DistrHeat.WH.Elc.Solar.Solar</t>
  </si>
  <si>
    <t>Eff.ratio.NL.Res.HH.Thermal.SH.DistrHeat.CO</t>
  </si>
  <si>
    <t>Eff.ratio.NL.Res.HH.Thermal.SH.DistrHeat.CO.LPG.LPG</t>
  </si>
  <si>
    <t>Eff.ratio.NL.Res.HH.Thermal.SH.DistrHeat.CO.Elc.Elec</t>
  </si>
  <si>
    <t>Eff.ratio.NL.Res.HH.Thermal.SH.AdvElc</t>
  </si>
  <si>
    <t>Eff.ratio.NL.Res.HH.Thermal.SH.AdvElc.SH</t>
  </si>
  <si>
    <t>Eff.ratio.NL.Res.HH.Thermal.SH.AdvElc.SH.Elec</t>
  </si>
  <si>
    <t>Eff.ratio.NL.Res.HH.Thermal.SH.AdvElc.SC</t>
  </si>
  <si>
    <t>Eff.ratio.NL.Res.HH.Thermal.SH.AdvElc.SC.AC.Elec</t>
  </si>
  <si>
    <t>Eff.ratio.NL.Res.HH.Thermal.SH.AdvElc.WH</t>
  </si>
  <si>
    <t>Eff.ratio.NL.Res.HH.Thermal.SH.AdvElc.WH.LPG.NoSolar.LPG</t>
  </si>
  <si>
    <t>Eff.ratio.NL.Res.HH.Thermal.SH.AdvElc.WH.LPG.Solar</t>
  </si>
  <si>
    <t>Eff.ratio.NL.Res.HH.Thermal.SH.AdvElc.WH.LPG.Solar.LPG</t>
  </si>
  <si>
    <t>Eff.ratio.NL.Res.HH.Thermal.SH.AdvElc.WH.LPG.Solar.Solar</t>
  </si>
  <si>
    <t>Eff.ratio.NL.Res.HH.Thermal.SH.AdvElc.WH.Elc.NoSolar.Elec</t>
  </si>
  <si>
    <t>Eff.ratio.NL.Res.HH.Thermal.SH.AdvElc.WH.Elc.Solar</t>
  </si>
  <si>
    <t>Eff.ratio.NL.Res.HH.Thermal.SH.AdvElc.WH.Elc.Solar.Elec</t>
  </si>
  <si>
    <t>Eff.ratio.NL.Res.HH.Thermal.SH.AdvElc.WH.Elc.Solar.Solar</t>
  </si>
  <si>
    <t>Eff.ratio.NL.Res.HH.Thermal.SH.AdvElc.CO</t>
  </si>
  <si>
    <t>Eff.ratio.NL.Res.HH.Thermal.SH.AdvElc.CO.LPG.LPG</t>
  </si>
  <si>
    <t>Eff.ratio.NL.Res.HH.Thermal.SH.AdvElc.CO.Elc.Elec</t>
  </si>
  <si>
    <t>Eff.ratio.NL.Res.HH.Thermal.SH.ConvElc</t>
  </si>
  <si>
    <t>Eff.ratio.NL.Res.HH.Thermal.SH.ConvElc.SH</t>
  </si>
  <si>
    <t>Eff.ratio.NL.Res.HH.Thermal.SH.ConvElc.SH.Elec</t>
  </si>
  <si>
    <t>Eff.ratio.NL.Res.HH.Thermal.SH.ConvElc.SC</t>
  </si>
  <si>
    <t>Eff.ratio.NL.Res.HH.Thermal.SH.ConvElc.SC.AC.Elec</t>
  </si>
  <si>
    <t>Eff.ratio.NL.Res.HH.Thermal.SH.ConvElc.WH</t>
  </si>
  <si>
    <t>Eff.ratio.NL.Res.HH.Thermal.SH.ConvElc.WH.LPG.NoSolar.LPG</t>
  </si>
  <si>
    <t>Eff.ratio.NL.Res.HH.Thermal.SH.ConvElc.WH.LPG.Solar</t>
  </si>
  <si>
    <t>Eff.ratio.NL.Res.HH.Thermal.SH.ConvElc.WH.LPG.Solar.LPG</t>
  </si>
  <si>
    <t>Eff.ratio.NL.Res.HH.Thermal.SH.ConvElc.WH.LPG.Solar.Solar</t>
  </si>
  <si>
    <t>Eff.ratio.NL.Res.HH.Thermal.SH.ConvElc.WH.Elc.NoSolar.Elec</t>
  </si>
  <si>
    <t>Eff.ratio.NL.Res.HH.Thermal.SH.ConvElc.WH.Elc.Solar</t>
  </si>
  <si>
    <t>Eff.ratio.NL.Res.HH.Thermal.SH.ConvElc.WH.Elc.Solar.Elec</t>
  </si>
  <si>
    <t>Eff.ratio.NL.Res.HH.Thermal.SH.ConvElc.WH.Elc.Solar.Solar</t>
  </si>
  <si>
    <t>Eff.ratio.NL.Res.HH.Thermal.SH.ConvElc.CO</t>
  </si>
  <si>
    <t>Eff.ratio.NL.Res.HH.Thermal.SH.ConvElc.CO.LPG.LPG</t>
  </si>
  <si>
    <t>Eff.ratio.NL.Res.HH.Thermal.SH.ConvElc.CO.Elc.Elec</t>
  </si>
  <si>
    <t>NL - CO2 emissions (detailed structure)</t>
  </si>
  <si>
    <t>EMI.ktCO2.NL.Res.HH.Thermal.SH.Solids</t>
  </si>
  <si>
    <t>EMI.ktCO2.NL.Res.HH.Thermal.SH.Solids.SH</t>
  </si>
  <si>
    <t>EMI.ktCO2.NL.Res.HH.Thermal.SH.Solids.SH.Solids</t>
  </si>
  <si>
    <t>EMI.ktCO2.NL.Res.HH.Thermal.SH.Solids.SH.Elec</t>
  </si>
  <si>
    <t>EMI.ktCO2.NL.Res.HH.Thermal.SH.Solids.SC</t>
  </si>
  <si>
    <t>EMI.ktCO2.NL.Res.HH.Thermal.SH.Solids.SC.AC.Elec</t>
  </si>
  <si>
    <t>EMI.ktCO2.NL.Res.HH.Thermal.SH.Solids.WH</t>
  </si>
  <si>
    <t>EMI.ktCO2.NL.Res.HH.Thermal.SH.Solids.WH.Solids.NoSolar.Solids</t>
  </si>
  <si>
    <t>EMI.ktCO2.NL.Res.HH.Thermal.SH.Solids.WH.LPG.NoSolar.LPG</t>
  </si>
  <si>
    <t>EMI.ktCO2.NL.Res.HH.Thermal.SH.Solids.WH.LPG.Solar</t>
  </si>
  <si>
    <t>EMI.ktCO2.NL.Res.HH.Thermal.SH.Solids.WH.LPG.Solar.LPG</t>
  </si>
  <si>
    <t>EMI.ktCO2.NL.Res.HH.Thermal.SH.Solids.WH.LPG.Solar.Solar</t>
  </si>
  <si>
    <t>EMI.ktCO2.NL.Res.HH.Thermal.SH.Solids.WH.Elc.NoSolar.Elec</t>
  </si>
  <si>
    <t>EMI.ktCO2.NL.Res.HH.Thermal.SH.Solids.WH.Elc.Solar</t>
  </si>
  <si>
    <t>EMI.ktCO2.NL.Res.HH.Thermal.SH.Solids.WH.Elc.Solar.Elec</t>
  </si>
  <si>
    <t>EMI.ktCO2.NL.Res.HH.Thermal.SH.Solids.WH.Elc.Solar.Solar</t>
  </si>
  <si>
    <t>EMI.ktCO2.NL.Res.HH.Thermal.SH.Solids.CO</t>
  </si>
  <si>
    <t>EMI.ktCO2.NL.Res.HH.Thermal.SH.Solids.CO.Solids.Solids</t>
  </si>
  <si>
    <t>EMI.ktCO2.NL.Res.HH.Thermal.SH.Solids.CO.LPG.LPG</t>
  </si>
  <si>
    <t>EMI.ktCO2.NL.Res.HH.Thermal.SH.Solids.CO.Elc.Elec</t>
  </si>
  <si>
    <t>EMI.ktCO2.NL.Res.HH.Thermal.SH.LPG</t>
  </si>
  <si>
    <t>EMI.ktCO2.NL.Res.HH.Thermal.SH.LPG.SH</t>
  </si>
  <si>
    <t>EMI.ktCO2.NL.Res.HH.Thermal.SH.LPG.SH.LPG</t>
  </si>
  <si>
    <t>EMI.ktCO2.NL.Res.HH.Thermal.SH.LPG.SH.Elec</t>
  </si>
  <si>
    <t>EMI.ktCO2.NL.Res.HH.Thermal.SH.LPG.SC</t>
  </si>
  <si>
    <t>EMI.ktCO2.NL.Res.HH.Thermal.SH.LPG.SC.AC.Elec</t>
  </si>
  <si>
    <t>EMI.ktCO2.NL.Res.HH.Thermal.SH.LPG.WH</t>
  </si>
  <si>
    <t>EMI.ktCO2.NL.Res.HH.Thermal.SH.LPG.WH.LPG.NoSolar.LPG</t>
  </si>
  <si>
    <t>EMI.ktCO2.NL.Res.HH.Thermal.SH.LPG.WH.LPG.Solar</t>
  </si>
  <si>
    <t>EMI.ktCO2.NL.Res.HH.Thermal.SH.LPG.WH.LPG.Solar.LPG</t>
  </si>
  <si>
    <t>EMI.ktCO2.NL.Res.HH.Thermal.SH.LPG.WH.LPG.Solar.Solar</t>
  </si>
  <si>
    <t>EMI.ktCO2.NL.Res.HH.Thermal.SH.LPG.WH.Elc.NoSolar.Elec</t>
  </si>
  <si>
    <t>EMI.ktCO2.NL.Res.HH.Thermal.SH.LPG.WH.Elc.Solar</t>
  </si>
  <si>
    <t>EMI.ktCO2.NL.Res.HH.Thermal.SH.LPG.WH.Elc.Solar.Elec</t>
  </si>
  <si>
    <t>EMI.ktCO2.NL.Res.HH.Thermal.SH.LPG.WH.Elc.Solar.Solar</t>
  </si>
  <si>
    <t>EMI.ktCO2.NL.Res.HH.Thermal.SH.LPG.CO</t>
  </si>
  <si>
    <t>EMI.ktCO2.NL.Res.HH.Thermal.SH.LPG.CO.LPG.LPG</t>
  </si>
  <si>
    <t>EMI.ktCO2.NL.Res.HH.Thermal.SH.LPG.CO.Elc.Elec</t>
  </si>
  <si>
    <t>EMI.ktCO2.NL.Res.HH.Thermal.SH.Oil</t>
  </si>
  <si>
    <t>EMI.ktCO2.NL.Res.HH.Thermal.SH.Oil.SH</t>
  </si>
  <si>
    <t>EMI.ktCO2.NL.Res.HH.Thermal.SH.Oil.SH.Oil</t>
  </si>
  <si>
    <t>EMI.ktCO2.NL.Res.HH.Thermal.SH.Oil.SH.Elec</t>
  </si>
  <si>
    <t>EMI.ktCO2.NL.Res.HH.Thermal.SH.Oil.SC</t>
  </si>
  <si>
    <t>EMI.ktCO2.NL.Res.HH.Thermal.SH.Oil.SC.AC.Elec</t>
  </si>
  <si>
    <t>EMI.ktCO2.NL.Res.HH.Thermal.SH.Oil.WH</t>
  </si>
  <si>
    <t>EMI.ktCO2.NL.Res.HH.Thermal.SH.Oil.WH.Oil.NoSolar.Oil</t>
  </si>
  <si>
    <t>EMI.ktCO2.NL.Res.HH.Thermal.SH.Oil.WH.Oil.Solar</t>
  </si>
  <si>
    <t>EMI.ktCO2.NL.Res.HH.Thermal.SH.Oil.WH.Oil.Solar.Oil</t>
  </si>
  <si>
    <t>EMI.ktCO2.NL.Res.HH.Thermal.SH.Oil.WH.Oil.Solar.Solar</t>
  </si>
  <si>
    <t>EMI.ktCO2.NL.Res.HH.Thermal.SH.Oil.WH.Elc.NoSolar.Elec</t>
  </si>
  <si>
    <t>EMI.ktCO2.NL.Res.HH.Thermal.SH.Oil.WH.Elc.Solar</t>
  </si>
  <si>
    <t>EMI.ktCO2.NL.Res.HH.Thermal.SH.Oil.WH.Elc.Solar.Elec</t>
  </si>
  <si>
    <t>EMI.ktCO2.NL.Res.HH.Thermal.SH.Oil.WH.Elc.Solar.Solar</t>
  </si>
  <si>
    <t>EMI.ktCO2.NL.Res.HH.Thermal.SH.Oil.CO</t>
  </si>
  <si>
    <t>EMI.ktCO2.NL.Res.HH.Thermal.SH.Oil.CO.LPG.LPG</t>
  </si>
  <si>
    <t>EMI.ktCO2.NL.Res.HH.Thermal.SH.Oil.CO.Elc.Elec</t>
  </si>
  <si>
    <t>EMI.ktCO2.NL.Res.HH.Thermal.SH.Gas</t>
  </si>
  <si>
    <t>EMI.ktCO2.NL.Res.HH.Thermal.SH.Gas.SH</t>
  </si>
  <si>
    <t>EMI.ktCO2.NL.Res.HH.Thermal.SH.Gas.SH.Gas</t>
  </si>
  <si>
    <t>EMI.ktCO2.NL.Res.HH.Thermal.SH.Gas.SH.Elec</t>
  </si>
  <si>
    <t>EMI.ktCO2.NL.Res.HH.Thermal.SH.Gas.SC</t>
  </si>
  <si>
    <t>EMI.ktCO2.NL.Res.HH.Thermal.SH.Gas.SC.AC.Elec</t>
  </si>
  <si>
    <t>EMI.ktCO2.NL.Res.HH.Thermal.SH.Gas.WH</t>
  </si>
  <si>
    <t>EMI.ktCO2.NL.Res.HH.Thermal.SH.Gas.WH.Gas.NoSolar.Gas</t>
  </si>
  <si>
    <t>EMI.ktCO2.NL.Res.HH.Thermal.SH.Gas.WH.Gas.Solar</t>
  </si>
  <si>
    <t>EMI.ktCO2.NL.Res.HH.Thermal.SH.Gas.WH.Gas.Solar.Gas</t>
  </si>
  <si>
    <t>EMI.ktCO2.NL.Res.HH.Thermal.SH.Gas.WH.Gas.Solar.Solar</t>
  </si>
  <si>
    <t>EMI.ktCO2.NL.Res.HH.Thermal.SH.Gas.WH.Elc.NoSolar.Elec</t>
  </si>
  <si>
    <t>EMI.ktCO2.NL.Res.HH.Thermal.SH.Gas.WH.Elc.Solar</t>
  </si>
  <si>
    <t>EMI.ktCO2.NL.Res.HH.Thermal.SH.Gas.WH.Elc.Solar.Elec</t>
  </si>
  <si>
    <t>EMI.ktCO2.NL.Res.HH.Thermal.SH.Gas.WH.Elc.Solar.Solar</t>
  </si>
  <si>
    <t>EMI.ktCO2.NL.Res.HH.Thermal.SH.Gas.CO</t>
  </si>
  <si>
    <t>EMI.ktCO2.NL.Res.HH.Thermal.SH.Gas.CO.Gas.Gas</t>
  </si>
  <si>
    <t>EMI.ktCO2.NL.Res.HH.Thermal.SH.Gas.CO.Elc.Elec</t>
  </si>
  <si>
    <t>EMI.ktCO2.NL.Res.HH.Thermal.SH.Biomass</t>
  </si>
  <si>
    <t>EMI.ktCO2.NL.Res.HH.Thermal.SH.Biomass.SH</t>
  </si>
  <si>
    <t>EMI.ktCO2.NL.Res.HH.Thermal.SH.Biomass.SH.Biomass</t>
  </si>
  <si>
    <t>EMI.ktCO2.NL.Res.HH.Thermal.SH.Biomass.SH.Elec</t>
  </si>
  <si>
    <t>EMI.ktCO2.NL.Res.HH.Thermal.SH.Biomass.SC</t>
  </si>
  <si>
    <t>EMI.ktCO2.NL.Res.HH.Thermal.SH.Biomass.SC.AC.Elec</t>
  </si>
  <si>
    <t>EMI.ktCO2.NL.Res.HH.Thermal.SH.Biomass.WH</t>
  </si>
  <si>
    <t>EMI.ktCO2.NL.Res.HH.Thermal.SH.Biomass.WH.Biomass.NoSolar.Biomass</t>
  </si>
  <si>
    <t>EMI.ktCO2.NL.Res.HH.Thermal.SH.Biomass.WH.Biomass.Solar</t>
  </si>
  <si>
    <t>EMI.ktCO2.NL.Res.HH.Thermal.SH.Biomass.WH.Biomass.Solar.Biomass</t>
  </si>
  <si>
    <t>EMI.ktCO2.NL.Res.HH.Thermal.SH.Biomass.WH.Biomass.Solar.Solar</t>
  </si>
  <si>
    <t>EMI.ktCO2.NL.Res.HH.Thermal.SH.Biomass.WH.LPG.NoSolar.LPG</t>
  </si>
  <si>
    <t>EMI.ktCO2.NL.Res.HH.Thermal.SH.Biomass.WH.LPG.Solar</t>
  </si>
  <si>
    <t>EMI.ktCO2.NL.Res.HH.Thermal.SH.Biomass.WH.LPG.Solar.LPG</t>
  </si>
  <si>
    <t>EMI.ktCO2.NL.Res.HH.Thermal.SH.Biomass.WH.LPG.Solar.Solar</t>
  </si>
  <si>
    <t>EMI.ktCO2.NL.Res.HH.Thermal.SH.Biomass.WH.Elc.NoSolar.Elec</t>
  </si>
  <si>
    <t>EMI.ktCO2.NL.Res.HH.Thermal.SH.Biomass.WH.Elc.Solar</t>
  </si>
  <si>
    <t>EMI.ktCO2.NL.Res.HH.Thermal.SH.Biomass.WH.Elc.Solar.Elec</t>
  </si>
  <si>
    <t>EMI.ktCO2.NL.Res.HH.Thermal.SH.Biomass.WH.Elc.Solar.Solar</t>
  </si>
  <si>
    <t>EMI.ktCO2.NL.Res.HH.Thermal.SH.Biomass.CO</t>
  </si>
  <si>
    <t>EMI.ktCO2.NL.Res.HH.Thermal.SH.Biomass.CO.Biomass.Biomass</t>
  </si>
  <si>
    <t>EMI.ktCO2.NL.Res.HH.Thermal.SH.Biomass.CO.LPG.LPG</t>
  </si>
  <si>
    <t>EMI.ktCO2.NL.Res.HH.Thermal.SH.Biomass.CO.Elc.Elec</t>
  </si>
  <si>
    <t>EMI.ktCO2.NL.Res.HH.Thermal.SH.Geo</t>
  </si>
  <si>
    <t>EMI.ktCO2.NL.Res.HH.Thermal.SH.Geo.SH</t>
  </si>
  <si>
    <t>EMI.ktCO2.NL.Res.HH.Thermal.SH.Geo.SH.Geo</t>
  </si>
  <si>
    <t>EMI.ktCO2.NL.Res.HH.Thermal.SH.Geo.SH.Elec</t>
  </si>
  <si>
    <t>EMI.ktCO2.NL.Res.HH.Thermal.SH.Geo.SC</t>
  </si>
  <si>
    <t>EMI.ktCO2.NL.Res.HH.Thermal.SH.Geo.SC.AC.Elec</t>
  </si>
  <si>
    <t>EMI.ktCO2.NL.Res.HH.Thermal.SH.Geo.WH</t>
  </si>
  <si>
    <t>EMI.ktCO2.NL.Res.HH.Thermal.SH.Geo.WH.Geo.NoSolar.Geo</t>
  </si>
  <si>
    <t>EMI.ktCO2.NL.Res.HH.Thermal.SH.Geo.WH.Geo.Solar</t>
  </si>
  <si>
    <t>EMI.ktCO2.NL.Res.HH.Thermal.SH.Geo.WH.Geo.Solar.Geo</t>
  </si>
  <si>
    <t>EMI.ktCO2.NL.Res.HH.Thermal.SH.Geo.WH.Geo.Solar.Solar</t>
  </si>
  <si>
    <t>EMI.ktCO2.NL.Res.HH.Thermal.SH.Geo.WH.Elc.NoSolar.Elec</t>
  </si>
  <si>
    <t>EMI.ktCO2.NL.Res.HH.Thermal.SH.Geo.WH.Elc.Solar</t>
  </si>
  <si>
    <t>EMI.ktCO2.NL.Res.HH.Thermal.SH.Geo.WH.Elc.Solar.Elec</t>
  </si>
  <si>
    <t>EMI.ktCO2.NL.Res.HH.Thermal.SH.Geo.WH.Elc.Solar.Solar</t>
  </si>
  <si>
    <t>EMI.ktCO2.NL.Res.HH.Thermal.SH.Geo.CO</t>
  </si>
  <si>
    <t>EMI.ktCO2.NL.Res.HH.Thermal.SH.Geo.CO.LPG.LPG</t>
  </si>
  <si>
    <t>EMI.ktCO2.NL.Res.HH.Thermal.SH.Geo.CO.Elc.Elec</t>
  </si>
  <si>
    <t>EMI.ktCO2.NL.Res.HH.Thermal.SH.DistrHeat</t>
  </si>
  <si>
    <t>EMI.ktCO2.NL.Res.HH.Thermal.SH.DistrHeat.SH</t>
  </si>
  <si>
    <t>EMI.ktCO2.NL.Res.HH.Thermal.SH.DistrHeat.SH.Steam_Distr</t>
  </si>
  <si>
    <t>EMI.ktCO2.NL.Res.HH.Thermal.SH.DistrHeat.SH.Elec</t>
  </si>
  <si>
    <t>EMI.ktCO2.NL.Res.HH.Thermal.SH.DistrHeat.SC</t>
  </si>
  <si>
    <t>EMI.ktCO2.NL.Res.HH.Thermal.SH.DistrHeat.SC.AC.Elec</t>
  </si>
  <si>
    <t>EMI.ktCO2.NL.Res.HH.Thermal.SH.DistrHeat.WH</t>
  </si>
  <si>
    <t>EMI.ktCO2.NL.Res.HH.Thermal.SH.DistrHeat.WH.DistrHeat.NoSolar.Steam_Distr</t>
  </si>
  <si>
    <t>EMI.ktCO2.NL.Res.HH.Thermal.SH.DistrHeat.WH.DistrHeat.Solar</t>
  </si>
  <si>
    <t>EMI.ktCO2.NL.Res.HH.Thermal.SH.DistrHeat.WH.DistrHeat.Solar.Steam_Distr</t>
  </si>
  <si>
    <t>EMI.ktCO2.NL.Res.HH.Thermal.SH.DistrHeat.WH.DistrHeat.Solar.Solar</t>
  </si>
  <si>
    <t>EMI.ktCO2.NL.Res.HH.Thermal.SH.DistrHeat.WH.Elc.NoSolar.Elec</t>
  </si>
  <si>
    <t>EMI.ktCO2.NL.Res.HH.Thermal.SH.DistrHeat.WH.Elc.Solar</t>
  </si>
  <si>
    <t>EMI.ktCO2.NL.Res.HH.Thermal.SH.DistrHeat.WH.Elc.Solar.Elec</t>
  </si>
  <si>
    <t>EMI.ktCO2.NL.Res.HH.Thermal.SH.DistrHeat.WH.Elc.Solar.Solar</t>
  </si>
  <si>
    <t>EMI.ktCO2.NL.Res.HH.Thermal.SH.DistrHeat.CO</t>
  </si>
  <si>
    <t>EMI.ktCO2.NL.Res.HH.Thermal.SH.DistrHeat.CO.LPG.LPG</t>
  </si>
  <si>
    <t>EMI.ktCO2.NL.Res.HH.Thermal.SH.DistrHeat.CO.Elc.Elec</t>
  </si>
  <si>
    <t>EMI.ktCO2.NL.Res.HH.Thermal.SH.AdvElc</t>
  </si>
  <si>
    <t>EMI.ktCO2.NL.Res.HH.Thermal.SH.AdvElc.SH</t>
  </si>
  <si>
    <t>EMI.ktCO2.NL.Res.HH.Thermal.SH.AdvElc.SH.Elec</t>
  </si>
  <si>
    <t>EMI.ktCO2.NL.Res.HH.Thermal.SH.AdvElc.SC</t>
  </si>
  <si>
    <t>EMI.ktCO2.NL.Res.HH.Thermal.SH.AdvElc.SC.AC.Elec</t>
  </si>
  <si>
    <t>EMI.ktCO2.NL.Res.HH.Thermal.SH.AdvElc.WH</t>
  </si>
  <si>
    <t>EMI.ktCO2.NL.Res.HH.Thermal.SH.AdvElc.WH.LPG.NoSolar.LPG</t>
  </si>
  <si>
    <t>EMI.ktCO2.NL.Res.HH.Thermal.SH.AdvElc.WH.LPG.Solar</t>
  </si>
  <si>
    <t>EMI.ktCO2.NL.Res.HH.Thermal.SH.AdvElc.WH.LPG.Solar.LPG</t>
  </si>
  <si>
    <t>EMI.ktCO2.NL.Res.HH.Thermal.SH.AdvElc.WH.LPG.Solar.Solar</t>
  </si>
  <si>
    <t>EMI.ktCO2.NL.Res.HH.Thermal.SH.AdvElc.WH.Elc.NoSolar.Elec</t>
  </si>
  <si>
    <t>EMI.ktCO2.NL.Res.HH.Thermal.SH.AdvElc.WH.Elc.Solar</t>
  </si>
  <si>
    <t>EMI.ktCO2.NL.Res.HH.Thermal.SH.AdvElc.WH.Elc.Solar.Elec</t>
  </si>
  <si>
    <t>EMI.ktCO2.NL.Res.HH.Thermal.SH.AdvElc.WH.Elc.Solar.Solar</t>
  </si>
  <si>
    <t>EMI.ktCO2.NL.Res.HH.Thermal.SH.AdvElc.CO</t>
  </si>
  <si>
    <t>EMI.ktCO2.NL.Res.HH.Thermal.SH.AdvElc.CO.LPG.LPG</t>
  </si>
  <si>
    <t>EMI.ktCO2.NL.Res.HH.Thermal.SH.AdvElc.CO.Elc.Elec</t>
  </si>
  <si>
    <t>EMI.ktCO2.NL.Res.HH.Thermal.SH.ConvElc</t>
  </si>
  <si>
    <t>EMI.ktCO2.NL.Res.HH.Thermal.SH.ConvElc.SH</t>
  </si>
  <si>
    <t>EMI.ktCO2.NL.Res.HH.Thermal.SH.ConvElc.SH.Elec</t>
  </si>
  <si>
    <t>EMI.ktCO2.NL.Res.HH.Thermal.SH.ConvElc.SC</t>
  </si>
  <si>
    <t>EMI.ktCO2.NL.Res.HH.Thermal.SH.ConvElc.SC.AC.Elec</t>
  </si>
  <si>
    <t>EMI.ktCO2.NL.Res.HH.Thermal.SH.ConvElc.WH</t>
  </si>
  <si>
    <t>EMI.ktCO2.NL.Res.HH.Thermal.SH.ConvElc.WH.LPG.NoSolar.LPG</t>
  </si>
  <si>
    <t>EMI.ktCO2.NL.Res.HH.Thermal.SH.ConvElc.WH.LPG.Solar</t>
  </si>
  <si>
    <t>EMI.ktCO2.NL.Res.HH.Thermal.SH.ConvElc.WH.LPG.Solar.LPG</t>
  </si>
  <si>
    <t>EMI.ktCO2.NL.Res.HH.Thermal.SH.ConvElc.WH.LPG.Solar.Solar</t>
  </si>
  <si>
    <t>EMI.ktCO2.NL.Res.HH.Thermal.SH.ConvElc.WH.Elc.NoSolar.Elec</t>
  </si>
  <si>
    <t>EMI.ktCO2.NL.Res.HH.Thermal.SH.ConvElc.WH.Elc.Solar</t>
  </si>
  <si>
    <t>EMI.ktCO2.NL.Res.HH.Thermal.SH.ConvElc.WH.Elc.Solar.Elec</t>
  </si>
  <si>
    <t>EMI.ktCO2.NL.Res.HH.Thermal.SH.ConvElc.WH.Elc.Solar.Solar</t>
  </si>
  <si>
    <t>EMI.ktCO2.NL.Res.HH.Thermal.SH.ConvElc.CO</t>
  </si>
  <si>
    <t>EMI.ktCO2.NL.Res.HH.Thermal.SH.ConvElc.CO.LPG.LPG</t>
  </si>
  <si>
    <t>EMI.ktCO2.NL.Res.HH.Thermal.SH.ConvElc.CO.Elc.Elec</t>
  </si>
  <si>
    <t>NL - Final energy consumption per household (detailed structure)</t>
  </si>
  <si>
    <t>FEC_per_household.kWh.NL.Res.HH.Thermal.SH.Solids</t>
  </si>
  <si>
    <t>FEC_per_household.kWh.NL.Res.HH.Thermal.SH.Solids.SH</t>
  </si>
  <si>
    <t>FEC_per_household.kWh.NL.Res.HH.Thermal.SH.Solids.SH.Solids</t>
  </si>
  <si>
    <t>FEC_per_household.kWh.NL.Res.HH.Thermal.SH.Solids.SH.Elec</t>
  </si>
  <si>
    <t>FEC_per_household.kWh.NL.Res.HH.Thermal.SH.Solids.SC</t>
  </si>
  <si>
    <t>FEC_per_household.kWh.NL.Res.HH.Thermal.SH.Solids.SC.AC.Elec</t>
  </si>
  <si>
    <t>FEC_per_household.kWh.NL.Res.HH.Thermal.SH.Solids.WH</t>
  </si>
  <si>
    <t>FEC_per_household.kWh.NL.Res.HH.Thermal.SH.Solids.WH.Solids.NoSolar.Solids</t>
  </si>
  <si>
    <t>FEC_per_household.kWh.NL.Res.HH.Thermal.SH.Solids.WH.LPG.NoSolar.LPG</t>
  </si>
  <si>
    <t>FEC_per_household.kWh.NL.Res.HH.Thermal.SH.Solids.WH.LPG.Solar</t>
  </si>
  <si>
    <t>FEC_per_household.kWh.NL.Res.HH.Thermal.SH.Solids.WH.LPG.Solar.LPG</t>
  </si>
  <si>
    <t>FEC_per_household.kWh.NL.Res.HH.Thermal.SH.Solids.WH.LPG.Solar.Solar</t>
  </si>
  <si>
    <t>FEC_per_household.kWh.NL.Res.HH.Thermal.SH.Solids.WH.Elc.NoSolar.Elec</t>
  </si>
  <si>
    <t>FEC_per_household.kWh.NL.Res.HH.Thermal.SH.Solids.WH.Elc.Solar</t>
  </si>
  <si>
    <t>FEC_per_household.kWh.NL.Res.HH.Thermal.SH.Solids.WH.Elc.Solar.Elec</t>
  </si>
  <si>
    <t>FEC_per_household.kWh.NL.Res.HH.Thermal.SH.Solids.WH.Elc.Solar.Solar</t>
  </si>
  <si>
    <t>FEC_per_household.kWh.NL.Res.HH.Thermal.SH.Solids.CO</t>
  </si>
  <si>
    <t>FEC_per_household.kWh.NL.Res.HH.Thermal.SH.Solids.CO.Solids.Solids</t>
  </si>
  <si>
    <t>FEC_per_household.kWh.NL.Res.HH.Thermal.SH.Solids.CO.LPG.LPG</t>
  </si>
  <si>
    <t>FEC_per_household.kWh.NL.Res.HH.Thermal.SH.Solids.CO.Elc.Elec</t>
  </si>
  <si>
    <t>FEC_per_household.kWh.NL.Res.HH.Thermal.SH.LPG</t>
  </si>
  <si>
    <t>FEC_per_household.kWh.NL.Res.HH.Thermal.SH.LPG.SH</t>
  </si>
  <si>
    <t>FEC_per_household.kWh.NL.Res.HH.Thermal.SH.LPG.SH.LPG</t>
  </si>
  <si>
    <t>FEC_per_household.kWh.NL.Res.HH.Thermal.SH.LPG.SH.Elec</t>
  </si>
  <si>
    <t>FEC_per_household.kWh.NL.Res.HH.Thermal.SH.LPG.SC</t>
  </si>
  <si>
    <t>FEC_per_household.kWh.NL.Res.HH.Thermal.SH.LPG.SC.AC.Elec</t>
  </si>
  <si>
    <t>FEC_per_household.kWh.NL.Res.HH.Thermal.SH.LPG.WH</t>
  </si>
  <si>
    <t>FEC_per_household.kWh.NL.Res.HH.Thermal.SH.LPG.WH.LPG.NoSolar.LPG</t>
  </si>
  <si>
    <t>FEC_per_household.kWh.NL.Res.HH.Thermal.SH.LPG.WH.LPG.Solar</t>
  </si>
  <si>
    <t>FEC_per_household.kWh.NL.Res.HH.Thermal.SH.LPG.WH.LPG.Solar.LPG</t>
  </si>
  <si>
    <t>FEC_per_household.kWh.NL.Res.HH.Thermal.SH.LPG.WH.LPG.Solar.Solar</t>
  </si>
  <si>
    <t>FEC_per_household.kWh.NL.Res.HH.Thermal.SH.LPG.WH.Elc.NoSolar.Elec</t>
  </si>
  <si>
    <t>FEC_per_household.kWh.NL.Res.HH.Thermal.SH.LPG.WH.Elc.Solar</t>
  </si>
  <si>
    <t>FEC_per_household.kWh.NL.Res.HH.Thermal.SH.LPG.WH.Elc.Solar.Elec</t>
  </si>
  <si>
    <t>FEC_per_household.kWh.NL.Res.HH.Thermal.SH.LPG.WH.Elc.Solar.Solar</t>
  </si>
  <si>
    <t>FEC_per_household.kWh.NL.Res.HH.Thermal.SH.LPG.CO</t>
  </si>
  <si>
    <t>FEC_per_household.kWh.NL.Res.HH.Thermal.SH.LPG.CO.LPG.LPG</t>
  </si>
  <si>
    <t>FEC_per_household.kWh.NL.Res.HH.Thermal.SH.LPG.CO.Elc.Elec</t>
  </si>
  <si>
    <t>FEC_per_household.kWh.NL.Res.HH.Thermal.SH.Oil</t>
  </si>
  <si>
    <t>FEC_per_household.kWh.NL.Res.HH.Thermal.SH.Oil.SH</t>
  </si>
  <si>
    <t>FEC_per_household.kWh.NL.Res.HH.Thermal.SH.Oil.SH.Oil</t>
  </si>
  <si>
    <t>FEC_per_household.kWh.NL.Res.HH.Thermal.SH.Oil.SH.Elec</t>
  </si>
  <si>
    <t>FEC_per_household.kWh.NL.Res.HH.Thermal.SH.Oil.SC</t>
  </si>
  <si>
    <t>FEC_per_household.kWh.NL.Res.HH.Thermal.SH.Oil.SC.AC.Elec</t>
  </si>
  <si>
    <t>FEC_per_household.kWh.NL.Res.HH.Thermal.SH.Oil.WH</t>
  </si>
  <si>
    <t>FEC_per_household.kWh.NL.Res.HH.Thermal.SH.Oil.WH.Oil.NoSolar.Oil</t>
  </si>
  <si>
    <t>FEC_per_household.kWh.NL.Res.HH.Thermal.SH.Oil.WH.Oil.Solar</t>
  </si>
  <si>
    <t>FEC_per_household.kWh.NL.Res.HH.Thermal.SH.Oil.WH.Oil.Solar.Oil</t>
  </si>
  <si>
    <t>FEC_per_household.kWh.NL.Res.HH.Thermal.SH.Oil.WH.Oil.Solar.Solar</t>
  </si>
  <si>
    <t>FEC_per_household.kWh.NL.Res.HH.Thermal.SH.Oil.WH.Elc.NoSolar.Elec</t>
  </si>
  <si>
    <t>FEC_per_household.kWh.NL.Res.HH.Thermal.SH.Oil.WH.Elc.Solar</t>
  </si>
  <si>
    <t>FEC_per_household.kWh.NL.Res.HH.Thermal.SH.Oil.WH.Elc.Solar.Elec</t>
  </si>
  <si>
    <t>FEC_per_household.kWh.NL.Res.HH.Thermal.SH.Oil.WH.Elc.Solar.Solar</t>
  </si>
  <si>
    <t>FEC_per_household.kWh.NL.Res.HH.Thermal.SH.Oil.CO</t>
  </si>
  <si>
    <t>FEC_per_household.kWh.NL.Res.HH.Thermal.SH.Oil.CO.LPG.LPG</t>
  </si>
  <si>
    <t>FEC_per_household.kWh.NL.Res.HH.Thermal.SH.Oil.CO.Elc.Elec</t>
  </si>
  <si>
    <t>FEC_per_household.kWh.NL.Res.HH.Thermal.SH.Gas</t>
  </si>
  <si>
    <t>FEC_per_household.kWh.NL.Res.HH.Thermal.SH.Gas.SH</t>
  </si>
  <si>
    <t>FEC_per_household.kWh.NL.Res.HH.Thermal.SH.Gas.SH.Gas</t>
  </si>
  <si>
    <t>FEC_per_household.kWh.NL.Res.HH.Thermal.SH.Gas.SH.Elec</t>
  </si>
  <si>
    <t>FEC_per_household.kWh.NL.Res.HH.Thermal.SH.Gas.SC</t>
  </si>
  <si>
    <t>FEC_per_household.kWh.NL.Res.HH.Thermal.SH.Gas.SC.AC.Elec</t>
  </si>
  <si>
    <t>FEC_per_household.kWh.NL.Res.HH.Thermal.SH.Gas.WH</t>
  </si>
  <si>
    <t>FEC_per_household.kWh.NL.Res.HH.Thermal.SH.Gas.WH.Gas.NoSolar.Gas</t>
  </si>
  <si>
    <t>FEC_per_household.kWh.NL.Res.HH.Thermal.SH.Gas.WH.Gas.Solar</t>
  </si>
  <si>
    <t>FEC_per_household.kWh.NL.Res.HH.Thermal.SH.Gas.WH.Gas.Solar.Gas</t>
  </si>
  <si>
    <t>FEC_per_household.kWh.NL.Res.HH.Thermal.SH.Gas.WH.Gas.Solar.Solar</t>
  </si>
  <si>
    <t>FEC_per_household.kWh.NL.Res.HH.Thermal.SH.Gas.WH.Elc.NoSolar.Elec</t>
  </si>
  <si>
    <t>FEC_per_household.kWh.NL.Res.HH.Thermal.SH.Gas.WH.Elc.Solar</t>
  </si>
  <si>
    <t>FEC_per_household.kWh.NL.Res.HH.Thermal.SH.Gas.WH.Elc.Solar.Elec</t>
  </si>
  <si>
    <t>FEC_per_household.kWh.NL.Res.HH.Thermal.SH.Gas.WH.Elc.Solar.Solar</t>
  </si>
  <si>
    <t>FEC_per_household.kWh.NL.Res.HH.Thermal.SH.Gas.CO</t>
  </si>
  <si>
    <t>FEC_per_household.kWh.NL.Res.HH.Thermal.SH.Gas.CO.Gas.Gas</t>
  </si>
  <si>
    <t>FEC_per_household.kWh.NL.Res.HH.Thermal.SH.Gas.CO.Elc.Elec</t>
  </si>
  <si>
    <t>FEC_per_household.kWh.NL.Res.HH.Thermal.SH.Biomass</t>
  </si>
  <si>
    <t>FEC_per_household.kWh.NL.Res.HH.Thermal.SH.Biomass.SH</t>
  </si>
  <si>
    <t>FEC_per_household.kWh.NL.Res.HH.Thermal.SH.Biomass.SH.Biomass</t>
  </si>
  <si>
    <t>FEC_per_household.kWh.NL.Res.HH.Thermal.SH.Biomass.SH.Elec</t>
  </si>
  <si>
    <t>FEC_per_household.kWh.NL.Res.HH.Thermal.SH.Biomass.SC</t>
  </si>
  <si>
    <t>FEC_per_household.kWh.NL.Res.HH.Thermal.SH.Biomass.SC.AC.Elec</t>
  </si>
  <si>
    <t>FEC_per_household.kWh.NL.Res.HH.Thermal.SH.Biomass.WH</t>
  </si>
  <si>
    <t>FEC_per_household.kWh.NL.Res.HH.Thermal.SH.Biomass.WH.Biomass.NoSolar.Biomass</t>
  </si>
  <si>
    <t>FEC_per_household.kWh.NL.Res.HH.Thermal.SH.Biomass.WH.Biomass.Solar</t>
  </si>
  <si>
    <t>FEC_per_household.kWh.NL.Res.HH.Thermal.SH.Biomass.WH.Biomass.Solar.Biomass</t>
  </si>
  <si>
    <t>FEC_per_household.kWh.NL.Res.HH.Thermal.SH.Biomass.WH.Biomass.Solar.Solar</t>
  </si>
  <si>
    <t>FEC_per_household.kWh.NL.Res.HH.Thermal.SH.Biomass.WH.LPG.NoSolar.LPG</t>
  </si>
  <si>
    <t>FEC_per_household.kWh.NL.Res.HH.Thermal.SH.Biomass.WH.LPG.Solar</t>
  </si>
  <si>
    <t>FEC_per_household.kWh.NL.Res.HH.Thermal.SH.Biomass.WH.LPG.Solar.LPG</t>
  </si>
  <si>
    <t>FEC_per_household.kWh.NL.Res.HH.Thermal.SH.Biomass.WH.LPG.Solar.Solar</t>
  </si>
  <si>
    <t>FEC_per_household.kWh.NL.Res.HH.Thermal.SH.Biomass.WH.Elc.NoSolar.Elec</t>
  </si>
  <si>
    <t>FEC_per_household.kWh.NL.Res.HH.Thermal.SH.Biomass.WH.Elc.Solar</t>
  </si>
  <si>
    <t>FEC_per_household.kWh.NL.Res.HH.Thermal.SH.Biomass.WH.Elc.Solar.Elec</t>
  </si>
  <si>
    <t>FEC_per_household.kWh.NL.Res.HH.Thermal.SH.Biomass.WH.Elc.Solar.Solar</t>
  </si>
  <si>
    <t>FEC_per_household.kWh.NL.Res.HH.Thermal.SH.Biomass.CO</t>
  </si>
  <si>
    <t>FEC_per_household.kWh.NL.Res.HH.Thermal.SH.Biomass.CO.Biomass.Biomass</t>
  </si>
  <si>
    <t>FEC_per_household.kWh.NL.Res.HH.Thermal.SH.Biomass.CO.LPG.LPG</t>
  </si>
  <si>
    <t>FEC_per_household.kWh.NL.Res.HH.Thermal.SH.Biomass.CO.Elc.Elec</t>
  </si>
  <si>
    <t>FEC_per_household.kWh.NL.Res.HH.Thermal.SH.Geo</t>
  </si>
  <si>
    <t>FEC_per_household.kWh.NL.Res.HH.Thermal.SH.Geo.SH</t>
  </si>
  <si>
    <t>FEC_per_household.kWh.NL.Res.HH.Thermal.SH.Geo.SH.Geo</t>
  </si>
  <si>
    <t>FEC_per_household.kWh.NL.Res.HH.Thermal.SH.Geo.SH.Elec</t>
  </si>
  <si>
    <t>FEC_per_household.kWh.NL.Res.HH.Thermal.SH.Geo.SC</t>
  </si>
  <si>
    <t>FEC_per_household.kWh.NL.Res.HH.Thermal.SH.Geo.SC.AC.Elec</t>
  </si>
  <si>
    <t>FEC_per_household.kWh.NL.Res.HH.Thermal.SH.Geo.WH</t>
  </si>
  <si>
    <t>FEC_per_household.kWh.NL.Res.HH.Thermal.SH.Geo.WH.Geo.NoSolar.Geo</t>
  </si>
  <si>
    <t>FEC_per_household.kWh.NL.Res.HH.Thermal.SH.Geo.WH.Geo.Solar</t>
  </si>
  <si>
    <t>FEC_per_household.kWh.NL.Res.HH.Thermal.SH.Geo.WH.Geo.Solar.Geo</t>
  </si>
  <si>
    <t>FEC_per_household.kWh.NL.Res.HH.Thermal.SH.Geo.WH.Geo.Solar.Solar</t>
  </si>
  <si>
    <t>FEC_per_household.kWh.NL.Res.HH.Thermal.SH.Geo.WH.Elc.NoSolar.Elec</t>
  </si>
  <si>
    <t>FEC_per_household.kWh.NL.Res.HH.Thermal.SH.Geo.WH.Elc.Solar</t>
  </si>
  <si>
    <t>FEC_per_household.kWh.NL.Res.HH.Thermal.SH.Geo.WH.Elc.Solar.Elec</t>
  </si>
  <si>
    <t>FEC_per_household.kWh.NL.Res.HH.Thermal.SH.Geo.WH.Elc.Solar.Solar</t>
  </si>
  <si>
    <t>FEC_per_household.kWh.NL.Res.HH.Thermal.SH.Geo.CO</t>
  </si>
  <si>
    <t>FEC_per_household.kWh.NL.Res.HH.Thermal.SH.Geo.CO.LPG.LPG</t>
  </si>
  <si>
    <t>FEC_per_household.kWh.NL.Res.HH.Thermal.SH.Geo.CO.Elc.Elec</t>
  </si>
  <si>
    <t>FEC_per_household.kWh.NL.Res.HH.Thermal.SH.DistrHeat</t>
  </si>
  <si>
    <t>FEC_per_household.kWh.NL.Res.HH.Thermal.SH.DistrHeat.SH</t>
  </si>
  <si>
    <t>FEC_per_household.kWh.NL.Res.HH.Thermal.SH.DistrHeat.SH.Steam_Distr</t>
  </si>
  <si>
    <t>FEC_per_household.kWh.NL.Res.HH.Thermal.SH.DistrHeat.SH.Elec</t>
  </si>
  <si>
    <t>FEC_per_household.kWh.NL.Res.HH.Thermal.SH.DistrHeat.SC</t>
  </si>
  <si>
    <t>FEC_per_household.kWh.NL.Res.HH.Thermal.SH.DistrHeat.SC.AC.Elec</t>
  </si>
  <si>
    <t>FEC_per_household.kWh.NL.Res.HH.Thermal.SH.DistrHeat.WH</t>
  </si>
  <si>
    <t>FEC_per_household.kWh.NL.Res.HH.Thermal.SH.DistrHeat.WH.DistrHeat.NoSolar.Steam_Distr</t>
  </si>
  <si>
    <t>FEC_per_household.kWh.NL.Res.HH.Thermal.SH.DistrHeat.WH.DistrHeat.Solar</t>
  </si>
  <si>
    <t>FEC_per_household.kWh.NL.Res.HH.Thermal.SH.DistrHeat.WH.DistrHeat.Solar.Steam_Distr</t>
  </si>
  <si>
    <t>FEC_per_household.kWh.NL.Res.HH.Thermal.SH.DistrHeat.WH.DistrHeat.Solar.Solar</t>
  </si>
  <si>
    <t>FEC_per_household.kWh.NL.Res.HH.Thermal.SH.DistrHeat.WH.Elc.NoSolar.Elec</t>
  </si>
  <si>
    <t>FEC_per_household.kWh.NL.Res.HH.Thermal.SH.DistrHeat.WH.Elc.Solar</t>
  </si>
  <si>
    <t>FEC_per_household.kWh.NL.Res.HH.Thermal.SH.DistrHeat.WH.Elc.Solar.Elec</t>
  </si>
  <si>
    <t>FEC_per_household.kWh.NL.Res.HH.Thermal.SH.DistrHeat.WH.Elc.Solar.Solar</t>
  </si>
  <si>
    <t>FEC_per_household.kWh.NL.Res.HH.Thermal.SH.DistrHeat.CO</t>
  </si>
  <si>
    <t>FEC_per_household.kWh.NL.Res.HH.Thermal.SH.DistrHeat.CO.LPG.LPG</t>
  </si>
  <si>
    <t>FEC_per_household.kWh.NL.Res.HH.Thermal.SH.DistrHeat.CO.Elc.Elec</t>
  </si>
  <si>
    <t>FEC_per_household.kWh.NL.Res.HH.Thermal.SH.AdvElc</t>
  </si>
  <si>
    <t>FEC_per_household.kWh.NL.Res.HH.Thermal.SH.AdvElc.SH</t>
  </si>
  <si>
    <t>FEC_per_household.kWh.NL.Res.HH.Thermal.SH.AdvElc.SH.Elec</t>
  </si>
  <si>
    <t>FEC_per_household.kWh.NL.Res.HH.Thermal.SH.AdvElc.SC</t>
  </si>
  <si>
    <t>FEC_per_household.kWh.NL.Res.HH.Thermal.SH.AdvElc.SC.AC.Elec</t>
  </si>
  <si>
    <t>FEC_per_household.kWh.NL.Res.HH.Thermal.SH.AdvElc.WH</t>
  </si>
  <si>
    <t>FEC_per_household.kWh.NL.Res.HH.Thermal.SH.AdvElc.WH.LPG.NoSolar.LPG</t>
  </si>
  <si>
    <t>FEC_per_household.kWh.NL.Res.HH.Thermal.SH.AdvElc.WH.LPG.Solar</t>
  </si>
  <si>
    <t>FEC_per_household.kWh.NL.Res.HH.Thermal.SH.AdvElc.WH.LPG.Solar.LPG</t>
  </si>
  <si>
    <t>FEC_per_household.kWh.NL.Res.HH.Thermal.SH.AdvElc.WH.LPG.Solar.Solar</t>
  </si>
  <si>
    <t>FEC_per_household.kWh.NL.Res.HH.Thermal.SH.AdvElc.WH.Elc.NoSolar.Elec</t>
  </si>
  <si>
    <t>FEC_per_household.kWh.NL.Res.HH.Thermal.SH.AdvElc.WH.Elc.Solar</t>
  </si>
  <si>
    <t>FEC_per_household.kWh.NL.Res.HH.Thermal.SH.AdvElc.WH.Elc.Solar.Elec</t>
  </si>
  <si>
    <t>FEC_per_household.kWh.NL.Res.HH.Thermal.SH.AdvElc.WH.Elc.Solar.Solar</t>
  </si>
  <si>
    <t>FEC_per_household.kWh.NL.Res.HH.Thermal.SH.AdvElc.CO</t>
  </si>
  <si>
    <t>FEC_per_household.kWh.NL.Res.HH.Thermal.SH.AdvElc.CO.LPG.LPG</t>
  </si>
  <si>
    <t>FEC_per_household.kWh.NL.Res.HH.Thermal.SH.AdvElc.CO.Elc.Elec</t>
  </si>
  <si>
    <t>FEC_per_household.kWh.NL.Res.HH.Thermal.SH.ConvElc</t>
  </si>
  <si>
    <t>FEC_per_household.kWh.NL.Res.HH.Thermal.SH.ConvElc.SH</t>
  </si>
  <si>
    <t>FEC_per_household.kWh.NL.Res.HH.Thermal.SH.ConvElc.SH.Elec</t>
  </si>
  <si>
    <t>FEC_per_household.kWh.NL.Res.HH.Thermal.SH.ConvElc.SC</t>
  </si>
  <si>
    <t>FEC_per_household.kWh.NL.Res.HH.Thermal.SH.ConvElc.SC.AC.Elec</t>
  </si>
  <si>
    <t>FEC_per_household.kWh.NL.Res.HH.Thermal.SH.ConvElc.WH</t>
  </si>
  <si>
    <t>FEC_per_household.kWh.NL.Res.HH.Thermal.SH.ConvElc.WH.LPG.NoSolar.LPG</t>
  </si>
  <si>
    <t>FEC_per_household.kWh.NL.Res.HH.Thermal.SH.ConvElc.WH.LPG.Solar</t>
  </si>
  <si>
    <t>FEC_per_household.kWh.NL.Res.HH.Thermal.SH.ConvElc.WH.LPG.Solar.LPG</t>
  </si>
  <si>
    <t>FEC_per_household.kWh.NL.Res.HH.Thermal.SH.ConvElc.WH.LPG.Solar.Solar</t>
  </si>
  <si>
    <t>FEC_per_household.kWh.NL.Res.HH.Thermal.SH.ConvElc.WH.Elc.NoSolar.Elec</t>
  </si>
  <si>
    <t>FEC_per_household.kWh.NL.Res.HH.Thermal.SH.ConvElc.WH.Elc.Solar</t>
  </si>
  <si>
    <t>FEC_per_household.kWh.NL.Res.HH.Thermal.SH.ConvElc.WH.Elc.Solar.Elec</t>
  </si>
  <si>
    <t>FEC_per_household.kWh.NL.Res.HH.Thermal.SH.ConvElc.WH.Elc.Solar.Solar</t>
  </si>
  <si>
    <t>FEC_per_household.kWh.NL.Res.HH.Thermal.SH.ConvElc.CO</t>
  </si>
  <si>
    <t>FEC_per_household.kWh.NL.Res.HH.Thermal.SH.ConvElc.CO.LPG.LPG</t>
  </si>
  <si>
    <t>FEC_per_household.kWh.NL.Res.HH.Thermal.SH.ConvElc.CO.Elc.Elec</t>
  </si>
  <si>
    <t>NL - Thermal energy service per household (detailed structure)</t>
  </si>
  <si>
    <t>TES_per_household.kWh.NL.Res.HH.Thermal.SH.Solids</t>
  </si>
  <si>
    <t>TES_per_household.kWh.NL.Res.HH.Thermal.SH.Solids.SH</t>
  </si>
  <si>
    <t>TES_per_household.kWh.NL.Res.HH.Thermal.SH.Solids.SH.Solids</t>
  </si>
  <si>
    <t>TES_per_household.kWh.NL.Res.HH.Thermal.SH.Solids.SH.Elec</t>
  </si>
  <si>
    <t>TES_per_household.kWh.NL.Res.HH.Thermal.SH.Solids.SC</t>
  </si>
  <si>
    <t>TES_per_household.kWh.NL.Res.HH.Thermal.SH.Solids.SC.AC.Elec</t>
  </si>
  <si>
    <t>TES_per_household.kWh.NL.Res.HH.Thermal.SH.Solids.WH</t>
  </si>
  <si>
    <t>TES_per_household.kWh.NL.Res.HH.Thermal.SH.Solids.WH.Solids.NoSolar.Solids</t>
  </si>
  <si>
    <t>TES_per_household.kWh.NL.Res.HH.Thermal.SH.Solids.WH.LPG.NoSolar.LPG</t>
  </si>
  <si>
    <t>TES_per_household.kWh.NL.Res.HH.Thermal.SH.Solids.WH.LPG.Solar</t>
  </si>
  <si>
    <t>TES_per_household.kWh.NL.Res.HH.Thermal.SH.Solids.WH.LPG.Solar.LPG</t>
  </si>
  <si>
    <t>TES_per_household.kWh.NL.Res.HH.Thermal.SH.Solids.WH.LPG.Solar.Solar</t>
  </si>
  <si>
    <t>TES_per_household.kWh.NL.Res.HH.Thermal.SH.Solids.WH.Elc.NoSolar.Elec</t>
  </si>
  <si>
    <t>TES_per_household.kWh.NL.Res.HH.Thermal.SH.Solids.WH.Elc.Solar</t>
  </si>
  <si>
    <t>TES_per_household.kWh.NL.Res.HH.Thermal.SH.Solids.WH.Elc.Solar.Elec</t>
  </si>
  <si>
    <t>TES_per_household.kWh.NL.Res.HH.Thermal.SH.Solids.WH.Elc.Solar.Solar</t>
  </si>
  <si>
    <t>TES_per_household.kWh.NL.Res.HH.Thermal.SH.Solids.CO</t>
  </si>
  <si>
    <t>TES_per_household.kWh.NL.Res.HH.Thermal.SH.Solids.CO.Solids.Solids</t>
  </si>
  <si>
    <t>TES_per_household.kWh.NL.Res.HH.Thermal.SH.Solids.CO.LPG.LPG</t>
  </si>
  <si>
    <t>TES_per_household.kWh.NL.Res.HH.Thermal.SH.Solids.CO.Elc.Elec</t>
  </si>
  <si>
    <t>TES_per_household.kWh.NL.Res.HH.Thermal.SH.LPG</t>
  </si>
  <si>
    <t>TES_per_household.kWh.NL.Res.HH.Thermal.SH.LPG.SH</t>
  </si>
  <si>
    <t>TES_per_household.kWh.NL.Res.HH.Thermal.SH.LPG.SH.LPG</t>
  </si>
  <si>
    <t>TES_per_household.kWh.NL.Res.HH.Thermal.SH.LPG.SH.Elec</t>
  </si>
  <si>
    <t>TES_per_household.kWh.NL.Res.HH.Thermal.SH.LPG.SC</t>
  </si>
  <si>
    <t>TES_per_household.kWh.NL.Res.HH.Thermal.SH.LPG.SC.AC.Elec</t>
  </si>
  <si>
    <t>TES_per_household.kWh.NL.Res.HH.Thermal.SH.LPG.WH</t>
  </si>
  <si>
    <t>TES_per_household.kWh.NL.Res.HH.Thermal.SH.LPG.WH.LPG.NoSolar.LPG</t>
  </si>
  <si>
    <t>TES_per_household.kWh.NL.Res.HH.Thermal.SH.LPG.WH.LPG.Solar</t>
  </si>
  <si>
    <t>TES_per_household.kWh.NL.Res.HH.Thermal.SH.LPG.WH.LPG.Solar.LPG</t>
  </si>
  <si>
    <t>TES_per_household.kWh.NL.Res.HH.Thermal.SH.LPG.WH.LPG.Solar.Solar</t>
  </si>
  <si>
    <t>TES_per_household.kWh.NL.Res.HH.Thermal.SH.LPG.WH.Elc.NoSolar.Elec</t>
  </si>
  <si>
    <t>TES_per_household.kWh.NL.Res.HH.Thermal.SH.LPG.WH.Elc.Solar</t>
  </si>
  <si>
    <t>TES_per_household.kWh.NL.Res.HH.Thermal.SH.LPG.WH.Elc.Solar.Elec</t>
  </si>
  <si>
    <t>TES_per_household.kWh.NL.Res.HH.Thermal.SH.LPG.WH.Elc.Solar.Solar</t>
  </si>
  <si>
    <t>TES_per_household.kWh.NL.Res.HH.Thermal.SH.LPG.CO</t>
  </si>
  <si>
    <t>TES_per_household.kWh.NL.Res.HH.Thermal.SH.LPG.CO.LPG.LPG</t>
  </si>
  <si>
    <t>TES_per_household.kWh.NL.Res.HH.Thermal.SH.LPG.CO.Elc.Elec</t>
  </si>
  <si>
    <t>TES_per_household.kWh.NL.Res.HH.Thermal.SH.Oil</t>
  </si>
  <si>
    <t>TES_per_household.kWh.NL.Res.HH.Thermal.SH.Oil.SH</t>
  </si>
  <si>
    <t>TES_per_household.kWh.NL.Res.HH.Thermal.SH.Oil.SH.Oil</t>
  </si>
  <si>
    <t>TES_per_household.kWh.NL.Res.HH.Thermal.SH.Oil.SH.Elec</t>
  </si>
  <si>
    <t>TES_per_household.kWh.NL.Res.HH.Thermal.SH.Oil.SC</t>
  </si>
  <si>
    <t>TES_per_household.kWh.NL.Res.HH.Thermal.SH.Oil.SC.AC.Elec</t>
  </si>
  <si>
    <t>TES_per_household.kWh.NL.Res.HH.Thermal.SH.Oil.WH</t>
  </si>
  <si>
    <t>TES_per_household.kWh.NL.Res.HH.Thermal.SH.Oil.WH.Oil.NoSolar.Oil</t>
  </si>
  <si>
    <t>TES_per_household.kWh.NL.Res.HH.Thermal.SH.Oil.WH.Oil.Solar</t>
  </si>
  <si>
    <t>TES_per_household.kWh.NL.Res.HH.Thermal.SH.Oil.WH.Oil.Solar.Oil</t>
  </si>
  <si>
    <t>TES_per_household.kWh.NL.Res.HH.Thermal.SH.Oil.WH.Oil.Solar.Solar</t>
  </si>
  <si>
    <t>TES_per_household.kWh.NL.Res.HH.Thermal.SH.Oil.WH.Elc.NoSolar.Elec</t>
  </si>
  <si>
    <t>TES_per_household.kWh.NL.Res.HH.Thermal.SH.Oil.WH.Elc.Solar</t>
  </si>
  <si>
    <t>TES_per_household.kWh.NL.Res.HH.Thermal.SH.Oil.WH.Elc.Solar.Elec</t>
  </si>
  <si>
    <t>TES_per_household.kWh.NL.Res.HH.Thermal.SH.Oil.WH.Elc.Solar.Solar</t>
  </si>
  <si>
    <t>TES_per_household.kWh.NL.Res.HH.Thermal.SH.Oil.CO</t>
  </si>
  <si>
    <t>TES_per_household.kWh.NL.Res.HH.Thermal.SH.Oil.CO.LPG.LPG</t>
  </si>
  <si>
    <t>TES_per_household.kWh.NL.Res.HH.Thermal.SH.Oil.CO.Elc.Elec</t>
  </si>
  <si>
    <t>TES_per_household.kWh.NL.Res.HH.Thermal.SH.Gas</t>
  </si>
  <si>
    <t>TES_per_household.kWh.NL.Res.HH.Thermal.SH.Gas.SH</t>
  </si>
  <si>
    <t>TES_per_household.kWh.NL.Res.HH.Thermal.SH.Gas.SH.Gas</t>
  </si>
  <si>
    <t>TES_per_household.kWh.NL.Res.HH.Thermal.SH.Gas.SH.Elec</t>
  </si>
  <si>
    <t>TES_per_household.kWh.NL.Res.HH.Thermal.SH.Gas.SC</t>
  </si>
  <si>
    <t>TES_per_household.kWh.NL.Res.HH.Thermal.SH.Gas.SC.AC.Elec</t>
  </si>
  <si>
    <t>TES_per_household.kWh.NL.Res.HH.Thermal.SH.Gas.WH</t>
  </si>
  <si>
    <t>TES_per_household.kWh.NL.Res.HH.Thermal.SH.Gas.WH.Gas.NoSolar.Gas</t>
  </si>
  <si>
    <t>TES_per_household.kWh.NL.Res.HH.Thermal.SH.Gas.WH.Gas.Solar</t>
  </si>
  <si>
    <t>TES_per_household.kWh.NL.Res.HH.Thermal.SH.Gas.WH.Gas.Solar.Gas</t>
  </si>
  <si>
    <t>TES_per_household.kWh.NL.Res.HH.Thermal.SH.Gas.WH.Gas.Solar.Solar</t>
  </si>
  <si>
    <t>TES_per_household.kWh.NL.Res.HH.Thermal.SH.Gas.WH.Elc.NoSolar.Elec</t>
  </si>
  <si>
    <t>TES_per_household.kWh.NL.Res.HH.Thermal.SH.Gas.WH.Elc.Solar</t>
  </si>
  <si>
    <t>TES_per_household.kWh.NL.Res.HH.Thermal.SH.Gas.WH.Elc.Solar.Elec</t>
  </si>
  <si>
    <t>TES_per_household.kWh.NL.Res.HH.Thermal.SH.Gas.WH.Elc.Solar.Solar</t>
  </si>
  <si>
    <t>TES_per_household.kWh.NL.Res.HH.Thermal.SH.Gas.CO</t>
  </si>
  <si>
    <t>TES_per_household.kWh.NL.Res.HH.Thermal.SH.Gas.CO.Gas.Gas</t>
  </si>
  <si>
    <t>TES_per_household.kWh.NL.Res.HH.Thermal.SH.Gas.CO.Elc.Elec</t>
  </si>
  <si>
    <t>TES_per_household.kWh.NL.Res.HH.Thermal.SH.Biomass</t>
  </si>
  <si>
    <t>TES_per_household.kWh.NL.Res.HH.Thermal.SH.Biomass.SH</t>
  </si>
  <si>
    <t>TES_per_household.kWh.NL.Res.HH.Thermal.SH.Biomass.SH.Biomass</t>
  </si>
  <si>
    <t>TES_per_household.kWh.NL.Res.HH.Thermal.SH.Biomass.SH.Elec</t>
  </si>
  <si>
    <t>TES_per_household.kWh.NL.Res.HH.Thermal.SH.Biomass.SC</t>
  </si>
  <si>
    <t>TES_per_household.kWh.NL.Res.HH.Thermal.SH.Biomass.SC.AC.Elec</t>
  </si>
  <si>
    <t>TES_per_household.kWh.NL.Res.HH.Thermal.SH.Biomass.WH</t>
  </si>
  <si>
    <t>TES_per_household.kWh.NL.Res.HH.Thermal.SH.Biomass.WH.Biomass.NoSolar.Biomass</t>
  </si>
  <si>
    <t>TES_per_household.kWh.NL.Res.HH.Thermal.SH.Biomass.WH.Biomass.Solar</t>
  </si>
  <si>
    <t>TES_per_household.kWh.NL.Res.HH.Thermal.SH.Biomass.WH.Biomass.Solar.Biomass</t>
  </si>
  <si>
    <t>TES_per_household.kWh.NL.Res.HH.Thermal.SH.Biomass.WH.Biomass.Solar.Solar</t>
  </si>
  <si>
    <t>TES_per_household.kWh.NL.Res.HH.Thermal.SH.Biomass.WH.LPG.NoSolar.LPG</t>
  </si>
  <si>
    <t>TES_per_household.kWh.NL.Res.HH.Thermal.SH.Biomass.WH.LPG.Solar</t>
  </si>
  <si>
    <t>TES_per_household.kWh.NL.Res.HH.Thermal.SH.Biomass.WH.LPG.Solar.LPG</t>
  </si>
  <si>
    <t>TES_per_household.kWh.NL.Res.HH.Thermal.SH.Biomass.WH.LPG.Solar.Solar</t>
  </si>
  <si>
    <t>TES_per_household.kWh.NL.Res.HH.Thermal.SH.Biomass.WH.Elc.NoSolar.Elec</t>
  </si>
  <si>
    <t>TES_per_household.kWh.NL.Res.HH.Thermal.SH.Biomass.WH.Elc.Solar</t>
  </si>
  <si>
    <t>TES_per_household.kWh.NL.Res.HH.Thermal.SH.Biomass.WH.Elc.Solar.Elec</t>
  </si>
  <si>
    <t>TES_per_household.kWh.NL.Res.HH.Thermal.SH.Biomass.WH.Elc.Solar.Solar</t>
  </si>
  <si>
    <t>TES_per_household.kWh.NL.Res.HH.Thermal.SH.Biomass.CO</t>
  </si>
  <si>
    <t>TES_per_household.kWh.NL.Res.HH.Thermal.SH.Biomass.CO.Biomass.Biomass</t>
  </si>
  <si>
    <t>TES_per_household.kWh.NL.Res.HH.Thermal.SH.Biomass.CO.LPG.LPG</t>
  </si>
  <si>
    <t>TES_per_household.kWh.NL.Res.HH.Thermal.SH.Biomass.CO.Elc.Elec</t>
  </si>
  <si>
    <t>TES_per_household.kWh.NL.Res.HH.Thermal.SH.Geo</t>
  </si>
  <si>
    <t>TES_per_household.kWh.NL.Res.HH.Thermal.SH.Geo.SH</t>
  </si>
  <si>
    <t>TES_per_household.kWh.NL.Res.HH.Thermal.SH.Geo.SH.Geo</t>
  </si>
  <si>
    <t>TES_per_household.kWh.NL.Res.HH.Thermal.SH.Geo.SH.Elec</t>
  </si>
  <si>
    <t>TES_per_household.kWh.NL.Res.HH.Thermal.SH.Geo.SC</t>
  </si>
  <si>
    <t>TES_per_household.kWh.NL.Res.HH.Thermal.SH.Geo.SC.AC.Elec</t>
  </si>
  <si>
    <t>TES_per_household.kWh.NL.Res.HH.Thermal.SH.Geo.WH</t>
  </si>
  <si>
    <t>TES_per_household.kWh.NL.Res.HH.Thermal.SH.Geo.WH.Geo.NoSolar.Geo</t>
  </si>
  <si>
    <t>TES_per_household.kWh.NL.Res.HH.Thermal.SH.Geo.WH.Geo.Solar</t>
  </si>
  <si>
    <t>TES_per_household.kWh.NL.Res.HH.Thermal.SH.Geo.WH.Geo.Solar.Geo</t>
  </si>
  <si>
    <t>TES_per_household.kWh.NL.Res.HH.Thermal.SH.Geo.WH.Geo.Solar.Solar</t>
  </si>
  <si>
    <t>TES_per_household.kWh.NL.Res.HH.Thermal.SH.Geo.WH.Elc.NoSolar.Elec</t>
  </si>
  <si>
    <t>TES_per_household.kWh.NL.Res.HH.Thermal.SH.Geo.WH.Elc.Solar</t>
  </si>
  <si>
    <t>TES_per_household.kWh.NL.Res.HH.Thermal.SH.Geo.WH.Elc.Solar.Elec</t>
  </si>
  <si>
    <t>TES_per_household.kWh.NL.Res.HH.Thermal.SH.Geo.WH.Elc.Solar.Solar</t>
  </si>
  <si>
    <t>TES_per_household.kWh.NL.Res.HH.Thermal.SH.Geo.CO</t>
  </si>
  <si>
    <t>TES_per_household.kWh.NL.Res.HH.Thermal.SH.Geo.CO.LPG.LPG</t>
  </si>
  <si>
    <t>TES_per_household.kWh.NL.Res.HH.Thermal.SH.Geo.CO.Elc.Elec</t>
  </si>
  <si>
    <t>TES_per_household.kWh.NL.Res.HH.Thermal.SH.DistrHeat</t>
  </si>
  <si>
    <t>TES_per_household.kWh.NL.Res.HH.Thermal.SH.DistrHeat.SH</t>
  </si>
  <si>
    <t>TES_per_household.kWh.NL.Res.HH.Thermal.SH.DistrHeat.SH.Steam_Distr</t>
  </si>
  <si>
    <t>TES_per_household.kWh.NL.Res.HH.Thermal.SH.DistrHeat.SH.Elec</t>
  </si>
  <si>
    <t>TES_per_household.kWh.NL.Res.HH.Thermal.SH.DistrHeat.SC</t>
  </si>
  <si>
    <t>TES_per_household.kWh.NL.Res.HH.Thermal.SH.DistrHeat.SC.AC.Elec</t>
  </si>
  <si>
    <t>TES_per_household.kWh.NL.Res.HH.Thermal.SH.DistrHeat.WH</t>
  </si>
  <si>
    <t>TES_per_household.kWh.NL.Res.HH.Thermal.SH.DistrHeat.WH.DistrHeat.NoSolar.Steam_Distr</t>
  </si>
  <si>
    <t>TES_per_household.kWh.NL.Res.HH.Thermal.SH.DistrHeat.WH.DistrHeat.Solar</t>
  </si>
  <si>
    <t>TES_per_household.kWh.NL.Res.HH.Thermal.SH.DistrHeat.WH.DistrHeat.Solar.Steam_Distr</t>
  </si>
  <si>
    <t>TES_per_household.kWh.NL.Res.HH.Thermal.SH.DistrHeat.WH.DistrHeat.Solar.Solar</t>
  </si>
  <si>
    <t>TES_per_household.kWh.NL.Res.HH.Thermal.SH.DistrHeat.WH.Elc.NoSolar.Elec</t>
  </si>
  <si>
    <t>TES_per_household.kWh.NL.Res.HH.Thermal.SH.DistrHeat.WH.Elc.Solar</t>
  </si>
  <si>
    <t>TES_per_household.kWh.NL.Res.HH.Thermal.SH.DistrHeat.WH.Elc.Solar.Elec</t>
  </si>
  <si>
    <t>TES_per_household.kWh.NL.Res.HH.Thermal.SH.DistrHeat.WH.Elc.Solar.Solar</t>
  </si>
  <si>
    <t>TES_per_household.kWh.NL.Res.HH.Thermal.SH.DistrHeat.CO</t>
  </si>
  <si>
    <t>TES_per_household.kWh.NL.Res.HH.Thermal.SH.DistrHeat.CO.LPG.LPG</t>
  </si>
  <si>
    <t>TES_per_household.kWh.NL.Res.HH.Thermal.SH.DistrHeat.CO.Elc.Elec</t>
  </si>
  <si>
    <t>TES_per_household.kWh.NL.Res.HH.Thermal.SH.AdvElc</t>
  </si>
  <si>
    <t>TES_per_household.kWh.NL.Res.HH.Thermal.SH.AdvElc.SH</t>
  </si>
  <si>
    <t>TES_per_household.kWh.NL.Res.HH.Thermal.SH.AdvElc.SH.Elec</t>
  </si>
  <si>
    <t>TES_per_household.kWh.NL.Res.HH.Thermal.SH.AdvElc.SC</t>
  </si>
  <si>
    <t>TES_per_household.kWh.NL.Res.HH.Thermal.SH.AdvElc.SC.AC.Elec</t>
  </si>
  <si>
    <t>TES_per_household.kWh.NL.Res.HH.Thermal.SH.AdvElc.WH</t>
  </si>
  <si>
    <t>TES_per_household.kWh.NL.Res.HH.Thermal.SH.AdvElc.WH.LPG.NoSolar.LPG</t>
  </si>
  <si>
    <t>TES_per_household.kWh.NL.Res.HH.Thermal.SH.AdvElc.WH.LPG.Solar</t>
  </si>
  <si>
    <t>TES_per_household.kWh.NL.Res.HH.Thermal.SH.AdvElc.WH.LPG.Solar.LPG</t>
  </si>
  <si>
    <t>TES_per_household.kWh.NL.Res.HH.Thermal.SH.AdvElc.WH.LPG.Solar.Solar</t>
  </si>
  <si>
    <t>TES_per_household.kWh.NL.Res.HH.Thermal.SH.AdvElc.WH.Elc.NoSolar.Elec</t>
  </si>
  <si>
    <t>TES_per_household.kWh.NL.Res.HH.Thermal.SH.AdvElc.WH.Elc.Solar</t>
  </si>
  <si>
    <t>TES_per_household.kWh.NL.Res.HH.Thermal.SH.AdvElc.WH.Elc.Solar.Elec</t>
  </si>
  <si>
    <t>TES_per_household.kWh.NL.Res.HH.Thermal.SH.AdvElc.WH.Elc.Solar.Solar</t>
  </si>
  <si>
    <t>TES_per_household.kWh.NL.Res.HH.Thermal.SH.AdvElc.CO</t>
  </si>
  <si>
    <t>TES_per_household.kWh.NL.Res.HH.Thermal.SH.AdvElc.CO.LPG.LPG</t>
  </si>
  <si>
    <t>TES_per_household.kWh.NL.Res.HH.Thermal.SH.AdvElc.CO.Elc.Elec</t>
  </si>
  <si>
    <t>TES_per_household.kWh.NL.Res.HH.Thermal.SH.ConvElc</t>
  </si>
  <si>
    <t>TES_per_household.kWh.NL.Res.HH.Thermal.SH.ConvElc.SH</t>
  </si>
  <si>
    <t>TES_per_household.kWh.NL.Res.HH.Thermal.SH.ConvElc.SH.Elec</t>
  </si>
  <si>
    <t>TES_per_household.kWh.NL.Res.HH.Thermal.SH.ConvElc.SC</t>
  </si>
  <si>
    <t>TES_per_household.kWh.NL.Res.HH.Thermal.SH.ConvElc.SC.AC.Elec</t>
  </si>
  <si>
    <t>TES_per_household.kWh.NL.Res.HH.Thermal.SH.ConvElc.WH</t>
  </si>
  <si>
    <t>TES_per_household.kWh.NL.Res.HH.Thermal.SH.ConvElc.WH.LPG.NoSolar.LPG</t>
  </si>
  <si>
    <t>TES_per_household.kWh.NL.Res.HH.Thermal.SH.ConvElc.WH.LPG.Solar</t>
  </si>
  <si>
    <t>TES_per_household.kWh.NL.Res.HH.Thermal.SH.ConvElc.WH.LPG.Solar.LPG</t>
  </si>
  <si>
    <t>TES_per_household.kWh.NL.Res.HH.Thermal.SH.ConvElc.WH.LPG.Solar.Solar</t>
  </si>
  <si>
    <t>TES_per_household.kWh.NL.Res.HH.Thermal.SH.ConvElc.WH.Elc.NoSolar.Elec</t>
  </si>
  <si>
    <t>TES_per_household.kWh.NL.Res.HH.Thermal.SH.ConvElc.WH.Elc.Solar</t>
  </si>
  <si>
    <t>TES_per_household.kWh.NL.Res.HH.Thermal.SH.ConvElc.WH.Elc.Solar.Elec</t>
  </si>
  <si>
    <t>TES_per_household.kWh.NL.Res.HH.Thermal.SH.ConvElc.WH.Elc.Solar.Solar</t>
  </si>
  <si>
    <t>TES_per_household.kWh.NL.Res.HH.Thermal.SH.ConvElc.CO</t>
  </si>
  <si>
    <t>TES_per_household.kWh.NL.Res.HH.Thermal.SH.ConvElc.CO.LPG.LPG</t>
  </si>
  <si>
    <t>TES_per_household.kWh.NL.Res.HH.Thermal.SH.ConvElc.CO.Elc.Elec</t>
  </si>
  <si>
    <t>NL - CO2 emissions per household (detailed structure)</t>
  </si>
  <si>
    <t>EMI_per_household.kgCO2.NL.Res.HH.Thermal.SH.Solids</t>
  </si>
  <si>
    <t>EMI_per_household.kgCO2.NL.Res.HH.Thermal.SH.Solids.SH</t>
  </si>
  <si>
    <t>EMI_per_household.kgCO2.NL.Res.HH.Thermal.SH.Solids.SH.Solids</t>
  </si>
  <si>
    <t>EMI_per_household.kgCO2.NL.Res.HH.Thermal.SH.Solids.SH.Elec</t>
  </si>
  <si>
    <t>EMI_per_household.kgCO2.NL.Res.HH.Thermal.SH.Solids.SC</t>
  </si>
  <si>
    <t>EMI_per_household.kgCO2.NL.Res.HH.Thermal.SH.Solids.SC.AC.Elec</t>
  </si>
  <si>
    <t>EMI_per_household.kgCO2.NL.Res.HH.Thermal.SH.Solids.WH</t>
  </si>
  <si>
    <t>EMI_per_household.kgCO2.NL.Res.HH.Thermal.SH.Solids.WH.Solids.NoSolar.Solids</t>
  </si>
  <si>
    <t>EMI_per_household.kgCO2.NL.Res.HH.Thermal.SH.Solids.WH.LPG.NoSolar.LPG</t>
  </si>
  <si>
    <t>EMI_per_household.kgCO2.NL.Res.HH.Thermal.SH.Solids.WH.LPG.Solar</t>
  </si>
  <si>
    <t>EMI_per_household.kgCO2.NL.Res.HH.Thermal.SH.Solids.WH.LPG.Solar.LPG</t>
  </si>
  <si>
    <t>EMI_per_household.kgCO2.NL.Res.HH.Thermal.SH.Solids.WH.LPG.Solar.Solar</t>
  </si>
  <si>
    <t>EMI_per_household.kgCO2.NL.Res.HH.Thermal.SH.Solids.WH.Elc.NoSolar.Elec</t>
  </si>
  <si>
    <t>EMI_per_household.kgCO2.NL.Res.HH.Thermal.SH.Solids.WH.Elc.Solar</t>
  </si>
  <si>
    <t>EMI_per_household.kgCO2.NL.Res.HH.Thermal.SH.Solids.WH.Elc.Solar.Elec</t>
  </si>
  <si>
    <t>EMI_per_household.kgCO2.NL.Res.HH.Thermal.SH.Solids.WH.Elc.Solar.Solar</t>
  </si>
  <si>
    <t>EMI_per_household.kgCO2.NL.Res.HH.Thermal.SH.Solids.CO</t>
  </si>
  <si>
    <t>EMI_per_household.kgCO2.NL.Res.HH.Thermal.SH.Solids.CO.Solids.Solids</t>
  </si>
  <si>
    <t>EMI_per_household.kgCO2.NL.Res.HH.Thermal.SH.Solids.CO.LPG.LPG</t>
  </si>
  <si>
    <t>EMI_per_household.kgCO2.NL.Res.HH.Thermal.SH.Solids.CO.Elc.Elec</t>
  </si>
  <si>
    <t>EMI_per_household.kgCO2.NL.Res.HH.Thermal.SH.LPG</t>
  </si>
  <si>
    <t>EMI_per_household.kgCO2.NL.Res.HH.Thermal.SH.LPG.SH</t>
  </si>
  <si>
    <t>EMI_per_household.kgCO2.NL.Res.HH.Thermal.SH.LPG.SH.LPG</t>
  </si>
  <si>
    <t>EMI_per_household.kgCO2.NL.Res.HH.Thermal.SH.LPG.SH.Elec</t>
  </si>
  <si>
    <t>EMI_per_household.kgCO2.NL.Res.HH.Thermal.SH.LPG.SC</t>
  </si>
  <si>
    <t>EMI_per_household.kgCO2.NL.Res.HH.Thermal.SH.LPG.SC.AC.Elec</t>
  </si>
  <si>
    <t>EMI_per_household.kgCO2.NL.Res.HH.Thermal.SH.LPG.WH</t>
  </si>
  <si>
    <t>EMI_per_household.kgCO2.NL.Res.HH.Thermal.SH.LPG.WH.LPG.NoSolar.LPG</t>
  </si>
  <si>
    <t>EMI_per_household.kgCO2.NL.Res.HH.Thermal.SH.LPG.WH.LPG.Solar</t>
  </si>
  <si>
    <t>EMI_per_household.kgCO2.NL.Res.HH.Thermal.SH.LPG.WH.LPG.Solar.LPG</t>
  </si>
  <si>
    <t>EMI_per_household.kgCO2.NL.Res.HH.Thermal.SH.LPG.WH.LPG.Solar.Solar</t>
  </si>
  <si>
    <t>EMI_per_household.kgCO2.NL.Res.HH.Thermal.SH.LPG.WH.Elc.NoSolar.Elec</t>
  </si>
  <si>
    <t>EMI_per_household.kgCO2.NL.Res.HH.Thermal.SH.LPG.WH.Elc.Solar</t>
  </si>
  <si>
    <t>EMI_per_household.kgCO2.NL.Res.HH.Thermal.SH.LPG.WH.Elc.Solar.Elec</t>
  </si>
  <si>
    <t>EMI_per_household.kgCO2.NL.Res.HH.Thermal.SH.LPG.WH.Elc.Solar.Solar</t>
  </si>
  <si>
    <t>EMI_per_household.kgCO2.NL.Res.HH.Thermal.SH.LPG.CO</t>
  </si>
  <si>
    <t>EMI_per_household.kgCO2.NL.Res.HH.Thermal.SH.LPG.CO.LPG.LPG</t>
  </si>
  <si>
    <t>EMI_per_household.kgCO2.NL.Res.HH.Thermal.SH.LPG.CO.Elc.Elec</t>
  </si>
  <si>
    <t>EMI_per_household.kgCO2.NL.Res.HH.Thermal.SH.Oil</t>
  </si>
  <si>
    <t>EMI_per_household.kgCO2.NL.Res.HH.Thermal.SH.Oil.SH</t>
  </si>
  <si>
    <t>EMI_per_household.kgCO2.NL.Res.HH.Thermal.SH.Oil.SH.Oil</t>
  </si>
  <si>
    <t>EMI_per_household.kgCO2.NL.Res.HH.Thermal.SH.Oil.SH.Elec</t>
  </si>
  <si>
    <t>EMI_per_household.kgCO2.NL.Res.HH.Thermal.SH.Oil.SC</t>
  </si>
  <si>
    <t>EMI_per_household.kgCO2.NL.Res.HH.Thermal.SH.Oil.SC.AC.Elec</t>
  </si>
  <si>
    <t>EMI_per_household.kgCO2.NL.Res.HH.Thermal.SH.Oil.WH</t>
  </si>
  <si>
    <t>EMI_per_household.kgCO2.NL.Res.HH.Thermal.SH.Oil.WH.Oil.NoSolar.Oil</t>
  </si>
  <si>
    <t>EMI_per_household.kgCO2.NL.Res.HH.Thermal.SH.Oil.WH.Oil.Solar</t>
  </si>
  <si>
    <t>EMI_per_household.kgCO2.NL.Res.HH.Thermal.SH.Oil.WH.Oil.Solar.Oil</t>
  </si>
  <si>
    <t>EMI_per_household.kgCO2.NL.Res.HH.Thermal.SH.Oil.WH.Oil.Solar.Solar</t>
  </si>
  <si>
    <t>EMI_per_household.kgCO2.NL.Res.HH.Thermal.SH.Oil.WH.Elc.NoSolar.Elec</t>
  </si>
  <si>
    <t>EMI_per_household.kgCO2.NL.Res.HH.Thermal.SH.Oil.WH.Elc.Solar</t>
  </si>
  <si>
    <t>EMI_per_household.kgCO2.NL.Res.HH.Thermal.SH.Oil.WH.Elc.Solar.Elec</t>
  </si>
  <si>
    <t>EMI_per_household.kgCO2.NL.Res.HH.Thermal.SH.Oil.WH.Elc.Solar.Solar</t>
  </si>
  <si>
    <t>EMI_per_household.kgCO2.NL.Res.HH.Thermal.SH.Oil.CO</t>
  </si>
  <si>
    <t>EMI_per_household.kgCO2.NL.Res.HH.Thermal.SH.Oil.CO.LPG.LPG</t>
  </si>
  <si>
    <t>EMI_per_household.kgCO2.NL.Res.HH.Thermal.SH.Oil.CO.Elc.Elec</t>
  </si>
  <si>
    <t>EMI_per_household.kgCO2.NL.Res.HH.Thermal.SH.Gas</t>
  </si>
  <si>
    <t>EMI_per_household.kgCO2.NL.Res.HH.Thermal.SH.Gas.SH</t>
  </si>
  <si>
    <t>EMI_per_household.kgCO2.NL.Res.HH.Thermal.SH.Gas.SH.Gas</t>
  </si>
  <si>
    <t>EMI_per_household.kgCO2.NL.Res.HH.Thermal.SH.Gas.SH.Elec</t>
  </si>
  <si>
    <t>EMI_per_household.kgCO2.NL.Res.HH.Thermal.SH.Gas.SC</t>
  </si>
  <si>
    <t>EMI_per_household.kgCO2.NL.Res.HH.Thermal.SH.Gas.SC.AC.Elec</t>
  </si>
  <si>
    <t>EMI_per_household.kgCO2.NL.Res.HH.Thermal.SH.Gas.WH</t>
  </si>
  <si>
    <t>EMI_per_household.kgCO2.NL.Res.HH.Thermal.SH.Gas.WH.Gas.NoSolar.Gas</t>
  </si>
  <si>
    <t>EMI_per_household.kgCO2.NL.Res.HH.Thermal.SH.Gas.WH.Gas.Solar</t>
  </si>
  <si>
    <t>EMI_per_household.kgCO2.NL.Res.HH.Thermal.SH.Gas.WH.Gas.Solar.Gas</t>
  </si>
  <si>
    <t>EMI_per_household.kgCO2.NL.Res.HH.Thermal.SH.Gas.WH.Gas.Solar.Solar</t>
  </si>
  <si>
    <t>EMI_per_household.kgCO2.NL.Res.HH.Thermal.SH.Gas.WH.Elc.NoSolar.Elec</t>
  </si>
  <si>
    <t>EMI_per_household.kgCO2.NL.Res.HH.Thermal.SH.Gas.WH.Elc.Solar</t>
  </si>
  <si>
    <t>EMI_per_household.kgCO2.NL.Res.HH.Thermal.SH.Gas.WH.Elc.Solar.Elec</t>
  </si>
  <si>
    <t>EMI_per_household.kgCO2.NL.Res.HH.Thermal.SH.Gas.WH.Elc.Solar.Solar</t>
  </si>
  <si>
    <t>EMI_per_household.kgCO2.NL.Res.HH.Thermal.SH.Gas.CO</t>
  </si>
  <si>
    <t>EMI_per_household.kgCO2.NL.Res.HH.Thermal.SH.Gas.CO.Gas.Gas</t>
  </si>
  <si>
    <t>EMI_per_household.kgCO2.NL.Res.HH.Thermal.SH.Gas.CO.Elc.Elec</t>
  </si>
  <si>
    <t>EMI_per_household.kgCO2.NL.Res.HH.Thermal.SH.Biomass</t>
  </si>
  <si>
    <t>EMI_per_household.kgCO2.NL.Res.HH.Thermal.SH.Biomass.SH</t>
  </si>
  <si>
    <t>EMI_per_household.kgCO2.NL.Res.HH.Thermal.SH.Biomass.SH.Biomass</t>
  </si>
  <si>
    <t>EMI_per_household.kgCO2.NL.Res.HH.Thermal.SH.Biomass.SH.Elec</t>
  </si>
  <si>
    <t>EMI_per_household.kgCO2.NL.Res.HH.Thermal.SH.Biomass.SC</t>
  </si>
  <si>
    <t>EMI_per_household.kgCO2.NL.Res.HH.Thermal.SH.Biomass.SC.AC.Elec</t>
  </si>
  <si>
    <t>EMI_per_household.kgCO2.NL.Res.HH.Thermal.SH.Biomass.WH</t>
  </si>
  <si>
    <t>EMI_per_household.kgCO2.NL.Res.HH.Thermal.SH.Biomass.WH.Biomass.NoSolar.Biomass</t>
  </si>
  <si>
    <t>EMI_per_household.kgCO2.NL.Res.HH.Thermal.SH.Biomass.WH.Biomass.Solar</t>
  </si>
  <si>
    <t>EMI_per_household.kgCO2.NL.Res.HH.Thermal.SH.Biomass.WH.Biomass.Solar.Biomass</t>
  </si>
  <si>
    <t>EMI_per_household.kgCO2.NL.Res.HH.Thermal.SH.Biomass.WH.Biomass.Solar.Solar</t>
  </si>
  <si>
    <t>EMI_per_household.kgCO2.NL.Res.HH.Thermal.SH.Biomass.WH.LPG.NoSolar.LPG</t>
  </si>
  <si>
    <t>EMI_per_household.kgCO2.NL.Res.HH.Thermal.SH.Biomass.WH.LPG.Solar</t>
  </si>
  <si>
    <t>EMI_per_household.kgCO2.NL.Res.HH.Thermal.SH.Biomass.WH.LPG.Solar.LPG</t>
  </si>
  <si>
    <t>EMI_per_household.kgCO2.NL.Res.HH.Thermal.SH.Biomass.WH.LPG.Solar.Solar</t>
  </si>
  <si>
    <t>EMI_per_household.kgCO2.NL.Res.HH.Thermal.SH.Biomass.WH.Elc.NoSolar.Elec</t>
  </si>
  <si>
    <t>EMI_per_household.kgCO2.NL.Res.HH.Thermal.SH.Biomass.WH.Elc.Solar</t>
  </si>
  <si>
    <t>EMI_per_household.kgCO2.NL.Res.HH.Thermal.SH.Biomass.WH.Elc.Solar.Elec</t>
  </si>
  <si>
    <t>EMI_per_household.kgCO2.NL.Res.HH.Thermal.SH.Biomass.WH.Elc.Solar.Solar</t>
  </si>
  <si>
    <t>EMI_per_household.kgCO2.NL.Res.HH.Thermal.SH.Biomass.CO</t>
  </si>
  <si>
    <t>EMI_per_household.kgCO2.NL.Res.HH.Thermal.SH.Biomass.CO.Biomass.Biomass</t>
  </si>
  <si>
    <t>EMI_per_household.kgCO2.NL.Res.HH.Thermal.SH.Biomass.CO.LPG.LPG</t>
  </si>
  <si>
    <t>EMI_per_household.kgCO2.NL.Res.HH.Thermal.SH.Biomass.CO.Elc.Elec</t>
  </si>
  <si>
    <t>EMI_per_household.kgCO2.NL.Res.HH.Thermal.SH.Geo</t>
  </si>
  <si>
    <t>EMI_per_household.kgCO2.NL.Res.HH.Thermal.SH.Geo.SH</t>
  </si>
  <si>
    <t>EMI_per_household.kgCO2.NL.Res.HH.Thermal.SH.Geo.SH.Geo</t>
  </si>
  <si>
    <t>EMI_per_household.kgCO2.NL.Res.HH.Thermal.SH.Geo.SH.Elec</t>
  </si>
  <si>
    <t>EMI_per_household.kgCO2.NL.Res.HH.Thermal.SH.Geo.SC</t>
  </si>
  <si>
    <t>EMI_per_household.kgCO2.NL.Res.HH.Thermal.SH.Geo.SC.AC.Elec</t>
  </si>
  <si>
    <t>EMI_per_household.kgCO2.NL.Res.HH.Thermal.SH.Geo.WH</t>
  </si>
  <si>
    <t>EMI_per_household.kgCO2.NL.Res.HH.Thermal.SH.Geo.WH.Geo.NoSolar.Geo</t>
  </si>
  <si>
    <t>EMI_per_household.kgCO2.NL.Res.HH.Thermal.SH.Geo.WH.Geo.Solar</t>
  </si>
  <si>
    <t>EMI_per_household.kgCO2.NL.Res.HH.Thermal.SH.Geo.WH.Geo.Solar.Geo</t>
  </si>
  <si>
    <t>EMI_per_household.kgCO2.NL.Res.HH.Thermal.SH.Geo.WH.Geo.Solar.Solar</t>
  </si>
  <si>
    <t>EMI_per_household.kgCO2.NL.Res.HH.Thermal.SH.Geo.WH.Elc.NoSolar.Elec</t>
  </si>
  <si>
    <t>EMI_per_household.kgCO2.NL.Res.HH.Thermal.SH.Geo.WH.Elc.Solar</t>
  </si>
  <si>
    <t>EMI_per_household.kgCO2.NL.Res.HH.Thermal.SH.Geo.WH.Elc.Solar.Elec</t>
  </si>
  <si>
    <t>EMI_per_household.kgCO2.NL.Res.HH.Thermal.SH.Geo.WH.Elc.Solar.Solar</t>
  </si>
  <si>
    <t>EMI_per_household.kgCO2.NL.Res.HH.Thermal.SH.Geo.CO</t>
  </si>
  <si>
    <t>EMI_per_household.kgCO2.NL.Res.HH.Thermal.SH.Geo.CO.LPG.LPG</t>
  </si>
  <si>
    <t>EMI_per_household.kgCO2.NL.Res.HH.Thermal.SH.Geo.CO.Elc.Elec</t>
  </si>
  <si>
    <t>EMI_per_household.kgCO2.NL.Res.HH.Thermal.SH.DistrHeat</t>
  </si>
  <si>
    <t>EMI_per_household.kgCO2.NL.Res.HH.Thermal.SH.DistrHeat.SH</t>
  </si>
  <si>
    <t>EMI_per_household.kgCO2.NL.Res.HH.Thermal.SH.DistrHeat.SH.Steam_Distr</t>
  </si>
  <si>
    <t>EMI_per_household.kgCO2.NL.Res.HH.Thermal.SH.DistrHeat.SH.Elec</t>
  </si>
  <si>
    <t>EMI_per_household.kgCO2.NL.Res.HH.Thermal.SH.DistrHeat.SC</t>
  </si>
  <si>
    <t>EMI_per_household.kgCO2.NL.Res.HH.Thermal.SH.DistrHeat.SC.AC.Elec</t>
  </si>
  <si>
    <t>EMI_per_household.kgCO2.NL.Res.HH.Thermal.SH.DistrHeat.WH</t>
  </si>
  <si>
    <t>EMI_per_household.kgCO2.NL.Res.HH.Thermal.SH.DistrHeat.WH.DistrHeat.NoSolar.Steam_Distr</t>
  </si>
  <si>
    <t>EMI_per_household.kgCO2.NL.Res.HH.Thermal.SH.DistrHeat.WH.DistrHeat.Solar</t>
  </si>
  <si>
    <t>EMI_per_household.kgCO2.NL.Res.HH.Thermal.SH.DistrHeat.WH.DistrHeat.Solar.Steam_Distr</t>
  </si>
  <si>
    <t>EMI_per_household.kgCO2.NL.Res.HH.Thermal.SH.DistrHeat.WH.DistrHeat.Solar.Solar</t>
  </si>
  <si>
    <t>EMI_per_household.kgCO2.NL.Res.HH.Thermal.SH.DistrHeat.WH.Elc.NoSolar.Elec</t>
  </si>
  <si>
    <t>EMI_per_household.kgCO2.NL.Res.HH.Thermal.SH.DistrHeat.WH.Elc.Solar</t>
  </si>
  <si>
    <t>EMI_per_household.kgCO2.NL.Res.HH.Thermal.SH.DistrHeat.WH.Elc.Solar.Elec</t>
  </si>
  <si>
    <t>EMI_per_household.kgCO2.NL.Res.HH.Thermal.SH.DistrHeat.WH.Elc.Solar.Solar</t>
  </si>
  <si>
    <t>EMI_per_household.kgCO2.NL.Res.HH.Thermal.SH.DistrHeat.CO</t>
  </si>
  <si>
    <t>EMI_per_household.kgCO2.NL.Res.HH.Thermal.SH.DistrHeat.CO.LPG.LPG</t>
  </si>
  <si>
    <t>EMI_per_household.kgCO2.NL.Res.HH.Thermal.SH.DistrHeat.CO.Elc.Elec</t>
  </si>
  <si>
    <t>EMI_per_household.kgCO2.NL.Res.HH.Thermal.SH.AdvElc</t>
  </si>
  <si>
    <t>EMI_per_household.kgCO2.NL.Res.HH.Thermal.SH.AdvElc.SH</t>
  </si>
  <si>
    <t>EMI_per_household.kgCO2.NL.Res.HH.Thermal.SH.AdvElc.SH.Elec</t>
  </si>
  <si>
    <t>EMI_per_household.kgCO2.NL.Res.HH.Thermal.SH.AdvElc.SC</t>
  </si>
  <si>
    <t>EMI_per_household.kgCO2.NL.Res.HH.Thermal.SH.AdvElc.SC.AC.Elec</t>
  </si>
  <si>
    <t>EMI_per_household.kgCO2.NL.Res.HH.Thermal.SH.AdvElc.WH</t>
  </si>
  <si>
    <t>EMI_per_household.kgCO2.NL.Res.HH.Thermal.SH.AdvElc.WH.LPG.NoSolar.LPG</t>
  </si>
  <si>
    <t>EMI_per_household.kgCO2.NL.Res.HH.Thermal.SH.AdvElc.WH.LPG.Solar</t>
  </si>
  <si>
    <t>EMI_per_household.kgCO2.NL.Res.HH.Thermal.SH.AdvElc.WH.LPG.Solar.LPG</t>
  </si>
  <si>
    <t>EMI_per_household.kgCO2.NL.Res.HH.Thermal.SH.AdvElc.WH.LPG.Solar.Solar</t>
  </si>
  <si>
    <t>EMI_per_household.kgCO2.NL.Res.HH.Thermal.SH.AdvElc.WH.Elc.NoSolar.Elec</t>
  </si>
  <si>
    <t>EMI_per_household.kgCO2.NL.Res.HH.Thermal.SH.AdvElc.WH.Elc.Solar</t>
  </si>
  <si>
    <t>EMI_per_household.kgCO2.NL.Res.HH.Thermal.SH.AdvElc.WH.Elc.Solar.Elec</t>
  </si>
  <si>
    <t>EMI_per_household.kgCO2.NL.Res.HH.Thermal.SH.AdvElc.WH.Elc.Solar.Solar</t>
  </si>
  <si>
    <t>EMI_per_household.kgCO2.NL.Res.HH.Thermal.SH.AdvElc.CO</t>
  </si>
  <si>
    <t>EMI_per_household.kgCO2.NL.Res.HH.Thermal.SH.AdvElc.CO.LPG.LPG</t>
  </si>
  <si>
    <t>EMI_per_household.kgCO2.NL.Res.HH.Thermal.SH.AdvElc.CO.Elc.Elec</t>
  </si>
  <si>
    <t>EMI_per_household.kgCO2.NL.Res.HH.Thermal.SH.ConvElc</t>
  </si>
  <si>
    <t>EMI_per_household.kgCO2.NL.Res.HH.Thermal.SH.ConvElc.SH</t>
  </si>
  <si>
    <t>EMI_per_household.kgCO2.NL.Res.HH.Thermal.SH.ConvElc.SH.Elec</t>
  </si>
  <si>
    <t>EMI_per_household.kgCO2.NL.Res.HH.Thermal.SH.ConvElc.SC</t>
  </si>
  <si>
    <t>EMI_per_household.kgCO2.NL.Res.HH.Thermal.SH.ConvElc.SC.AC.Elec</t>
  </si>
  <si>
    <t>EMI_per_household.kgCO2.NL.Res.HH.Thermal.SH.ConvElc.WH</t>
  </si>
  <si>
    <t>EMI_per_household.kgCO2.NL.Res.HH.Thermal.SH.ConvElc.WH.LPG.NoSolar.LPG</t>
  </si>
  <si>
    <t>EMI_per_household.kgCO2.NL.Res.HH.Thermal.SH.ConvElc.WH.LPG.Solar</t>
  </si>
  <si>
    <t>EMI_per_household.kgCO2.NL.Res.HH.Thermal.SH.ConvElc.WH.LPG.Solar.LPG</t>
  </si>
  <si>
    <t>EMI_per_household.kgCO2.NL.Res.HH.Thermal.SH.ConvElc.WH.LPG.Solar.Solar</t>
  </si>
  <si>
    <t>EMI_per_household.kgCO2.NL.Res.HH.Thermal.SH.ConvElc.WH.Elc.NoSolar.Elec</t>
  </si>
  <si>
    <t>EMI_per_household.kgCO2.NL.Res.HH.Thermal.SH.ConvElc.WH.Elc.Solar</t>
  </si>
  <si>
    <t>EMI_per_household.kgCO2.NL.Res.HH.Thermal.SH.ConvElc.WH.Elc.Solar.Elec</t>
  </si>
  <si>
    <t>EMI_per_household.kgCO2.NL.Res.HH.Thermal.SH.ConvElc.WH.Elc.Solar.Solar</t>
  </si>
  <si>
    <t>EMI_per_household.kgCO2.NL.Res.HH.Thermal.SH.ConvElc.CO</t>
  </si>
  <si>
    <t>EMI_per_household.kgCO2.NL.Res.HH.Thermal.SH.ConvElc.CO.LPG.LPG</t>
  </si>
  <si>
    <t>EMI_per_household.kgCO2.NL.Res.HH.Thermal.SH.ConvElc.CO.Elc.Elec</t>
  </si>
  <si>
    <t>NL - Final energy consumption per surface area (detailed structure)</t>
  </si>
  <si>
    <t>FEC_per_sqm.kWh.NL.Res.HH.Thermal.SH.Solids</t>
  </si>
  <si>
    <t>FEC_per_sqm.kWh.NL.Res.HH.Thermal.SH.Solids.SH</t>
  </si>
  <si>
    <t>FEC_per_sqm.kWh.NL.Res.HH.Thermal.SH.Solids.SH.Solids</t>
  </si>
  <si>
    <t>FEC_per_sqm.kWh.NL.Res.HH.Thermal.SH.Solids.SH.Elec</t>
  </si>
  <si>
    <t>FEC_per_sqm.kWh.NL.Res.HH.Thermal.SH.Solids.SC</t>
  </si>
  <si>
    <t>FEC_per_sqm.kWh.NL.Res.HH.Thermal.SH.Solids.SC.AC.Elec</t>
  </si>
  <si>
    <t>FEC_per_sqm.kWh.NL.Res.HH.Thermal.SH.Solids.WH</t>
  </si>
  <si>
    <t>FEC_per_sqm.kWh.NL.Res.HH.Thermal.SH.Solids.WH.Solids.NoSolar.Solids</t>
  </si>
  <si>
    <t>FEC_per_sqm.kWh.NL.Res.HH.Thermal.SH.Solids.WH.LPG.NoSolar.LPG</t>
  </si>
  <si>
    <t>FEC_per_sqm.kWh.NL.Res.HH.Thermal.SH.Solids.WH.LPG.Solar</t>
  </si>
  <si>
    <t>FEC_per_sqm.kWh.NL.Res.HH.Thermal.SH.Solids.WH.LPG.Solar.LPG</t>
  </si>
  <si>
    <t>FEC_per_sqm.kWh.NL.Res.HH.Thermal.SH.Solids.WH.LPG.Solar.Solar</t>
  </si>
  <si>
    <t>FEC_per_sqm.kWh.NL.Res.HH.Thermal.SH.Solids.WH.Elc.NoSolar.Elec</t>
  </si>
  <si>
    <t>FEC_per_sqm.kWh.NL.Res.HH.Thermal.SH.Solids.WH.Elc.Solar</t>
  </si>
  <si>
    <t>FEC_per_sqm.kWh.NL.Res.HH.Thermal.SH.Solids.WH.Elc.Solar.Elec</t>
  </si>
  <si>
    <t>FEC_per_sqm.kWh.NL.Res.HH.Thermal.SH.Solids.WH.Elc.Solar.Solar</t>
  </si>
  <si>
    <t>FEC_per_sqm.kWh.NL.Res.HH.Thermal.SH.Solids.CO</t>
  </si>
  <si>
    <t>FEC_per_sqm.kWh.NL.Res.HH.Thermal.SH.Solids.CO.Solids.Solids</t>
  </si>
  <si>
    <t>FEC_per_sqm.kWh.NL.Res.HH.Thermal.SH.Solids.CO.LPG.LPG</t>
  </si>
  <si>
    <t>FEC_per_sqm.kWh.NL.Res.HH.Thermal.SH.Solids.CO.Elc.Elec</t>
  </si>
  <si>
    <t>FEC_per_sqm.kWh.NL.Res.HH.Thermal.SH.LPG</t>
  </si>
  <si>
    <t>FEC_per_sqm.kWh.NL.Res.HH.Thermal.SH.LPG.SH</t>
  </si>
  <si>
    <t>FEC_per_sqm.kWh.NL.Res.HH.Thermal.SH.LPG.SH.LPG</t>
  </si>
  <si>
    <t>FEC_per_sqm.kWh.NL.Res.HH.Thermal.SH.LPG.SH.Elec</t>
  </si>
  <si>
    <t>FEC_per_sqm.kWh.NL.Res.HH.Thermal.SH.LPG.SC</t>
  </si>
  <si>
    <t>FEC_per_sqm.kWh.NL.Res.HH.Thermal.SH.LPG.SC.AC.Elec</t>
  </si>
  <si>
    <t>FEC_per_sqm.kWh.NL.Res.HH.Thermal.SH.LPG.WH</t>
  </si>
  <si>
    <t>FEC_per_sqm.kWh.NL.Res.HH.Thermal.SH.LPG.WH.LPG.NoSolar.LPG</t>
  </si>
  <si>
    <t>FEC_per_sqm.kWh.NL.Res.HH.Thermal.SH.LPG.WH.LPG.Solar</t>
  </si>
  <si>
    <t>FEC_per_sqm.kWh.NL.Res.HH.Thermal.SH.LPG.WH.LPG.Solar.LPG</t>
  </si>
  <si>
    <t>FEC_per_sqm.kWh.NL.Res.HH.Thermal.SH.LPG.WH.LPG.Solar.Solar</t>
  </si>
  <si>
    <t>FEC_per_sqm.kWh.NL.Res.HH.Thermal.SH.LPG.WH.Elc.NoSolar.Elec</t>
  </si>
  <si>
    <t>FEC_per_sqm.kWh.NL.Res.HH.Thermal.SH.LPG.WH.Elc.Solar</t>
  </si>
  <si>
    <t>FEC_per_sqm.kWh.NL.Res.HH.Thermal.SH.LPG.WH.Elc.Solar.Elec</t>
  </si>
  <si>
    <t>FEC_per_sqm.kWh.NL.Res.HH.Thermal.SH.LPG.WH.Elc.Solar.Solar</t>
  </si>
  <si>
    <t>FEC_per_sqm.kWh.NL.Res.HH.Thermal.SH.LPG.CO</t>
  </si>
  <si>
    <t>FEC_per_sqm.kWh.NL.Res.HH.Thermal.SH.LPG.CO.LPG.LPG</t>
  </si>
  <si>
    <t>FEC_per_sqm.kWh.NL.Res.HH.Thermal.SH.LPG.CO.Elc.Elec</t>
  </si>
  <si>
    <t>FEC_per_sqm.kWh.NL.Res.HH.Thermal.SH.Oil</t>
  </si>
  <si>
    <t>FEC_per_sqm.kWh.NL.Res.HH.Thermal.SH.Oil.SH</t>
  </si>
  <si>
    <t>FEC_per_sqm.kWh.NL.Res.HH.Thermal.SH.Oil.SH.Oil</t>
  </si>
  <si>
    <t>FEC_per_sqm.kWh.NL.Res.HH.Thermal.SH.Oil.SH.Elec</t>
  </si>
  <si>
    <t>FEC_per_sqm.kWh.NL.Res.HH.Thermal.SH.Oil.SC</t>
  </si>
  <si>
    <t>FEC_per_sqm.kWh.NL.Res.HH.Thermal.SH.Oil.SC.AC.Elec</t>
  </si>
  <si>
    <t>FEC_per_sqm.kWh.NL.Res.HH.Thermal.SH.Oil.WH</t>
  </si>
  <si>
    <t>FEC_per_sqm.kWh.NL.Res.HH.Thermal.SH.Oil.WH.Oil.NoSolar.Oil</t>
  </si>
  <si>
    <t>FEC_per_sqm.kWh.NL.Res.HH.Thermal.SH.Oil.WH.Oil.Solar</t>
  </si>
  <si>
    <t>FEC_per_sqm.kWh.NL.Res.HH.Thermal.SH.Oil.WH.Oil.Solar.Oil</t>
  </si>
  <si>
    <t>FEC_per_sqm.kWh.NL.Res.HH.Thermal.SH.Oil.WH.Oil.Solar.Solar</t>
  </si>
  <si>
    <t>FEC_per_sqm.kWh.NL.Res.HH.Thermal.SH.Oil.WH.Elc.NoSolar.Elec</t>
  </si>
  <si>
    <t>FEC_per_sqm.kWh.NL.Res.HH.Thermal.SH.Oil.WH.Elc.Solar</t>
  </si>
  <si>
    <t>FEC_per_sqm.kWh.NL.Res.HH.Thermal.SH.Oil.WH.Elc.Solar.Elec</t>
  </si>
  <si>
    <t>FEC_per_sqm.kWh.NL.Res.HH.Thermal.SH.Oil.WH.Elc.Solar.Solar</t>
  </si>
  <si>
    <t>FEC_per_sqm.kWh.NL.Res.HH.Thermal.SH.Oil.CO</t>
  </si>
  <si>
    <t>FEC_per_sqm.kWh.NL.Res.HH.Thermal.SH.Oil.CO.LPG.LPG</t>
  </si>
  <si>
    <t>FEC_per_sqm.kWh.NL.Res.HH.Thermal.SH.Oil.CO.Elc.Elec</t>
  </si>
  <si>
    <t>FEC_per_sqm.kWh.NL.Res.HH.Thermal.SH.Gas</t>
  </si>
  <si>
    <t>FEC_per_sqm.kWh.NL.Res.HH.Thermal.SH.Gas.SH</t>
  </si>
  <si>
    <t>FEC_per_sqm.kWh.NL.Res.HH.Thermal.SH.Gas.SH.Gas</t>
  </si>
  <si>
    <t>FEC_per_sqm.kWh.NL.Res.HH.Thermal.SH.Gas.SH.Elec</t>
  </si>
  <si>
    <t>FEC_per_sqm.kWh.NL.Res.HH.Thermal.SH.Gas.SC</t>
  </si>
  <si>
    <t>FEC_per_sqm.kWh.NL.Res.HH.Thermal.SH.Gas.SC.AC.Elec</t>
  </si>
  <si>
    <t>FEC_per_sqm.kWh.NL.Res.HH.Thermal.SH.Gas.WH</t>
  </si>
  <si>
    <t>FEC_per_sqm.kWh.NL.Res.HH.Thermal.SH.Gas.WH.Gas.NoSolar.Gas</t>
  </si>
  <si>
    <t>FEC_per_sqm.kWh.NL.Res.HH.Thermal.SH.Gas.WH.Gas.Solar</t>
  </si>
  <si>
    <t>FEC_per_sqm.kWh.NL.Res.HH.Thermal.SH.Gas.WH.Gas.Solar.Gas</t>
  </si>
  <si>
    <t>FEC_per_sqm.kWh.NL.Res.HH.Thermal.SH.Gas.WH.Gas.Solar.Solar</t>
  </si>
  <si>
    <t>FEC_per_sqm.kWh.NL.Res.HH.Thermal.SH.Gas.WH.Elc.NoSolar.Elec</t>
  </si>
  <si>
    <t>FEC_per_sqm.kWh.NL.Res.HH.Thermal.SH.Gas.WH.Elc.Solar</t>
  </si>
  <si>
    <t>FEC_per_sqm.kWh.NL.Res.HH.Thermal.SH.Gas.WH.Elc.Solar.Elec</t>
  </si>
  <si>
    <t>FEC_per_sqm.kWh.NL.Res.HH.Thermal.SH.Gas.WH.Elc.Solar.Solar</t>
  </si>
  <si>
    <t>FEC_per_sqm.kWh.NL.Res.HH.Thermal.SH.Gas.CO</t>
  </si>
  <si>
    <t>FEC_per_sqm.kWh.NL.Res.HH.Thermal.SH.Gas.CO.Gas.Gas</t>
  </si>
  <si>
    <t>FEC_per_sqm.kWh.NL.Res.HH.Thermal.SH.Gas.CO.Elc.Elec</t>
  </si>
  <si>
    <t>FEC_per_sqm.kWh.NL.Res.HH.Thermal.SH.Biomass</t>
  </si>
  <si>
    <t>FEC_per_sqm.kWh.NL.Res.HH.Thermal.SH.Biomass.SH</t>
  </si>
  <si>
    <t>FEC_per_sqm.kWh.NL.Res.HH.Thermal.SH.Biomass.SH.Biomass</t>
  </si>
  <si>
    <t>FEC_per_sqm.kWh.NL.Res.HH.Thermal.SH.Biomass.SH.Elec</t>
  </si>
  <si>
    <t>FEC_per_sqm.kWh.NL.Res.HH.Thermal.SH.Biomass.SC</t>
  </si>
  <si>
    <t>FEC_per_sqm.kWh.NL.Res.HH.Thermal.SH.Biomass.SC.AC.Elec</t>
  </si>
  <si>
    <t>FEC_per_sqm.kWh.NL.Res.HH.Thermal.SH.Biomass.WH</t>
  </si>
  <si>
    <t>FEC_per_sqm.kWh.NL.Res.HH.Thermal.SH.Biomass.WH.Biomass.NoSolar.Biomass</t>
  </si>
  <si>
    <t>FEC_per_sqm.kWh.NL.Res.HH.Thermal.SH.Biomass.WH.Biomass.Solar</t>
  </si>
  <si>
    <t>FEC_per_sqm.kWh.NL.Res.HH.Thermal.SH.Biomass.WH.Biomass.Solar.Biomass</t>
  </si>
  <si>
    <t>FEC_per_sqm.kWh.NL.Res.HH.Thermal.SH.Biomass.WH.Biomass.Solar.Solar</t>
  </si>
  <si>
    <t>FEC_per_sqm.kWh.NL.Res.HH.Thermal.SH.Biomass.WH.LPG.NoSolar.LPG</t>
  </si>
  <si>
    <t>FEC_per_sqm.kWh.NL.Res.HH.Thermal.SH.Biomass.WH.LPG.Solar</t>
  </si>
  <si>
    <t>FEC_per_sqm.kWh.NL.Res.HH.Thermal.SH.Biomass.WH.LPG.Solar.LPG</t>
  </si>
  <si>
    <t>FEC_per_sqm.kWh.NL.Res.HH.Thermal.SH.Biomass.WH.LPG.Solar.Solar</t>
  </si>
  <si>
    <t>FEC_per_sqm.kWh.NL.Res.HH.Thermal.SH.Biomass.WH.Elc.NoSolar.Elec</t>
  </si>
  <si>
    <t>FEC_per_sqm.kWh.NL.Res.HH.Thermal.SH.Biomass.WH.Elc.Solar</t>
  </si>
  <si>
    <t>FEC_per_sqm.kWh.NL.Res.HH.Thermal.SH.Biomass.WH.Elc.Solar.Elec</t>
  </si>
  <si>
    <t>FEC_per_sqm.kWh.NL.Res.HH.Thermal.SH.Biomass.WH.Elc.Solar.Solar</t>
  </si>
  <si>
    <t>FEC_per_sqm.kWh.NL.Res.HH.Thermal.SH.Biomass.CO</t>
  </si>
  <si>
    <t>FEC_per_sqm.kWh.NL.Res.HH.Thermal.SH.Biomass.CO.Biomass.Biomass</t>
  </si>
  <si>
    <t>FEC_per_sqm.kWh.NL.Res.HH.Thermal.SH.Biomass.CO.LPG.LPG</t>
  </si>
  <si>
    <t>FEC_per_sqm.kWh.NL.Res.HH.Thermal.SH.Biomass.CO.Elc.Elec</t>
  </si>
  <si>
    <t>FEC_per_sqm.kWh.NL.Res.HH.Thermal.SH.Geo</t>
  </si>
  <si>
    <t>FEC_per_sqm.kWh.NL.Res.HH.Thermal.SH.Geo.SH</t>
  </si>
  <si>
    <t>FEC_per_sqm.kWh.NL.Res.HH.Thermal.SH.Geo.SH.Geo</t>
  </si>
  <si>
    <t>FEC_per_sqm.kWh.NL.Res.HH.Thermal.SH.Geo.SH.Elec</t>
  </si>
  <si>
    <t>FEC_per_sqm.kWh.NL.Res.HH.Thermal.SH.Geo.SC</t>
  </si>
  <si>
    <t>FEC_per_sqm.kWh.NL.Res.HH.Thermal.SH.Geo.SC.AC.Elec</t>
  </si>
  <si>
    <t>FEC_per_sqm.kWh.NL.Res.HH.Thermal.SH.Geo.WH</t>
  </si>
  <si>
    <t>FEC_per_sqm.kWh.NL.Res.HH.Thermal.SH.Geo.WH.Geo.NoSolar.Geo</t>
  </si>
  <si>
    <t>FEC_per_sqm.kWh.NL.Res.HH.Thermal.SH.Geo.WH.Geo.Solar</t>
  </si>
  <si>
    <t>FEC_per_sqm.kWh.NL.Res.HH.Thermal.SH.Geo.WH.Geo.Solar.Geo</t>
  </si>
  <si>
    <t>FEC_per_sqm.kWh.NL.Res.HH.Thermal.SH.Geo.WH.Geo.Solar.Solar</t>
  </si>
  <si>
    <t>FEC_per_sqm.kWh.NL.Res.HH.Thermal.SH.Geo.WH.Elc.NoSolar.Elec</t>
  </si>
  <si>
    <t>FEC_per_sqm.kWh.NL.Res.HH.Thermal.SH.Geo.WH.Elc.Solar</t>
  </si>
  <si>
    <t>FEC_per_sqm.kWh.NL.Res.HH.Thermal.SH.Geo.WH.Elc.Solar.Elec</t>
  </si>
  <si>
    <t>FEC_per_sqm.kWh.NL.Res.HH.Thermal.SH.Geo.WH.Elc.Solar.Solar</t>
  </si>
  <si>
    <t>FEC_per_sqm.kWh.NL.Res.HH.Thermal.SH.Geo.CO</t>
  </si>
  <si>
    <t>FEC_per_sqm.kWh.NL.Res.HH.Thermal.SH.Geo.CO.LPG.LPG</t>
  </si>
  <si>
    <t>FEC_per_sqm.kWh.NL.Res.HH.Thermal.SH.Geo.CO.Elc.Elec</t>
  </si>
  <si>
    <t>FEC_per_sqm.kWh.NL.Res.HH.Thermal.SH.DistrHeat</t>
  </si>
  <si>
    <t>FEC_per_sqm.kWh.NL.Res.HH.Thermal.SH.DistrHeat.SH</t>
  </si>
  <si>
    <t>FEC_per_sqm.kWh.NL.Res.HH.Thermal.SH.DistrHeat.SH.Steam_Distr</t>
  </si>
  <si>
    <t>FEC_per_sqm.kWh.NL.Res.HH.Thermal.SH.DistrHeat.SH.Elec</t>
  </si>
  <si>
    <t>FEC_per_sqm.kWh.NL.Res.HH.Thermal.SH.DistrHeat.SC</t>
  </si>
  <si>
    <t>FEC_per_sqm.kWh.NL.Res.HH.Thermal.SH.DistrHeat.SC.AC.Elec</t>
  </si>
  <si>
    <t>FEC_per_sqm.kWh.NL.Res.HH.Thermal.SH.DistrHeat.WH</t>
  </si>
  <si>
    <t>FEC_per_sqm.kWh.NL.Res.HH.Thermal.SH.DistrHeat.WH.DistrHeat.NoSolar.Steam_Distr</t>
  </si>
  <si>
    <t>FEC_per_sqm.kWh.NL.Res.HH.Thermal.SH.DistrHeat.WH.DistrHeat.Solar</t>
  </si>
  <si>
    <t>FEC_per_sqm.kWh.NL.Res.HH.Thermal.SH.DistrHeat.WH.DistrHeat.Solar.Steam_Distr</t>
  </si>
  <si>
    <t>FEC_per_sqm.kWh.NL.Res.HH.Thermal.SH.DistrHeat.WH.DistrHeat.Solar.Solar</t>
  </si>
  <si>
    <t>FEC_per_sqm.kWh.NL.Res.HH.Thermal.SH.DistrHeat.WH.Elc.NoSolar.Elec</t>
  </si>
  <si>
    <t>FEC_per_sqm.kWh.NL.Res.HH.Thermal.SH.DistrHeat.WH.Elc.Solar</t>
  </si>
  <si>
    <t>FEC_per_sqm.kWh.NL.Res.HH.Thermal.SH.DistrHeat.WH.Elc.Solar.Elec</t>
  </si>
  <si>
    <t>FEC_per_sqm.kWh.NL.Res.HH.Thermal.SH.DistrHeat.WH.Elc.Solar.Solar</t>
  </si>
  <si>
    <t>FEC_per_sqm.kWh.NL.Res.HH.Thermal.SH.DistrHeat.CO</t>
  </si>
  <si>
    <t>FEC_per_sqm.kWh.NL.Res.HH.Thermal.SH.DistrHeat.CO.LPG.LPG</t>
  </si>
  <si>
    <t>FEC_per_sqm.kWh.NL.Res.HH.Thermal.SH.DistrHeat.CO.Elc.Elec</t>
  </si>
  <si>
    <t>FEC_per_sqm.kWh.NL.Res.HH.Thermal.SH.AdvElc</t>
  </si>
  <si>
    <t>FEC_per_sqm.kWh.NL.Res.HH.Thermal.SH.AdvElc.SH</t>
  </si>
  <si>
    <t>FEC_per_sqm.kWh.NL.Res.HH.Thermal.SH.AdvElc.SH.Elec</t>
  </si>
  <si>
    <t>FEC_per_sqm.kWh.NL.Res.HH.Thermal.SH.AdvElc.SC</t>
  </si>
  <si>
    <t>FEC_per_sqm.kWh.NL.Res.HH.Thermal.SH.AdvElc.SC.AC.Elec</t>
  </si>
  <si>
    <t>FEC_per_sqm.kWh.NL.Res.HH.Thermal.SH.AdvElc.WH</t>
  </si>
  <si>
    <t>FEC_per_sqm.kWh.NL.Res.HH.Thermal.SH.AdvElc.WH.LPG.NoSolar.LPG</t>
  </si>
  <si>
    <t>FEC_per_sqm.kWh.NL.Res.HH.Thermal.SH.AdvElc.WH.LPG.Solar</t>
  </si>
  <si>
    <t>FEC_per_sqm.kWh.NL.Res.HH.Thermal.SH.AdvElc.WH.LPG.Solar.LPG</t>
  </si>
  <si>
    <t>FEC_per_sqm.kWh.NL.Res.HH.Thermal.SH.AdvElc.WH.LPG.Solar.Solar</t>
  </si>
  <si>
    <t>FEC_per_sqm.kWh.NL.Res.HH.Thermal.SH.AdvElc.WH.Elc.NoSolar.Elec</t>
  </si>
  <si>
    <t>FEC_per_sqm.kWh.NL.Res.HH.Thermal.SH.AdvElc.WH.Elc.Solar</t>
  </si>
  <si>
    <t>FEC_per_sqm.kWh.NL.Res.HH.Thermal.SH.AdvElc.WH.Elc.Solar.Elec</t>
  </si>
  <si>
    <t>FEC_per_sqm.kWh.NL.Res.HH.Thermal.SH.AdvElc.WH.Elc.Solar.Solar</t>
  </si>
  <si>
    <t>FEC_per_sqm.kWh.NL.Res.HH.Thermal.SH.AdvElc.CO</t>
  </si>
  <si>
    <t>FEC_per_sqm.kWh.NL.Res.HH.Thermal.SH.AdvElc.CO.LPG.LPG</t>
  </si>
  <si>
    <t>FEC_per_sqm.kWh.NL.Res.HH.Thermal.SH.AdvElc.CO.Elc.Elec</t>
  </si>
  <si>
    <t>FEC_per_sqm.kWh.NL.Res.HH.Thermal.SH.ConvElc</t>
  </si>
  <si>
    <t>FEC_per_sqm.kWh.NL.Res.HH.Thermal.SH.ConvElc.SH</t>
  </si>
  <si>
    <t>FEC_per_sqm.kWh.NL.Res.HH.Thermal.SH.ConvElc.SH.Elec</t>
  </si>
  <si>
    <t>FEC_per_sqm.kWh.NL.Res.HH.Thermal.SH.ConvElc.SC</t>
  </si>
  <si>
    <t>FEC_per_sqm.kWh.NL.Res.HH.Thermal.SH.ConvElc.SC.AC.Elec</t>
  </si>
  <si>
    <t>FEC_per_sqm.kWh.NL.Res.HH.Thermal.SH.ConvElc.WH</t>
  </si>
  <si>
    <t>FEC_per_sqm.kWh.NL.Res.HH.Thermal.SH.ConvElc.WH.LPG.NoSolar.LPG</t>
  </si>
  <si>
    <t>FEC_per_sqm.kWh.NL.Res.HH.Thermal.SH.ConvElc.WH.LPG.Solar</t>
  </si>
  <si>
    <t>FEC_per_sqm.kWh.NL.Res.HH.Thermal.SH.ConvElc.WH.LPG.Solar.LPG</t>
  </si>
  <si>
    <t>FEC_per_sqm.kWh.NL.Res.HH.Thermal.SH.ConvElc.WH.LPG.Solar.Solar</t>
  </si>
  <si>
    <t>FEC_per_sqm.kWh.NL.Res.HH.Thermal.SH.ConvElc.WH.Elc.NoSolar.Elec</t>
  </si>
  <si>
    <t>FEC_per_sqm.kWh.NL.Res.HH.Thermal.SH.ConvElc.WH.Elc.Solar</t>
  </si>
  <si>
    <t>FEC_per_sqm.kWh.NL.Res.HH.Thermal.SH.ConvElc.WH.Elc.Solar.Elec</t>
  </si>
  <si>
    <t>FEC_per_sqm.kWh.NL.Res.HH.Thermal.SH.ConvElc.WH.Elc.Solar.Solar</t>
  </si>
  <si>
    <t>FEC_per_sqm.kWh.NL.Res.HH.Thermal.SH.ConvElc.CO</t>
  </si>
  <si>
    <t>FEC_per_sqm.kWh.NL.Res.HH.Thermal.SH.ConvElc.CO.LPG.LPG</t>
  </si>
  <si>
    <t>FEC_per_sqm.kWh.NL.Res.HH.Thermal.SH.ConvElc.CO.Elc.Elec</t>
  </si>
  <si>
    <t>NL - Thermal energy service per surface area (detailed structure)</t>
  </si>
  <si>
    <t>TES_per_sqm.kWh.NL.Res.HH.Thermal.SH.Solids</t>
  </si>
  <si>
    <t>TES_per_sqm.kWh.NL.Res.HH.Thermal.SH.Solids.SH</t>
  </si>
  <si>
    <t>TES_per_sqm.kWh.NL.Res.HH.Thermal.SH.Solids.SH.Solids</t>
  </si>
  <si>
    <t>TES_per_sqm.kWh.NL.Res.HH.Thermal.SH.Solids.SH.Elec</t>
  </si>
  <si>
    <t>TES_per_sqm.kWh.NL.Res.HH.Thermal.SH.Solids.SC</t>
  </si>
  <si>
    <t>TES_per_sqm.kWh.NL.Res.HH.Thermal.SH.Solids.SC.AC.Elec</t>
  </si>
  <si>
    <t>TES_per_sqm.kWh.NL.Res.HH.Thermal.SH.Solids.WH</t>
  </si>
  <si>
    <t>TES_per_sqm.kWh.NL.Res.HH.Thermal.SH.Solids.WH.Solids.NoSolar.Solids</t>
  </si>
  <si>
    <t>TES_per_sqm.kWh.NL.Res.HH.Thermal.SH.Solids.WH.LPG.NoSolar.LPG</t>
  </si>
  <si>
    <t>TES_per_sqm.kWh.NL.Res.HH.Thermal.SH.Solids.WH.LPG.Solar</t>
  </si>
  <si>
    <t>TES_per_sqm.kWh.NL.Res.HH.Thermal.SH.Solids.WH.LPG.Solar.LPG</t>
  </si>
  <si>
    <t>TES_per_sqm.kWh.NL.Res.HH.Thermal.SH.Solids.WH.LPG.Solar.Solar</t>
  </si>
  <si>
    <t>TES_per_sqm.kWh.NL.Res.HH.Thermal.SH.Solids.WH.Elc.NoSolar.Elec</t>
  </si>
  <si>
    <t>TES_per_sqm.kWh.NL.Res.HH.Thermal.SH.Solids.WH.Elc.Solar</t>
  </si>
  <si>
    <t>TES_per_sqm.kWh.NL.Res.HH.Thermal.SH.Solids.WH.Elc.Solar.Elec</t>
  </si>
  <si>
    <t>TES_per_sqm.kWh.NL.Res.HH.Thermal.SH.Solids.WH.Elc.Solar.Solar</t>
  </si>
  <si>
    <t>TES_per_sqm.kWh.NL.Res.HH.Thermal.SH.Solids.CO</t>
  </si>
  <si>
    <t>TES_per_sqm.kWh.NL.Res.HH.Thermal.SH.Solids.CO.Solids.Solids</t>
  </si>
  <si>
    <t>TES_per_sqm.kWh.NL.Res.HH.Thermal.SH.Solids.CO.LPG.LPG</t>
  </si>
  <si>
    <t>TES_per_sqm.kWh.NL.Res.HH.Thermal.SH.Solids.CO.Elc.Elec</t>
  </si>
  <si>
    <t>TES_per_sqm.kWh.NL.Res.HH.Thermal.SH.LPG</t>
  </si>
  <si>
    <t>TES_per_sqm.kWh.NL.Res.HH.Thermal.SH.LPG.SH</t>
  </si>
  <si>
    <t>TES_per_sqm.kWh.NL.Res.HH.Thermal.SH.LPG.SH.LPG</t>
  </si>
  <si>
    <t>TES_per_sqm.kWh.NL.Res.HH.Thermal.SH.LPG.SH.Elec</t>
  </si>
  <si>
    <t>TES_per_sqm.kWh.NL.Res.HH.Thermal.SH.LPG.SC</t>
  </si>
  <si>
    <t>TES_per_sqm.kWh.NL.Res.HH.Thermal.SH.LPG.SC.AC.Elec</t>
  </si>
  <si>
    <t>TES_per_sqm.kWh.NL.Res.HH.Thermal.SH.LPG.WH</t>
  </si>
  <si>
    <t>TES_per_sqm.kWh.NL.Res.HH.Thermal.SH.LPG.WH.LPG.NoSolar.LPG</t>
  </si>
  <si>
    <t>TES_per_sqm.kWh.NL.Res.HH.Thermal.SH.LPG.WH.LPG.Solar</t>
  </si>
  <si>
    <t>TES_per_sqm.kWh.NL.Res.HH.Thermal.SH.LPG.WH.LPG.Solar.LPG</t>
  </si>
  <si>
    <t>TES_per_sqm.kWh.NL.Res.HH.Thermal.SH.LPG.WH.LPG.Solar.Solar</t>
  </si>
  <si>
    <t>TES_per_sqm.kWh.NL.Res.HH.Thermal.SH.LPG.WH.Elc.NoSolar.Elec</t>
  </si>
  <si>
    <t>TES_per_sqm.kWh.NL.Res.HH.Thermal.SH.LPG.WH.Elc.Solar</t>
  </si>
  <si>
    <t>TES_per_sqm.kWh.NL.Res.HH.Thermal.SH.LPG.WH.Elc.Solar.Elec</t>
  </si>
  <si>
    <t>TES_per_sqm.kWh.NL.Res.HH.Thermal.SH.LPG.WH.Elc.Solar.Solar</t>
  </si>
  <si>
    <t>TES_per_sqm.kWh.NL.Res.HH.Thermal.SH.LPG.CO</t>
  </si>
  <si>
    <t>TES_per_sqm.kWh.NL.Res.HH.Thermal.SH.LPG.CO.LPG.LPG</t>
  </si>
  <si>
    <t>TES_per_sqm.kWh.NL.Res.HH.Thermal.SH.LPG.CO.Elc.Elec</t>
  </si>
  <si>
    <t>TES_per_sqm.kWh.NL.Res.HH.Thermal.SH.Oil</t>
  </si>
  <si>
    <t>TES_per_sqm.kWh.NL.Res.HH.Thermal.SH.Oil.SH</t>
  </si>
  <si>
    <t>TES_per_sqm.kWh.NL.Res.HH.Thermal.SH.Oil.SH.Oil</t>
  </si>
  <si>
    <t>TES_per_sqm.kWh.NL.Res.HH.Thermal.SH.Oil.SH.Elec</t>
  </si>
  <si>
    <t>TES_per_sqm.kWh.NL.Res.HH.Thermal.SH.Oil.SC</t>
  </si>
  <si>
    <t>TES_per_sqm.kWh.NL.Res.HH.Thermal.SH.Oil.SC.AC.Elec</t>
  </si>
  <si>
    <t>TES_per_sqm.kWh.NL.Res.HH.Thermal.SH.Oil.WH</t>
  </si>
  <si>
    <t>TES_per_sqm.kWh.NL.Res.HH.Thermal.SH.Oil.WH.Oil.NoSolar.Oil</t>
  </si>
  <si>
    <t>TES_per_sqm.kWh.NL.Res.HH.Thermal.SH.Oil.WH.Oil.Solar</t>
  </si>
  <si>
    <t>TES_per_sqm.kWh.NL.Res.HH.Thermal.SH.Oil.WH.Oil.Solar.Oil</t>
  </si>
  <si>
    <t>TES_per_sqm.kWh.NL.Res.HH.Thermal.SH.Oil.WH.Oil.Solar.Solar</t>
  </si>
  <si>
    <t>TES_per_sqm.kWh.NL.Res.HH.Thermal.SH.Oil.WH.Elc.NoSolar.Elec</t>
  </si>
  <si>
    <t>TES_per_sqm.kWh.NL.Res.HH.Thermal.SH.Oil.WH.Elc.Solar</t>
  </si>
  <si>
    <t>TES_per_sqm.kWh.NL.Res.HH.Thermal.SH.Oil.WH.Elc.Solar.Elec</t>
  </si>
  <si>
    <t>TES_per_sqm.kWh.NL.Res.HH.Thermal.SH.Oil.WH.Elc.Solar.Solar</t>
  </si>
  <si>
    <t>TES_per_sqm.kWh.NL.Res.HH.Thermal.SH.Oil.CO</t>
  </si>
  <si>
    <t>TES_per_sqm.kWh.NL.Res.HH.Thermal.SH.Oil.CO.LPG.LPG</t>
  </si>
  <si>
    <t>TES_per_sqm.kWh.NL.Res.HH.Thermal.SH.Oil.CO.Elc.Elec</t>
  </si>
  <si>
    <t>TES_per_sqm.kWh.NL.Res.HH.Thermal.SH.Gas</t>
  </si>
  <si>
    <t>TES_per_sqm.kWh.NL.Res.HH.Thermal.SH.Gas.SH</t>
  </si>
  <si>
    <t>TES_per_sqm.kWh.NL.Res.HH.Thermal.SH.Gas.SH.Gas</t>
  </si>
  <si>
    <t>TES_per_sqm.kWh.NL.Res.HH.Thermal.SH.Gas.SH.Elec</t>
  </si>
  <si>
    <t>TES_per_sqm.kWh.NL.Res.HH.Thermal.SH.Gas.SC</t>
  </si>
  <si>
    <t>TES_per_sqm.kWh.NL.Res.HH.Thermal.SH.Gas.SC.AC.Elec</t>
  </si>
  <si>
    <t>TES_per_sqm.kWh.NL.Res.HH.Thermal.SH.Gas.WH</t>
  </si>
  <si>
    <t>TES_per_sqm.kWh.NL.Res.HH.Thermal.SH.Gas.WH.Gas.NoSolar.Gas</t>
  </si>
  <si>
    <t>TES_per_sqm.kWh.NL.Res.HH.Thermal.SH.Gas.WH.Gas.Solar</t>
  </si>
  <si>
    <t>TES_per_sqm.kWh.NL.Res.HH.Thermal.SH.Gas.WH.Gas.Solar.Gas</t>
  </si>
  <si>
    <t>TES_per_sqm.kWh.NL.Res.HH.Thermal.SH.Gas.WH.Gas.Solar.Solar</t>
  </si>
  <si>
    <t>TES_per_sqm.kWh.NL.Res.HH.Thermal.SH.Gas.WH.Elc.NoSolar.Elec</t>
  </si>
  <si>
    <t>TES_per_sqm.kWh.NL.Res.HH.Thermal.SH.Gas.WH.Elc.Solar</t>
  </si>
  <si>
    <t>TES_per_sqm.kWh.NL.Res.HH.Thermal.SH.Gas.WH.Elc.Solar.Elec</t>
  </si>
  <si>
    <t>TES_per_sqm.kWh.NL.Res.HH.Thermal.SH.Gas.WH.Elc.Solar.Solar</t>
  </si>
  <si>
    <t>TES_per_sqm.kWh.NL.Res.HH.Thermal.SH.Gas.CO</t>
  </si>
  <si>
    <t>TES_per_sqm.kWh.NL.Res.HH.Thermal.SH.Gas.CO.Gas.Gas</t>
  </si>
  <si>
    <t>TES_per_sqm.kWh.NL.Res.HH.Thermal.SH.Gas.CO.Elc.Elec</t>
  </si>
  <si>
    <t>TES_per_sqm.kWh.NL.Res.HH.Thermal.SH.Biomass</t>
  </si>
  <si>
    <t>TES_per_sqm.kWh.NL.Res.HH.Thermal.SH.Biomass.SH</t>
  </si>
  <si>
    <t>TES_per_sqm.kWh.NL.Res.HH.Thermal.SH.Biomass.SH.Biomass</t>
  </si>
  <si>
    <t>TES_per_sqm.kWh.NL.Res.HH.Thermal.SH.Biomass.SH.Elec</t>
  </si>
  <si>
    <t>TES_per_sqm.kWh.NL.Res.HH.Thermal.SH.Biomass.SC</t>
  </si>
  <si>
    <t>TES_per_sqm.kWh.NL.Res.HH.Thermal.SH.Biomass.SC.AC.Elec</t>
  </si>
  <si>
    <t>TES_per_sqm.kWh.NL.Res.HH.Thermal.SH.Biomass.WH</t>
  </si>
  <si>
    <t>TES_per_sqm.kWh.NL.Res.HH.Thermal.SH.Biomass.WH.Biomass.NoSolar.Biomass</t>
  </si>
  <si>
    <t>TES_per_sqm.kWh.NL.Res.HH.Thermal.SH.Biomass.WH.Biomass.Solar</t>
  </si>
  <si>
    <t>TES_per_sqm.kWh.NL.Res.HH.Thermal.SH.Biomass.WH.Biomass.Solar.Biomass</t>
  </si>
  <si>
    <t>TES_per_sqm.kWh.NL.Res.HH.Thermal.SH.Biomass.WH.Biomass.Solar.Solar</t>
  </si>
  <si>
    <t>TES_per_sqm.kWh.NL.Res.HH.Thermal.SH.Biomass.WH.LPG.NoSolar.LPG</t>
  </si>
  <si>
    <t>TES_per_sqm.kWh.NL.Res.HH.Thermal.SH.Biomass.WH.LPG.Solar</t>
  </si>
  <si>
    <t>TES_per_sqm.kWh.NL.Res.HH.Thermal.SH.Biomass.WH.LPG.Solar.LPG</t>
  </si>
  <si>
    <t>TES_per_sqm.kWh.NL.Res.HH.Thermal.SH.Biomass.WH.LPG.Solar.Solar</t>
  </si>
  <si>
    <t>TES_per_sqm.kWh.NL.Res.HH.Thermal.SH.Biomass.WH.Elc.NoSolar.Elec</t>
  </si>
  <si>
    <t>TES_per_sqm.kWh.NL.Res.HH.Thermal.SH.Biomass.WH.Elc.Solar</t>
  </si>
  <si>
    <t>TES_per_sqm.kWh.NL.Res.HH.Thermal.SH.Biomass.WH.Elc.Solar.Elec</t>
  </si>
  <si>
    <t>TES_per_sqm.kWh.NL.Res.HH.Thermal.SH.Biomass.WH.Elc.Solar.Solar</t>
  </si>
  <si>
    <t>TES_per_sqm.kWh.NL.Res.HH.Thermal.SH.Biomass.CO</t>
  </si>
  <si>
    <t>TES_per_sqm.kWh.NL.Res.HH.Thermal.SH.Biomass.CO.Biomass.Biomass</t>
  </si>
  <si>
    <t>TES_per_sqm.kWh.NL.Res.HH.Thermal.SH.Biomass.CO.LPG.LPG</t>
  </si>
  <si>
    <t>TES_per_sqm.kWh.NL.Res.HH.Thermal.SH.Biomass.CO.Elc.Elec</t>
  </si>
  <si>
    <t>TES_per_sqm.kWh.NL.Res.HH.Thermal.SH.Geo</t>
  </si>
  <si>
    <t>TES_per_sqm.kWh.NL.Res.HH.Thermal.SH.Geo.SH</t>
  </si>
  <si>
    <t>TES_per_sqm.kWh.NL.Res.HH.Thermal.SH.Geo.SH.Geo</t>
  </si>
  <si>
    <t>TES_per_sqm.kWh.NL.Res.HH.Thermal.SH.Geo.SH.Elec</t>
  </si>
  <si>
    <t>TES_per_sqm.kWh.NL.Res.HH.Thermal.SH.Geo.SC</t>
  </si>
  <si>
    <t>TES_per_sqm.kWh.NL.Res.HH.Thermal.SH.Geo.SC.AC.Elec</t>
  </si>
  <si>
    <t>TES_per_sqm.kWh.NL.Res.HH.Thermal.SH.Geo.WH</t>
  </si>
  <si>
    <t>TES_per_sqm.kWh.NL.Res.HH.Thermal.SH.Geo.WH.Geo.NoSolar.Geo</t>
  </si>
  <si>
    <t>TES_per_sqm.kWh.NL.Res.HH.Thermal.SH.Geo.WH.Geo.Solar</t>
  </si>
  <si>
    <t>TES_per_sqm.kWh.NL.Res.HH.Thermal.SH.Geo.WH.Geo.Solar.Geo</t>
  </si>
  <si>
    <t>TES_per_sqm.kWh.NL.Res.HH.Thermal.SH.Geo.WH.Geo.Solar.Solar</t>
  </si>
  <si>
    <t>TES_per_sqm.kWh.NL.Res.HH.Thermal.SH.Geo.WH.Elc.NoSolar.Elec</t>
  </si>
  <si>
    <t>TES_per_sqm.kWh.NL.Res.HH.Thermal.SH.Geo.WH.Elc.Solar</t>
  </si>
  <si>
    <t>TES_per_sqm.kWh.NL.Res.HH.Thermal.SH.Geo.WH.Elc.Solar.Elec</t>
  </si>
  <si>
    <t>TES_per_sqm.kWh.NL.Res.HH.Thermal.SH.Geo.WH.Elc.Solar.Solar</t>
  </si>
  <si>
    <t>TES_per_sqm.kWh.NL.Res.HH.Thermal.SH.Geo.CO</t>
  </si>
  <si>
    <t>TES_per_sqm.kWh.NL.Res.HH.Thermal.SH.Geo.CO.LPG.LPG</t>
  </si>
  <si>
    <t>TES_per_sqm.kWh.NL.Res.HH.Thermal.SH.Geo.CO.Elc.Elec</t>
  </si>
  <si>
    <t>TES_per_sqm.kWh.NL.Res.HH.Thermal.SH.DistrHeat</t>
  </si>
  <si>
    <t>TES_per_sqm.kWh.NL.Res.HH.Thermal.SH.DistrHeat.SH</t>
  </si>
  <si>
    <t>TES_per_sqm.kWh.NL.Res.HH.Thermal.SH.DistrHeat.SH.Steam_Distr</t>
  </si>
  <si>
    <t>TES_per_sqm.kWh.NL.Res.HH.Thermal.SH.DistrHeat.SH.Elec</t>
  </si>
  <si>
    <t>TES_per_sqm.kWh.NL.Res.HH.Thermal.SH.DistrHeat.SC</t>
  </si>
  <si>
    <t>TES_per_sqm.kWh.NL.Res.HH.Thermal.SH.DistrHeat.SC.AC.Elec</t>
  </si>
  <si>
    <t>TES_per_sqm.kWh.NL.Res.HH.Thermal.SH.DistrHeat.WH</t>
  </si>
  <si>
    <t>TES_per_sqm.kWh.NL.Res.HH.Thermal.SH.DistrHeat.WH.DistrHeat.NoSolar.Steam_Distr</t>
  </si>
  <si>
    <t>TES_per_sqm.kWh.NL.Res.HH.Thermal.SH.DistrHeat.WH.DistrHeat.Solar</t>
  </si>
  <si>
    <t>TES_per_sqm.kWh.NL.Res.HH.Thermal.SH.DistrHeat.WH.DistrHeat.Solar.Steam_Distr</t>
  </si>
  <si>
    <t>TES_per_sqm.kWh.NL.Res.HH.Thermal.SH.DistrHeat.WH.DistrHeat.Solar.Solar</t>
  </si>
  <si>
    <t>TES_per_sqm.kWh.NL.Res.HH.Thermal.SH.DistrHeat.WH.Elc.NoSolar.Elec</t>
  </si>
  <si>
    <t>TES_per_sqm.kWh.NL.Res.HH.Thermal.SH.DistrHeat.WH.Elc.Solar</t>
  </si>
  <si>
    <t>TES_per_sqm.kWh.NL.Res.HH.Thermal.SH.DistrHeat.WH.Elc.Solar.Elec</t>
  </si>
  <si>
    <t>TES_per_sqm.kWh.NL.Res.HH.Thermal.SH.DistrHeat.WH.Elc.Solar.Solar</t>
  </si>
  <si>
    <t>TES_per_sqm.kWh.NL.Res.HH.Thermal.SH.DistrHeat.CO</t>
  </si>
  <si>
    <t>TES_per_sqm.kWh.NL.Res.HH.Thermal.SH.DistrHeat.CO.LPG.LPG</t>
  </si>
  <si>
    <t>TES_per_sqm.kWh.NL.Res.HH.Thermal.SH.DistrHeat.CO.Elc.Elec</t>
  </si>
  <si>
    <t>TES_per_sqm.kWh.NL.Res.HH.Thermal.SH.AdvElc</t>
  </si>
  <si>
    <t>TES_per_sqm.kWh.NL.Res.HH.Thermal.SH.AdvElc.SH</t>
  </si>
  <si>
    <t>TES_per_sqm.kWh.NL.Res.HH.Thermal.SH.AdvElc.SH.Elec</t>
  </si>
  <si>
    <t>TES_per_sqm.kWh.NL.Res.HH.Thermal.SH.AdvElc.SC</t>
  </si>
  <si>
    <t>TES_per_sqm.kWh.NL.Res.HH.Thermal.SH.AdvElc.SC.AC.Elec</t>
  </si>
  <si>
    <t>TES_per_sqm.kWh.NL.Res.HH.Thermal.SH.AdvElc.WH</t>
  </si>
  <si>
    <t>TES_per_sqm.kWh.NL.Res.HH.Thermal.SH.AdvElc.WH.LPG.NoSolar.LPG</t>
  </si>
  <si>
    <t>TES_per_sqm.kWh.NL.Res.HH.Thermal.SH.AdvElc.WH.LPG.Solar</t>
  </si>
  <si>
    <t>TES_per_sqm.kWh.NL.Res.HH.Thermal.SH.AdvElc.WH.LPG.Solar.LPG</t>
  </si>
  <si>
    <t>TES_per_sqm.kWh.NL.Res.HH.Thermal.SH.AdvElc.WH.LPG.Solar.Solar</t>
  </si>
  <si>
    <t>TES_per_sqm.kWh.NL.Res.HH.Thermal.SH.AdvElc.WH.Elc.NoSolar.Elec</t>
  </si>
  <si>
    <t>TES_per_sqm.kWh.NL.Res.HH.Thermal.SH.AdvElc.WH.Elc.Solar</t>
  </si>
  <si>
    <t>TES_per_sqm.kWh.NL.Res.HH.Thermal.SH.AdvElc.WH.Elc.Solar.Elec</t>
  </si>
  <si>
    <t>TES_per_sqm.kWh.NL.Res.HH.Thermal.SH.AdvElc.WH.Elc.Solar.Solar</t>
  </si>
  <si>
    <t>TES_per_sqm.kWh.NL.Res.HH.Thermal.SH.AdvElc.CO</t>
  </si>
  <si>
    <t>TES_per_sqm.kWh.NL.Res.HH.Thermal.SH.AdvElc.CO.LPG.LPG</t>
  </si>
  <si>
    <t>TES_per_sqm.kWh.NL.Res.HH.Thermal.SH.AdvElc.CO.Elc.Elec</t>
  </si>
  <si>
    <t>TES_per_sqm.kWh.NL.Res.HH.Thermal.SH.ConvElc</t>
  </si>
  <si>
    <t>TES_per_sqm.kWh.NL.Res.HH.Thermal.SH.ConvElc.SH</t>
  </si>
  <si>
    <t>TES_per_sqm.kWh.NL.Res.HH.Thermal.SH.ConvElc.SH.Elec</t>
  </si>
  <si>
    <t>TES_per_sqm.kWh.NL.Res.HH.Thermal.SH.ConvElc.SC</t>
  </si>
  <si>
    <t>TES_per_sqm.kWh.NL.Res.HH.Thermal.SH.ConvElc.SC.AC.Elec</t>
  </si>
  <si>
    <t>TES_per_sqm.kWh.NL.Res.HH.Thermal.SH.ConvElc.WH</t>
  </si>
  <si>
    <t>TES_per_sqm.kWh.NL.Res.HH.Thermal.SH.ConvElc.WH.LPG.NoSolar.LPG</t>
  </si>
  <si>
    <t>TES_per_sqm.kWh.NL.Res.HH.Thermal.SH.ConvElc.WH.LPG.Solar</t>
  </si>
  <si>
    <t>TES_per_sqm.kWh.NL.Res.HH.Thermal.SH.ConvElc.WH.LPG.Solar.LPG</t>
  </si>
  <si>
    <t>TES_per_sqm.kWh.NL.Res.HH.Thermal.SH.ConvElc.WH.LPG.Solar.Solar</t>
  </si>
  <si>
    <t>TES_per_sqm.kWh.NL.Res.HH.Thermal.SH.ConvElc.WH.Elc.NoSolar.Elec</t>
  </si>
  <si>
    <t>TES_per_sqm.kWh.NL.Res.HH.Thermal.SH.ConvElc.WH.Elc.Solar</t>
  </si>
  <si>
    <t>TES_per_sqm.kWh.NL.Res.HH.Thermal.SH.ConvElc.WH.Elc.Solar.Elec</t>
  </si>
  <si>
    <t>TES_per_sqm.kWh.NL.Res.HH.Thermal.SH.ConvElc.WH.Elc.Solar.Solar</t>
  </si>
  <si>
    <t>TES_per_sqm.kWh.NL.Res.HH.Thermal.SH.ConvElc.CO</t>
  </si>
  <si>
    <t>TES_per_sqm.kWh.NL.Res.HH.Thermal.SH.ConvElc.CO.LPG.LPG</t>
  </si>
  <si>
    <t>TES_per_sqm.kWh.NL.Res.HH.Thermal.SH.ConvElc.CO.Elc.Elec</t>
  </si>
  <si>
    <t>NL - CO2 emissions per surface area (detailed structure)</t>
  </si>
  <si>
    <t>EMI_per_sqm.kgCO2.NL.Res.HH.Thermal.SH.Solids</t>
  </si>
  <si>
    <t>EMI_per_sqm.kgCO2.NL.Res.HH.Thermal.SH.Solids.SH</t>
  </si>
  <si>
    <t>EMI_per_sqm.kgCO2.NL.Res.HH.Thermal.SH.Solids.SH.Solids</t>
  </si>
  <si>
    <t>EMI_per_sqm.kgCO2.NL.Res.HH.Thermal.SH.Solids.SH.Elec</t>
  </si>
  <si>
    <t>EMI_per_sqm.kgCO2.NL.Res.HH.Thermal.SH.Solids.SC</t>
  </si>
  <si>
    <t>EMI_per_sqm.kgCO2.NL.Res.HH.Thermal.SH.Solids.SC.AC.Elec</t>
  </si>
  <si>
    <t>EMI_per_sqm.kgCO2.NL.Res.HH.Thermal.SH.Solids.WH</t>
  </si>
  <si>
    <t>EMI_per_sqm.kgCO2.NL.Res.HH.Thermal.SH.Solids.WH.Solids.NoSolar.Solids</t>
  </si>
  <si>
    <t>EMI_per_sqm.kgCO2.NL.Res.HH.Thermal.SH.Solids.WH.LPG.NoSolar.LPG</t>
  </si>
  <si>
    <t>EMI_per_sqm.kgCO2.NL.Res.HH.Thermal.SH.Solids.WH.LPG.Solar</t>
  </si>
  <si>
    <t>EMI_per_sqm.kgCO2.NL.Res.HH.Thermal.SH.Solids.WH.LPG.Solar.LPG</t>
  </si>
  <si>
    <t>EMI_per_sqm.kgCO2.NL.Res.HH.Thermal.SH.Solids.WH.LPG.Solar.Solar</t>
  </si>
  <si>
    <t>EMI_per_sqm.kgCO2.NL.Res.HH.Thermal.SH.Solids.WH.Elc.NoSolar.Elec</t>
  </si>
  <si>
    <t>EMI_per_sqm.kgCO2.NL.Res.HH.Thermal.SH.Solids.WH.Elc.Solar</t>
  </si>
  <si>
    <t>EMI_per_sqm.kgCO2.NL.Res.HH.Thermal.SH.Solids.WH.Elc.Solar.Elec</t>
  </si>
  <si>
    <t>EMI_per_sqm.kgCO2.NL.Res.HH.Thermal.SH.Solids.WH.Elc.Solar.Solar</t>
  </si>
  <si>
    <t>EMI_per_sqm.kgCO2.NL.Res.HH.Thermal.SH.Solids.CO</t>
  </si>
  <si>
    <t>EMI_per_sqm.kgCO2.NL.Res.HH.Thermal.SH.Solids.CO.Solids.Solids</t>
  </si>
  <si>
    <t>EMI_per_sqm.kgCO2.NL.Res.HH.Thermal.SH.Solids.CO.LPG.LPG</t>
  </si>
  <si>
    <t>EMI_per_sqm.kgCO2.NL.Res.HH.Thermal.SH.Solids.CO.Elc.Elec</t>
  </si>
  <si>
    <t>EMI_per_sqm.kgCO2.NL.Res.HH.Thermal.SH.LPG</t>
  </si>
  <si>
    <t>EMI_per_sqm.kgCO2.NL.Res.HH.Thermal.SH.LPG.SH</t>
  </si>
  <si>
    <t>EMI_per_sqm.kgCO2.NL.Res.HH.Thermal.SH.LPG.SH.LPG</t>
  </si>
  <si>
    <t>EMI_per_sqm.kgCO2.NL.Res.HH.Thermal.SH.LPG.SH.Elec</t>
  </si>
  <si>
    <t>EMI_per_sqm.kgCO2.NL.Res.HH.Thermal.SH.LPG.SC</t>
  </si>
  <si>
    <t>EMI_per_sqm.kgCO2.NL.Res.HH.Thermal.SH.LPG.SC.AC.Elec</t>
  </si>
  <si>
    <t>EMI_per_sqm.kgCO2.NL.Res.HH.Thermal.SH.LPG.WH</t>
  </si>
  <si>
    <t>EMI_per_sqm.kgCO2.NL.Res.HH.Thermal.SH.LPG.WH.LPG.NoSolar.LPG</t>
  </si>
  <si>
    <t>EMI_per_sqm.kgCO2.NL.Res.HH.Thermal.SH.LPG.WH.LPG.Solar</t>
  </si>
  <si>
    <t>EMI_per_sqm.kgCO2.NL.Res.HH.Thermal.SH.LPG.WH.LPG.Solar.LPG</t>
  </si>
  <si>
    <t>EMI_per_sqm.kgCO2.NL.Res.HH.Thermal.SH.LPG.WH.LPG.Solar.Solar</t>
  </si>
  <si>
    <t>EMI_per_sqm.kgCO2.NL.Res.HH.Thermal.SH.LPG.WH.Elc.NoSolar.Elec</t>
  </si>
  <si>
    <t>EMI_per_sqm.kgCO2.NL.Res.HH.Thermal.SH.LPG.WH.Elc.Solar</t>
  </si>
  <si>
    <t>EMI_per_sqm.kgCO2.NL.Res.HH.Thermal.SH.LPG.WH.Elc.Solar.Elec</t>
  </si>
  <si>
    <t>EMI_per_sqm.kgCO2.NL.Res.HH.Thermal.SH.LPG.WH.Elc.Solar.Solar</t>
  </si>
  <si>
    <t>EMI_per_sqm.kgCO2.NL.Res.HH.Thermal.SH.LPG.CO</t>
  </si>
  <si>
    <t>EMI_per_sqm.kgCO2.NL.Res.HH.Thermal.SH.LPG.CO.LPG.LPG</t>
  </si>
  <si>
    <t>EMI_per_sqm.kgCO2.NL.Res.HH.Thermal.SH.LPG.CO.Elc.Elec</t>
  </si>
  <si>
    <t>EMI_per_sqm.kgCO2.NL.Res.HH.Thermal.SH.Oil</t>
  </si>
  <si>
    <t>EMI_per_sqm.kgCO2.NL.Res.HH.Thermal.SH.Oil.SH</t>
  </si>
  <si>
    <t>EMI_per_sqm.kgCO2.NL.Res.HH.Thermal.SH.Oil.SH.Oil</t>
  </si>
  <si>
    <t>EMI_per_sqm.kgCO2.NL.Res.HH.Thermal.SH.Oil.SH.Elec</t>
  </si>
  <si>
    <t>EMI_per_sqm.kgCO2.NL.Res.HH.Thermal.SH.Oil.SC</t>
  </si>
  <si>
    <t>EMI_per_sqm.kgCO2.NL.Res.HH.Thermal.SH.Oil.SC.AC.Elec</t>
  </si>
  <si>
    <t>EMI_per_sqm.kgCO2.NL.Res.HH.Thermal.SH.Oil.WH</t>
  </si>
  <si>
    <t>EMI_per_sqm.kgCO2.NL.Res.HH.Thermal.SH.Oil.WH.Oil.NoSolar.Oil</t>
  </si>
  <si>
    <t>EMI_per_sqm.kgCO2.NL.Res.HH.Thermal.SH.Oil.WH.Oil.Solar</t>
  </si>
  <si>
    <t>EMI_per_sqm.kgCO2.NL.Res.HH.Thermal.SH.Oil.WH.Oil.Solar.Oil</t>
  </si>
  <si>
    <t>EMI_per_sqm.kgCO2.NL.Res.HH.Thermal.SH.Oil.WH.Oil.Solar.Solar</t>
  </si>
  <si>
    <t>EMI_per_sqm.kgCO2.NL.Res.HH.Thermal.SH.Oil.WH.Elc.NoSolar.Elec</t>
  </si>
  <si>
    <t>EMI_per_sqm.kgCO2.NL.Res.HH.Thermal.SH.Oil.WH.Elc.Solar</t>
  </si>
  <si>
    <t>EMI_per_sqm.kgCO2.NL.Res.HH.Thermal.SH.Oil.WH.Elc.Solar.Elec</t>
  </si>
  <si>
    <t>EMI_per_sqm.kgCO2.NL.Res.HH.Thermal.SH.Oil.WH.Elc.Solar.Solar</t>
  </si>
  <si>
    <t>EMI_per_sqm.kgCO2.NL.Res.HH.Thermal.SH.Oil.CO</t>
  </si>
  <si>
    <t>EMI_per_sqm.kgCO2.NL.Res.HH.Thermal.SH.Oil.CO.LPG.LPG</t>
  </si>
  <si>
    <t>EMI_per_sqm.kgCO2.NL.Res.HH.Thermal.SH.Oil.CO.Elc.Elec</t>
  </si>
  <si>
    <t>EMI_per_sqm.kgCO2.NL.Res.HH.Thermal.SH.Gas</t>
  </si>
  <si>
    <t>EMI_per_sqm.kgCO2.NL.Res.HH.Thermal.SH.Gas.SH</t>
  </si>
  <si>
    <t>EMI_per_sqm.kgCO2.NL.Res.HH.Thermal.SH.Gas.SH.Gas</t>
  </si>
  <si>
    <t>EMI_per_sqm.kgCO2.NL.Res.HH.Thermal.SH.Gas.SH.Elec</t>
  </si>
  <si>
    <t>EMI_per_sqm.kgCO2.NL.Res.HH.Thermal.SH.Gas.SC</t>
  </si>
  <si>
    <t>EMI_per_sqm.kgCO2.NL.Res.HH.Thermal.SH.Gas.SC.AC.Elec</t>
  </si>
  <si>
    <t>EMI_per_sqm.kgCO2.NL.Res.HH.Thermal.SH.Gas.WH</t>
  </si>
  <si>
    <t>EMI_per_sqm.kgCO2.NL.Res.HH.Thermal.SH.Gas.WH.Gas.NoSolar.Gas</t>
  </si>
  <si>
    <t>EMI_per_sqm.kgCO2.NL.Res.HH.Thermal.SH.Gas.WH.Gas.Solar</t>
  </si>
  <si>
    <t>EMI_per_sqm.kgCO2.NL.Res.HH.Thermal.SH.Gas.WH.Gas.Solar.Gas</t>
  </si>
  <si>
    <t>EMI_per_sqm.kgCO2.NL.Res.HH.Thermal.SH.Gas.WH.Gas.Solar.Solar</t>
  </si>
  <si>
    <t>EMI_per_sqm.kgCO2.NL.Res.HH.Thermal.SH.Gas.WH.Elc.NoSolar.Elec</t>
  </si>
  <si>
    <t>EMI_per_sqm.kgCO2.NL.Res.HH.Thermal.SH.Gas.WH.Elc.Solar</t>
  </si>
  <si>
    <t>EMI_per_sqm.kgCO2.NL.Res.HH.Thermal.SH.Gas.WH.Elc.Solar.Elec</t>
  </si>
  <si>
    <t>EMI_per_sqm.kgCO2.NL.Res.HH.Thermal.SH.Gas.WH.Elc.Solar.Solar</t>
  </si>
  <si>
    <t>EMI_per_sqm.kgCO2.NL.Res.HH.Thermal.SH.Gas.CO</t>
  </si>
  <si>
    <t>EMI_per_sqm.kgCO2.NL.Res.HH.Thermal.SH.Gas.CO.Gas.Gas</t>
  </si>
  <si>
    <t>EMI_per_sqm.kgCO2.NL.Res.HH.Thermal.SH.Gas.CO.Elc.Elec</t>
  </si>
  <si>
    <t>EMI_per_sqm.kgCO2.NL.Res.HH.Thermal.SH.Biomass</t>
  </si>
  <si>
    <t>EMI_per_sqm.kgCO2.NL.Res.HH.Thermal.SH.Biomass.SH</t>
  </si>
  <si>
    <t>EMI_per_sqm.kgCO2.NL.Res.HH.Thermal.SH.Biomass.SH.Biomass</t>
  </si>
  <si>
    <t>EMI_per_sqm.kgCO2.NL.Res.HH.Thermal.SH.Biomass.SH.Elec</t>
  </si>
  <si>
    <t>EMI_per_sqm.kgCO2.NL.Res.HH.Thermal.SH.Biomass.SC</t>
  </si>
  <si>
    <t>EMI_per_sqm.kgCO2.NL.Res.HH.Thermal.SH.Biomass.SC.AC.Elec</t>
  </si>
  <si>
    <t>EMI_per_sqm.kgCO2.NL.Res.HH.Thermal.SH.Biomass.WH</t>
  </si>
  <si>
    <t>EMI_per_sqm.kgCO2.NL.Res.HH.Thermal.SH.Biomass.WH.Biomass.NoSolar.Biomass</t>
  </si>
  <si>
    <t>EMI_per_sqm.kgCO2.NL.Res.HH.Thermal.SH.Biomass.WH.Biomass.Solar</t>
  </si>
  <si>
    <t>EMI_per_sqm.kgCO2.NL.Res.HH.Thermal.SH.Biomass.WH.Biomass.Solar.Biomass</t>
  </si>
  <si>
    <t>EMI_per_sqm.kgCO2.NL.Res.HH.Thermal.SH.Biomass.WH.Biomass.Solar.Solar</t>
  </si>
  <si>
    <t>EMI_per_sqm.kgCO2.NL.Res.HH.Thermal.SH.Biomass.WH.LPG.NoSolar.LPG</t>
  </si>
  <si>
    <t>EMI_per_sqm.kgCO2.NL.Res.HH.Thermal.SH.Biomass.WH.LPG.Solar</t>
  </si>
  <si>
    <t>EMI_per_sqm.kgCO2.NL.Res.HH.Thermal.SH.Biomass.WH.LPG.Solar.LPG</t>
  </si>
  <si>
    <t>EMI_per_sqm.kgCO2.NL.Res.HH.Thermal.SH.Biomass.WH.LPG.Solar.Solar</t>
  </si>
  <si>
    <t>EMI_per_sqm.kgCO2.NL.Res.HH.Thermal.SH.Biomass.WH.Elc.NoSolar.Elec</t>
  </si>
  <si>
    <t>EMI_per_sqm.kgCO2.NL.Res.HH.Thermal.SH.Biomass.WH.Elc.Solar</t>
  </si>
  <si>
    <t>EMI_per_sqm.kgCO2.NL.Res.HH.Thermal.SH.Biomass.WH.Elc.Solar.Elec</t>
  </si>
  <si>
    <t>EMI_per_sqm.kgCO2.NL.Res.HH.Thermal.SH.Biomass.WH.Elc.Solar.Solar</t>
  </si>
  <si>
    <t>EMI_per_sqm.kgCO2.NL.Res.HH.Thermal.SH.Biomass.CO</t>
  </si>
  <si>
    <t>EMI_per_sqm.kgCO2.NL.Res.HH.Thermal.SH.Biomass.CO.Biomass.Biomass</t>
  </si>
  <si>
    <t>EMI_per_sqm.kgCO2.NL.Res.HH.Thermal.SH.Biomass.CO.LPG.LPG</t>
  </si>
  <si>
    <t>EMI_per_sqm.kgCO2.NL.Res.HH.Thermal.SH.Biomass.CO.Elc.Elec</t>
  </si>
  <si>
    <t>EMI_per_sqm.kgCO2.NL.Res.HH.Thermal.SH.Geo</t>
  </si>
  <si>
    <t>EMI_per_sqm.kgCO2.NL.Res.HH.Thermal.SH.Geo.SH</t>
  </si>
  <si>
    <t>EMI_per_sqm.kgCO2.NL.Res.HH.Thermal.SH.Geo.SH.Geo</t>
  </si>
  <si>
    <t>EMI_per_sqm.kgCO2.NL.Res.HH.Thermal.SH.Geo.SH.Elec</t>
  </si>
  <si>
    <t>EMI_per_sqm.kgCO2.NL.Res.HH.Thermal.SH.Geo.SC</t>
  </si>
  <si>
    <t>EMI_per_sqm.kgCO2.NL.Res.HH.Thermal.SH.Geo.SC.AC.Elec</t>
  </si>
  <si>
    <t>EMI_per_sqm.kgCO2.NL.Res.HH.Thermal.SH.Geo.WH</t>
  </si>
  <si>
    <t>EMI_per_sqm.kgCO2.NL.Res.HH.Thermal.SH.Geo.WH.Geo.NoSolar.Geo</t>
  </si>
  <si>
    <t>EMI_per_sqm.kgCO2.NL.Res.HH.Thermal.SH.Geo.WH.Geo.Solar</t>
  </si>
  <si>
    <t>EMI_per_sqm.kgCO2.NL.Res.HH.Thermal.SH.Geo.WH.Geo.Solar.Geo</t>
  </si>
  <si>
    <t>EMI_per_sqm.kgCO2.NL.Res.HH.Thermal.SH.Geo.WH.Geo.Solar.Solar</t>
  </si>
  <si>
    <t>EMI_per_sqm.kgCO2.NL.Res.HH.Thermal.SH.Geo.WH.Elc.NoSolar.Elec</t>
  </si>
  <si>
    <t>EMI_per_sqm.kgCO2.NL.Res.HH.Thermal.SH.Geo.WH.Elc.Solar</t>
  </si>
  <si>
    <t>EMI_per_sqm.kgCO2.NL.Res.HH.Thermal.SH.Geo.WH.Elc.Solar.Elec</t>
  </si>
  <si>
    <t>EMI_per_sqm.kgCO2.NL.Res.HH.Thermal.SH.Geo.WH.Elc.Solar.Solar</t>
  </si>
  <si>
    <t>EMI_per_sqm.kgCO2.NL.Res.HH.Thermal.SH.Geo.CO</t>
  </si>
  <si>
    <t>EMI_per_sqm.kgCO2.NL.Res.HH.Thermal.SH.Geo.CO.LPG.LPG</t>
  </si>
  <si>
    <t>EMI_per_sqm.kgCO2.NL.Res.HH.Thermal.SH.Geo.CO.Elc.Elec</t>
  </si>
  <si>
    <t>EMI_per_sqm.kgCO2.NL.Res.HH.Thermal.SH.DistrHeat</t>
  </si>
  <si>
    <t>EMI_per_sqm.kgCO2.NL.Res.HH.Thermal.SH.DistrHeat.SH</t>
  </si>
  <si>
    <t>EMI_per_sqm.kgCO2.NL.Res.HH.Thermal.SH.DistrHeat.SH.Steam_Distr</t>
  </si>
  <si>
    <t>EMI_per_sqm.kgCO2.NL.Res.HH.Thermal.SH.DistrHeat.SH.Elec</t>
  </si>
  <si>
    <t>EMI_per_sqm.kgCO2.NL.Res.HH.Thermal.SH.DistrHeat.SC</t>
  </si>
  <si>
    <t>EMI_per_sqm.kgCO2.NL.Res.HH.Thermal.SH.DistrHeat.SC.AC.Elec</t>
  </si>
  <si>
    <t>EMI_per_sqm.kgCO2.NL.Res.HH.Thermal.SH.DistrHeat.WH</t>
  </si>
  <si>
    <t>EMI_per_sqm.kgCO2.NL.Res.HH.Thermal.SH.DistrHeat.WH.DistrHeat.NoSolar.Steam_Distr</t>
  </si>
  <si>
    <t>EMI_per_sqm.kgCO2.NL.Res.HH.Thermal.SH.DistrHeat.WH.DistrHeat.Solar</t>
  </si>
  <si>
    <t>EMI_per_sqm.kgCO2.NL.Res.HH.Thermal.SH.DistrHeat.WH.DistrHeat.Solar.Steam_Distr</t>
  </si>
  <si>
    <t>EMI_per_sqm.kgCO2.NL.Res.HH.Thermal.SH.DistrHeat.WH.DistrHeat.Solar.Solar</t>
  </si>
  <si>
    <t>EMI_per_sqm.kgCO2.NL.Res.HH.Thermal.SH.DistrHeat.WH.Elc.NoSolar.Elec</t>
  </si>
  <si>
    <t>EMI_per_sqm.kgCO2.NL.Res.HH.Thermal.SH.DistrHeat.WH.Elc.Solar</t>
  </si>
  <si>
    <t>EMI_per_sqm.kgCO2.NL.Res.HH.Thermal.SH.DistrHeat.WH.Elc.Solar.Elec</t>
  </si>
  <si>
    <t>EMI_per_sqm.kgCO2.NL.Res.HH.Thermal.SH.DistrHeat.WH.Elc.Solar.Solar</t>
  </si>
  <si>
    <t>EMI_per_sqm.kgCO2.NL.Res.HH.Thermal.SH.DistrHeat.CO</t>
  </si>
  <si>
    <t>EMI_per_sqm.kgCO2.NL.Res.HH.Thermal.SH.DistrHeat.CO.LPG.LPG</t>
  </si>
  <si>
    <t>EMI_per_sqm.kgCO2.NL.Res.HH.Thermal.SH.DistrHeat.CO.Elc.Elec</t>
  </si>
  <si>
    <t>EMI_per_sqm.kgCO2.NL.Res.HH.Thermal.SH.AdvElc</t>
  </si>
  <si>
    <t>EMI_per_sqm.kgCO2.NL.Res.HH.Thermal.SH.AdvElc.SH</t>
  </si>
  <si>
    <t>EMI_per_sqm.kgCO2.NL.Res.HH.Thermal.SH.AdvElc.SH.Elec</t>
  </si>
  <si>
    <t>EMI_per_sqm.kgCO2.NL.Res.HH.Thermal.SH.AdvElc.SC</t>
  </si>
  <si>
    <t>EMI_per_sqm.kgCO2.NL.Res.HH.Thermal.SH.AdvElc.SC.AC.Elec</t>
  </si>
  <si>
    <t>EMI_per_sqm.kgCO2.NL.Res.HH.Thermal.SH.AdvElc.WH</t>
  </si>
  <si>
    <t>EMI_per_sqm.kgCO2.NL.Res.HH.Thermal.SH.AdvElc.WH.LPG.NoSolar.LPG</t>
  </si>
  <si>
    <t>EMI_per_sqm.kgCO2.NL.Res.HH.Thermal.SH.AdvElc.WH.LPG.Solar</t>
  </si>
  <si>
    <t>EMI_per_sqm.kgCO2.NL.Res.HH.Thermal.SH.AdvElc.WH.LPG.Solar.LPG</t>
  </si>
  <si>
    <t>EMI_per_sqm.kgCO2.NL.Res.HH.Thermal.SH.AdvElc.WH.LPG.Solar.Solar</t>
  </si>
  <si>
    <t>EMI_per_sqm.kgCO2.NL.Res.HH.Thermal.SH.AdvElc.WH.Elc.NoSolar.Elec</t>
  </si>
  <si>
    <t>EMI_per_sqm.kgCO2.NL.Res.HH.Thermal.SH.AdvElc.WH.Elc.Solar</t>
  </si>
  <si>
    <t>EMI_per_sqm.kgCO2.NL.Res.HH.Thermal.SH.AdvElc.WH.Elc.Solar.Elec</t>
  </si>
  <si>
    <t>EMI_per_sqm.kgCO2.NL.Res.HH.Thermal.SH.AdvElc.WH.Elc.Solar.Solar</t>
  </si>
  <si>
    <t>EMI_per_sqm.kgCO2.NL.Res.HH.Thermal.SH.AdvElc.CO</t>
  </si>
  <si>
    <t>EMI_per_sqm.kgCO2.NL.Res.HH.Thermal.SH.AdvElc.CO.LPG.LPG</t>
  </si>
  <si>
    <t>EMI_per_sqm.kgCO2.NL.Res.HH.Thermal.SH.AdvElc.CO.Elc.Elec</t>
  </si>
  <si>
    <t>EMI_per_sqm.kgCO2.NL.Res.HH.Thermal.SH.ConvElc</t>
  </si>
  <si>
    <t>EMI_per_sqm.kgCO2.NL.Res.HH.Thermal.SH.ConvElc.SH</t>
  </si>
  <si>
    <t>EMI_per_sqm.kgCO2.NL.Res.HH.Thermal.SH.ConvElc.SH.Elec</t>
  </si>
  <si>
    <t>EMI_per_sqm.kgCO2.NL.Res.HH.Thermal.SH.ConvElc.SC</t>
  </si>
  <si>
    <t>EMI_per_sqm.kgCO2.NL.Res.HH.Thermal.SH.ConvElc.SC.AC.Elec</t>
  </si>
  <si>
    <t>EMI_per_sqm.kgCO2.NL.Res.HH.Thermal.SH.ConvElc.WH</t>
  </si>
  <si>
    <t>EMI_per_sqm.kgCO2.NL.Res.HH.Thermal.SH.ConvElc.WH.LPG.NoSolar.LPG</t>
  </si>
  <si>
    <t>EMI_per_sqm.kgCO2.NL.Res.HH.Thermal.SH.ConvElc.WH.LPG.Solar</t>
  </si>
  <si>
    <t>EMI_per_sqm.kgCO2.NL.Res.HH.Thermal.SH.ConvElc.WH.LPG.Solar.LPG</t>
  </si>
  <si>
    <t>EMI_per_sqm.kgCO2.NL.Res.HH.Thermal.SH.ConvElc.WH.LPG.Solar.Solar</t>
  </si>
  <si>
    <t>EMI_per_sqm.kgCO2.NL.Res.HH.Thermal.SH.ConvElc.WH.Elc.NoSolar.Elec</t>
  </si>
  <si>
    <t>EMI_per_sqm.kgCO2.NL.Res.HH.Thermal.SH.ConvElc.WH.Elc.Solar</t>
  </si>
  <si>
    <t>EMI_per_sqm.kgCO2.NL.Res.HH.Thermal.SH.ConvElc.WH.Elc.Solar.Elec</t>
  </si>
  <si>
    <t>EMI_per_sqm.kgCO2.NL.Res.HH.Thermal.SH.ConvElc.WH.Elc.Solar.Solar</t>
  </si>
  <si>
    <t>EMI_per_sqm.kgCO2.NL.Res.HH.Thermal.SH.ConvElc.CO</t>
  </si>
  <si>
    <t>EMI_per_sqm.kgCO2.NL.Res.HH.Thermal.SH.ConvElc.CO.LPG.LPG</t>
  </si>
  <si>
    <t>EMI_per_sqm.kgCO2.NL.Res.HH.Thermal.SH.ConvElc.CO.Elc.Elec</t>
  </si>
  <si>
    <t>NL - Final energy consumption in new and renovated households (detailed structure)</t>
  </si>
  <si>
    <t>FEC.ktoe.NL.Res.HHnew.Thermal.SH.Solids</t>
  </si>
  <si>
    <t>FEC.ktoe.NL.Res.HHnew.Thermal.SH.Solids.SH</t>
  </si>
  <si>
    <t>FEC.ktoe.NL.Res.HHnew.Thermal.SH.Solids.SH.Solids</t>
  </si>
  <si>
    <t>FEC.ktoe.NL.Res.HHnew.Thermal.SH.Solids.SH.Elec</t>
  </si>
  <si>
    <t>FEC.ktoe.NL.Res.HHnew.Thermal.SH.Solids.SC</t>
  </si>
  <si>
    <t>FEC.ktoe.NL.Res.HHnew.Thermal.SH.Solids.SC.AC.Elec</t>
  </si>
  <si>
    <t>FEC.ktoe.NL.Res.HHnew.Thermal.SH.Solids.WH</t>
  </si>
  <si>
    <t>FEC.ktoe.NL.Res.HHnew.Thermal.SH.Solids.WH.Solids.NoSolar.Solids</t>
  </si>
  <si>
    <t>FEC.ktoe.NL.Res.HHnew.Thermal.SH.Solids.WH.LPG.NoSolar.LPG</t>
  </si>
  <si>
    <t>FEC.ktoe.NL.Res.HHnew.Thermal.SH.Solids.WH.LPG.Solar</t>
  </si>
  <si>
    <t>FEC.ktoe.NL.Res.HHnew.Thermal.SH.Solids.WH.LPG.Solar.LPG</t>
  </si>
  <si>
    <t>FEC.ktoe.NL.Res.HHnew.Thermal.SH.Solids.WH.LPG.Solar.Solar</t>
  </si>
  <si>
    <t>FEC.ktoe.NL.Res.HHnew.Thermal.SH.Solids.WH.Elc.NoSolar.Elec</t>
  </si>
  <si>
    <t>FEC.ktoe.NL.Res.HHnew.Thermal.SH.Solids.WH.Elc.Solar</t>
  </si>
  <si>
    <t>FEC.ktoe.NL.Res.HHnew.Thermal.SH.Solids.WH.Elc.Solar.Elec</t>
  </si>
  <si>
    <t>FEC.ktoe.NL.Res.HHnew.Thermal.SH.Solids.WH.Elc.Solar.Solar</t>
  </si>
  <si>
    <t>FEC.ktoe.NL.Res.HHnew.Thermal.SH.Solids.CO</t>
  </si>
  <si>
    <t>FEC.ktoe.NL.Res.HHnew.Thermal.SH.Solids.CO.Solids.Solids</t>
  </si>
  <si>
    <t>FEC.ktoe.NL.Res.HHnew.Thermal.SH.Solids.CO.LPG.LPG</t>
  </si>
  <si>
    <t>FEC.ktoe.NL.Res.HHnew.Thermal.SH.Solids.CO.Elc.Elec</t>
  </si>
  <si>
    <t>FEC.ktoe.NL.Res.HHnew.Thermal.SH.LPG</t>
  </si>
  <si>
    <t>FEC.ktoe.NL.Res.HHnew.Thermal.SH.LPG.SH</t>
  </si>
  <si>
    <t>FEC.ktoe.NL.Res.HHnew.Thermal.SH.LPG.SH.LPG</t>
  </si>
  <si>
    <t>FEC.ktoe.NL.Res.HHnew.Thermal.SH.LPG.SH.Elec</t>
  </si>
  <si>
    <t>FEC.ktoe.NL.Res.HHnew.Thermal.SH.LPG.SC</t>
  </si>
  <si>
    <t>FEC.ktoe.NL.Res.HHnew.Thermal.SH.LPG.SC.AC.Elec</t>
  </si>
  <si>
    <t>FEC.ktoe.NL.Res.HHnew.Thermal.SH.LPG.WH</t>
  </si>
  <si>
    <t>FEC.ktoe.NL.Res.HHnew.Thermal.SH.LPG.WH.LPG.NoSolar.LPG</t>
  </si>
  <si>
    <t>FEC.ktoe.NL.Res.HHnew.Thermal.SH.LPG.WH.LPG.Solar</t>
  </si>
  <si>
    <t>FEC.ktoe.NL.Res.HHnew.Thermal.SH.LPG.WH.LPG.Solar.LPG</t>
  </si>
  <si>
    <t>FEC.ktoe.NL.Res.HHnew.Thermal.SH.LPG.WH.LPG.Solar.Solar</t>
  </si>
  <si>
    <t>FEC.ktoe.NL.Res.HHnew.Thermal.SH.LPG.WH.Elc.NoSolar.Elec</t>
  </si>
  <si>
    <t>FEC.ktoe.NL.Res.HHnew.Thermal.SH.LPG.WH.Elc.Solar</t>
  </si>
  <si>
    <t>FEC.ktoe.NL.Res.HHnew.Thermal.SH.LPG.WH.Elc.Solar.Elec</t>
  </si>
  <si>
    <t>FEC.ktoe.NL.Res.HHnew.Thermal.SH.LPG.WH.Elc.Solar.Solar</t>
  </si>
  <si>
    <t>FEC.ktoe.NL.Res.HHnew.Thermal.SH.LPG.CO</t>
  </si>
  <si>
    <t>FEC.ktoe.NL.Res.HHnew.Thermal.SH.LPG.CO.LPG.LPG</t>
  </si>
  <si>
    <t>FEC.ktoe.NL.Res.HHnew.Thermal.SH.LPG.CO.Elc.Elec</t>
  </si>
  <si>
    <t>FEC.ktoe.NL.Res.HHnew.Thermal.SH.Oil</t>
  </si>
  <si>
    <t>FEC.ktoe.NL.Res.HHnew.Thermal.SH.Oil.SH</t>
  </si>
  <si>
    <t>FEC.ktoe.NL.Res.HHnew.Thermal.SH.Oil.SH.Oil</t>
  </si>
  <si>
    <t>FEC.ktoe.NL.Res.HHnew.Thermal.SH.Oil.SH.Elec</t>
  </si>
  <si>
    <t>FEC.ktoe.NL.Res.HHnew.Thermal.SH.Oil.SC</t>
  </si>
  <si>
    <t>FEC.ktoe.NL.Res.HHnew.Thermal.SH.Oil.SC.AC.Elec</t>
  </si>
  <si>
    <t>FEC.ktoe.NL.Res.HHnew.Thermal.SH.Oil.WH</t>
  </si>
  <si>
    <t>FEC.ktoe.NL.Res.HHnew.Thermal.SH.Oil.WH.Oil.NoSolar.Oil</t>
  </si>
  <si>
    <t>FEC.ktoe.NL.Res.HHnew.Thermal.SH.Oil.WH.Oil.Solar</t>
  </si>
  <si>
    <t>FEC.ktoe.NL.Res.HHnew.Thermal.SH.Oil.WH.Oil.Solar.Oil</t>
  </si>
  <si>
    <t>FEC.ktoe.NL.Res.HHnew.Thermal.SH.Oil.WH.Oil.Solar.Solar</t>
  </si>
  <si>
    <t>FEC.ktoe.NL.Res.HHnew.Thermal.SH.Oil.WH.Elc.NoSolar.Elec</t>
  </si>
  <si>
    <t>FEC.ktoe.NL.Res.HHnew.Thermal.SH.Oil.WH.Elc.Solar</t>
  </si>
  <si>
    <t>FEC.ktoe.NL.Res.HHnew.Thermal.SH.Oil.WH.Elc.Solar.Elec</t>
  </si>
  <si>
    <t>FEC.ktoe.NL.Res.HHnew.Thermal.SH.Oil.WH.Elc.Solar.Solar</t>
  </si>
  <si>
    <t>FEC.ktoe.NL.Res.HHnew.Thermal.SH.Oil.CO</t>
  </si>
  <si>
    <t>FEC.ktoe.NL.Res.HHnew.Thermal.SH.Oil.CO.LPG.LPG</t>
  </si>
  <si>
    <t>FEC.ktoe.NL.Res.HHnew.Thermal.SH.Oil.CO.Elc.Elec</t>
  </si>
  <si>
    <t>FEC.ktoe.NL.Res.HHnew.Thermal.SH.Gas</t>
  </si>
  <si>
    <t>FEC.ktoe.NL.Res.HHnew.Thermal.SH.Gas.SH</t>
  </si>
  <si>
    <t>FEC.ktoe.NL.Res.HHnew.Thermal.SH.Gas.SH.Gas</t>
  </si>
  <si>
    <t>FEC.ktoe.NL.Res.HHnew.Thermal.SH.Gas.SH.Elec</t>
  </si>
  <si>
    <t>FEC.ktoe.NL.Res.HHnew.Thermal.SH.Gas.SC</t>
  </si>
  <si>
    <t>FEC.ktoe.NL.Res.HHnew.Thermal.SH.Gas.SC.AC.Elec</t>
  </si>
  <si>
    <t>FEC.ktoe.NL.Res.HHnew.Thermal.SH.Gas.WH</t>
  </si>
  <si>
    <t>FEC.ktoe.NL.Res.HHnew.Thermal.SH.Gas.WH.Gas.NoSolar.Gas</t>
  </si>
  <si>
    <t>FEC.ktoe.NL.Res.HHnew.Thermal.SH.Gas.WH.Gas.Solar</t>
  </si>
  <si>
    <t>FEC.ktoe.NL.Res.HHnew.Thermal.SH.Gas.WH.Gas.Solar.Gas</t>
  </si>
  <si>
    <t>FEC.ktoe.NL.Res.HHnew.Thermal.SH.Gas.WH.Gas.Solar.Solar</t>
  </si>
  <si>
    <t>FEC.ktoe.NL.Res.HHnew.Thermal.SH.Gas.WH.Elc.NoSolar.Elec</t>
  </si>
  <si>
    <t>FEC.ktoe.NL.Res.HHnew.Thermal.SH.Gas.WH.Elc.Solar</t>
  </si>
  <si>
    <t>FEC.ktoe.NL.Res.HHnew.Thermal.SH.Gas.WH.Elc.Solar.Elec</t>
  </si>
  <si>
    <t>FEC.ktoe.NL.Res.HHnew.Thermal.SH.Gas.WH.Elc.Solar.Solar</t>
  </si>
  <si>
    <t>FEC.ktoe.NL.Res.HHnew.Thermal.SH.Gas.CO</t>
  </si>
  <si>
    <t>FEC.ktoe.NL.Res.HHnew.Thermal.SH.Gas.CO.Gas.Gas</t>
  </si>
  <si>
    <t>FEC.ktoe.NL.Res.HHnew.Thermal.SH.Gas.CO.Elc.Elec</t>
  </si>
  <si>
    <t>FEC.ktoe.NL.Res.HHnew.Thermal.SH.Biomass</t>
  </si>
  <si>
    <t>FEC.ktoe.NL.Res.HHnew.Thermal.SH.Biomass.SH</t>
  </si>
  <si>
    <t>FEC.ktoe.NL.Res.HHnew.Thermal.SH.Biomass.SH.Biomass</t>
  </si>
  <si>
    <t>FEC.ktoe.NL.Res.HHnew.Thermal.SH.Biomass.SH.Elec</t>
  </si>
  <si>
    <t>FEC.ktoe.NL.Res.HHnew.Thermal.SH.Biomass.SC</t>
  </si>
  <si>
    <t>FEC.ktoe.NL.Res.HHnew.Thermal.SH.Biomass.SC.AC.Elec</t>
  </si>
  <si>
    <t>FEC.ktoe.NL.Res.HHnew.Thermal.SH.Biomass.WH</t>
  </si>
  <si>
    <t>FEC.ktoe.NL.Res.HHnew.Thermal.SH.Biomass.WH.Biomass.NoSolar.Biomass</t>
  </si>
  <si>
    <t>FEC.ktoe.NL.Res.HHnew.Thermal.SH.Biomass.WH.Biomass.Solar</t>
  </si>
  <si>
    <t>FEC.ktoe.NL.Res.HHnew.Thermal.SH.Biomass.WH.Biomass.Solar.Biomass</t>
  </si>
  <si>
    <t>FEC.ktoe.NL.Res.HHnew.Thermal.SH.Biomass.WH.Biomass.Solar.Solar</t>
  </si>
  <si>
    <t>FEC.ktoe.NL.Res.HHnew.Thermal.SH.Biomass.WH.LPG.NoSolar.LPG</t>
  </si>
  <si>
    <t>FEC.ktoe.NL.Res.HHnew.Thermal.SH.Biomass.WH.LPG.Solar</t>
  </si>
  <si>
    <t>FEC.ktoe.NL.Res.HHnew.Thermal.SH.Biomass.WH.LPG.Solar.LPG</t>
  </si>
  <si>
    <t>FEC.ktoe.NL.Res.HHnew.Thermal.SH.Biomass.WH.LPG.Solar.Solar</t>
  </si>
  <si>
    <t>FEC.ktoe.NL.Res.HHnew.Thermal.SH.Biomass.WH.Elc.NoSolar.Elec</t>
  </si>
  <si>
    <t>FEC.ktoe.NL.Res.HHnew.Thermal.SH.Biomass.WH.Elc.Solar</t>
  </si>
  <si>
    <t>FEC.ktoe.NL.Res.HHnew.Thermal.SH.Biomass.WH.Elc.Solar.Elec</t>
  </si>
  <si>
    <t>FEC.ktoe.NL.Res.HHnew.Thermal.SH.Biomass.WH.Elc.Solar.Solar</t>
  </si>
  <si>
    <t>FEC.ktoe.NL.Res.HHnew.Thermal.SH.Biomass.CO</t>
  </si>
  <si>
    <t>FEC.ktoe.NL.Res.HHnew.Thermal.SH.Biomass.CO.Biomass.Biomass</t>
  </si>
  <si>
    <t>FEC.ktoe.NL.Res.HHnew.Thermal.SH.Biomass.CO.LPG.LPG</t>
  </si>
  <si>
    <t>FEC.ktoe.NL.Res.HHnew.Thermal.SH.Biomass.CO.Elc.Elec</t>
  </si>
  <si>
    <t>FEC.ktoe.NL.Res.HHnew.Thermal.SH.Geo</t>
  </si>
  <si>
    <t>FEC.ktoe.NL.Res.HHnew.Thermal.SH.Geo.SH</t>
  </si>
  <si>
    <t>FEC.ktoe.NL.Res.HHnew.Thermal.SH.Geo.SH.Geo</t>
  </si>
  <si>
    <t>FEC.ktoe.NL.Res.HHnew.Thermal.SH.Geo.SH.Elec</t>
  </si>
  <si>
    <t>FEC.ktoe.NL.Res.HHnew.Thermal.SH.Geo.SC</t>
  </si>
  <si>
    <t>FEC.ktoe.NL.Res.HHnew.Thermal.SH.Geo.SC.AC.Elec</t>
  </si>
  <si>
    <t>FEC.ktoe.NL.Res.HHnew.Thermal.SH.Geo.WH</t>
  </si>
  <si>
    <t>FEC.ktoe.NL.Res.HHnew.Thermal.SH.Geo.WH.Geo.NoSolar.Geo</t>
  </si>
  <si>
    <t>FEC.ktoe.NL.Res.HHnew.Thermal.SH.Geo.WH.Geo.Solar</t>
  </si>
  <si>
    <t>FEC.ktoe.NL.Res.HHnew.Thermal.SH.Geo.WH.Geo.Solar.Geo</t>
  </si>
  <si>
    <t>FEC.ktoe.NL.Res.HHnew.Thermal.SH.Geo.WH.Geo.Solar.Solar</t>
  </si>
  <si>
    <t>FEC.ktoe.NL.Res.HHnew.Thermal.SH.Geo.WH.Elc.NoSolar.Elec</t>
  </si>
  <si>
    <t>FEC.ktoe.NL.Res.HHnew.Thermal.SH.Geo.WH.Elc.Solar</t>
  </si>
  <si>
    <t>FEC.ktoe.NL.Res.HHnew.Thermal.SH.Geo.WH.Elc.Solar.Elec</t>
  </si>
  <si>
    <t>FEC.ktoe.NL.Res.HHnew.Thermal.SH.Geo.WH.Elc.Solar.Solar</t>
  </si>
  <si>
    <t>FEC.ktoe.NL.Res.HHnew.Thermal.SH.Geo.CO</t>
  </si>
  <si>
    <t>FEC.ktoe.NL.Res.HHnew.Thermal.SH.Geo.CO.LPG.LPG</t>
  </si>
  <si>
    <t>FEC.ktoe.NL.Res.HHnew.Thermal.SH.Geo.CO.Elc.Elec</t>
  </si>
  <si>
    <t>FEC.ktoe.NL.Res.HHnew.Thermal.SH.DistrHeat</t>
  </si>
  <si>
    <t>FEC.ktoe.NL.Res.HHnew.Thermal.SH.DistrHeat.SH</t>
  </si>
  <si>
    <t>FEC.ktoe.NL.Res.HHnew.Thermal.SH.DistrHeat.SH.Steam_Distr</t>
  </si>
  <si>
    <t>FEC.ktoe.NL.Res.HHnew.Thermal.SH.DistrHeat.SH.Elec</t>
  </si>
  <si>
    <t>FEC.ktoe.NL.Res.HHnew.Thermal.SH.DistrHeat.SC</t>
  </si>
  <si>
    <t>FEC.ktoe.NL.Res.HHnew.Thermal.SH.DistrHeat.SC.AC.Elec</t>
  </si>
  <si>
    <t>FEC.ktoe.NL.Res.HHnew.Thermal.SH.DistrHeat.WH</t>
  </si>
  <si>
    <t>FEC.ktoe.NL.Res.HHnew.Thermal.SH.DistrHeat.WH.DistrHeat.NoSolar.Steam_Distr</t>
  </si>
  <si>
    <t>FEC.ktoe.NL.Res.HHnew.Thermal.SH.DistrHeat.WH.DistrHeat.Solar</t>
  </si>
  <si>
    <t>FEC.ktoe.NL.Res.HHnew.Thermal.SH.DistrHeat.WH.DistrHeat.Solar.Steam_Distr</t>
  </si>
  <si>
    <t>FEC.ktoe.NL.Res.HHnew.Thermal.SH.DistrHeat.WH.DistrHeat.Solar.Solar</t>
  </si>
  <si>
    <t>FEC.ktoe.NL.Res.HHnew.Thermal.SH.DistrHeat.WH.Elc.NoSolar.Elec</t>
  </si>
  <si>
    <t>FEC.ktoe.NL.Res.HHnew.Thermal.SH.DistrHeat.WH.Elc.Solar</t>
  </si>
  <si>
    <t>FEC.ktoe.NL.Res.HHnew.Thermal.SH.DistrHeat.WH.Elc.Solar.Elec</t>
  </si>
  <si>
    <t>FEC.ktoe.NL.Res.HHnew.Thermal.SH.DistrHeat.WH.Elc.Solar.Solar</t>
  </si>
  <si>
    <t>FEC.ktoe.NL.Res.HHnew.Thermal.SH.DistrHeat.CO</t>
  </si>
  <si>
    <t>FEC.ktoe.NL.Res.HHnew.Thermal.SH.DistrHeat.CO.LPG.LPG</t>
  </si>
  <si>
    <t>FEC.ktoe.NL.Res.HHnew.Thermal.SH.DistrHeat.CO.Elc.Elec</t>
  </si>
  <si>
    <t>FEC.ktoe.NL.Res.HHnew.Thermal.SH.AdvElc</t>
  </si>
  <si>
    <t>FEC.ktoe.NL.Res.HHnew.Thermal.SH.AdvElc.SH</t>
  </si>
  <si>
    <t>FEC.ktoe.NL.Res.HHnew.Thermal.SH.AdvElc.SH.Elec</t>
  </si>
  <si>
    <t>FEC.ktoe.NL.Res.HHnew.Thermal.SH.AdvElc.SC</t>
  </si>
  <si>
    <t>FEC.ktoe.NL.Res.HHnew.Thermal.SH.AdvElc.SC.AC.Elec</t>
  </si>
  <si>
    <t>FEC.ktoe.NL.Res.HHnew.Thermal.SH.AdvElc.WH</t>
  </si>
  <si>
    <t>FEC.ktoe.NL.Res.HHnew.Thermal.SH.AdvElc.WH.LPG.NoSolar.LPG</t>
  </si>
  <si>
    <t>FEC.ktoe.NL.Res.HHnew.Thermal.SH.AdvElc.WH.LPG.Solar</t>
  </si>
  <si>
    <t>FEC.ktoe.NL.Res.HHnew.Thermal.SH.AdvElc.WH.LPG.Solar.LPG</t>
  </si>
  <si>
    <t>FEC.ktoe.NL.Res.HHnew.Thermal.SH.AdvElc.WH.LPG.Solar.Solar</t>
  </si>
  <si>
    <t>FEC.ktoe.NL.Res.HHnew.Thermal.SH.AdvElc.WH.Elc.NoSolar.Elec</t>
  </si>
  <si>
    <t>FEC.ktoe.NL.Res.HHnew.Thermal.SH.AdvElc.WH.Elc.Solar</t>
  </si>
  <si>
    <t>FEC.ktoe.NL.Res.HHnew.Thermal.SH.AdvElc.WH.Elc.Solar.Elec</t>
  </si>
  <si>
    <t>FEC.ktoe.NL.Res.HHnew.Thermal.SH.AdvElc.WH.Elc.Solar.Solar</t>
  </si>
  <si>
    <t>FEC.ktoe.NL.Res.HHnew.Thermal.SH.AdvElc.CO</t>
  </si>
  <si>
    <t>FEC.ktoe.NL.Res.HHnew.Thermal.SH.AdvElc.CO.LPG.LPG</t>
  </si>
  <si>
    <t>FEC.ktoe.NL.Res.HHnew.Thermal.SH.AdvElc.CO.Elc.Elec</t>
  </si>
  <si>
    <t>FEC.ktoe.NL.Res.HHnew.Thermal.SH.ConvElc</t>
  </si>
  <si>
    <t>FEC.ktoe.NL.Res.HHnew.Thermal.SH.ConvElc.SH</t>
  </si>
  <si>
    <t>FEC.ktoe.NL.Res.HHnew.Thermal.SH.ConvElc.SH.Elec</t>
  </si>
  <si>
    <t>FEC.ktoe.NL.Res.HHnew.Thermal.SH.ConvElc.SC</t>
  </si>
  <si>
    <t>FEC.ktoe.NL.Res.HHnew.Thermal.SH.ConvElc.SC.AC.Elec</t>
  </si>
  <si>
    <t>FEC.ktoe.NL.Res.HHnew.Thermal.SH.ConvElc.WH</t>
  </si>
  <si>
    <t>FEC.ktoe.NL.Res.HHnew.Thermal.SH.ConvElc.WH.LPG.NoSolar.LPG</t>
  </si>
  <si>
    <t>FEC.ktoe.NL.Res.HHnew.Thermal.SH.ConvElc.WH.LPG.Solar</t>
  </si>
  <si>
    <t>FEC.ktoe.NL.Res.HHnew.Thermal.SH.ConvElc.WH.LPG.Solar.LPG</t>
  </si>
  <si>
    <t>FEC.ktoe.NL.Res.HHnew.Thermal.SH.ConvElc.WH.LPG.Solar.Solar</t>
  </si>
  <si>
    <t>FEC.ktoe.NL.Res.HHnew.Thermal.SH.ConvElc.WH.Elc.NoSolar.Elec</t>
  </si>
  <si>
    <t>FEC.ktoe.NL.Res.HHnew.Thermal.SH.ConvElc.WH.Elc.Solar</t>
  </si>
  <si>
    <t>FEC.ktoe.NL.Res.HHnew.Thermal.SH.ConvElc.WH.Elc.Solar.Elec</t>
  </si>
  <si>
    <t>FEC.ktoe.NL.Res.HHnew.Thermal.SH.ConvElc.WH.Elc.Solar.Solar</t>
  </si>
  <si>
    <t>FEC.ktoe.NL.Res.HHnew.Thermal.SH.ConvElc.CO</t>
  </si>
  <si>
    <t>FEC.ktoe.NL.Res.HHnew.Thermal.SH.ConvElc.CO.LPG.LPG</t>
  </si>
  <si>
    <t>FEC.ktoe.NL.Res.HHnew.Thermal.SH.ConvElc.CO.Elc.Elec</t>
  </si>
  <si>
    <t>NL - Thermal energy service in new and renovated households (detailed structure)</t>
  </si>
  <si>
    <t>TES.ktoe.NL.Res.HHnew.Thermal.SH.Solids</t>
  </si>
  <si>
    <t>TES.ktoe.NL.Res.HHnew.Thermal.SH.Solids.SH</t>
  </si>
  <si>
    <t>TES.ktoe.NL.Res.HHnew.Thermal.SH.Solids.SH.Solids</t>
  </si>
  <si>
    <t>TES.ktoe.NL.Res.HHnew.Thermal.SH.Solids.SH.Elec</t>
  </si>
  <si>
    <t>TES.ktoe.NL.Res.HHnew.Thermal.SH.Solids.SC</t>
  </si>
  <si>
    <t>TES.ktoe.NL.Res.HHnew.Thermal.SH.Solids.SC.AC.Elec</t>
  </si>
  <si>
    <t>TES.ktoe.NL.Res.HHnew.Thermal.SH.Solids.WH</t>
  </si>
  <si>
    <t>TES.ktoe.NL.Res.HHnew.Thermal.SH.Solids.WH.Solids.NoSolar.Solids</t>
  </si>
  <si>
    <t>TES.ktoe.NL.Res.HHnew.Thermal.SH.Solids.WH.LPG.NoSolar.LPG</t>
  </si>
  <si>
    <t>TES.ktoe.NL.Res.HHnew.Thermal.SH.Solids.WH.LPG.Solar</t>
  </si>
  <si>
    <t>TES.ktoe.NL.Res.HHnew.Thermal.SH.Solids.WH.LPG.Solar.LPG</t>
  </si>
  <si>
    <t>TES.ktoe.NL.Res.HHnew.Thermal.SH.Solids.WH.LPG.Solar.Solar</t>
  </si>
  <si>
    <t>TES.ktoe.NL.Res.HHnew.Thermal.SH.Solids.WH.Elc.NoSolar.Elec</t>
  </si>
  <si>
    <t>TES.ktoe.NL.Res.HHnew.Thermal.SH.Solids.WH.Elc.Solar</t>
  </si>
  <si>
    <t>TES.ktoe.NL.Res.HHnew.Thermal.SH.Solids.WH.Elc.Solar.Elec</t>
  </si>
  <si>
    <t>TES.ktoe.NL.Res.HHnew.Thermal.SH.Solids.WH.Elc.Solar.Solar</t>
  </si>
  <si>
    <t>TES.ktoe.NL.Res.HHnew.Thermal.SH.Solids.CO</t>
  </si>
  <si>
    <t>TES.ktoe.NL.Res.HHnew.Thermal.SH.Solids.CO.Solids.Solids</t>
  </si>
  <si>
    <t>TES.ktoe.NL.Res.HHnew.Thermal.SH.Solids.CO.LPG.LPG</t>
  </si>
  <si>
    <t>TES.ktoe.NL.Res.HHnew.Thermal.SH.Solids.CO.Elc.Elec</t>
  </si>
  <si>
    <t>TES.ktoe.NL.Res.HHnew.Thermal.SH.LPG</t>
  </si>
  <si>
    <t>TES.ktoe.NL.Res.HHnew.Thermal.SH.LPG.SH</t>
  </si>
  <si>
    <t>TES.ktoe.NL.Res.HHnew.Thermal.SH.LPG.SH.LPG</t>
  </si>
  <si>
    <t>TES.ktoe.NL.Res.HHnew.Thermal.SH.LPG.SH.Elec</t>
  </si>
  <si>
    <t>TES.ktoe.NL.Res.HHnew.Thermal.SH.LPG.SC</t>
  </si>
  <si>
    <t>TES.ktoe.NL.Res.HHnew.Thermal.SH.LPG.SC.AC.Elec</t>
  </si>
  <si>
    <t>TES.ktoe.NL.Res.HHnew.Thermal.SH.LPG.WH</t>
  </si>
  <si>
    <t>TES.ktoe.NL.Res.HHnew.Thermal.SH.LPG.WH.LPG.NoSolar.LPG</t>
  </si>
  <si>
    <t>TES.ktoe.NL.Res.HHnew.Thermal.SH.LPG.WH.LPG.Solar</t>
  </si>
  <si>
    <t>TES.ktoe.NL.Res.HHnew.Thermal.SH.LPG.WH.LPG.Solar.LPG</t>
  </si>
  <si>
    <t>TES.ktoe.NL.Res.HHnew.Thermal.SH.LPG.WH.LPG.Solar.Solar</t>
  </si>
  <si>
    <t>TES.ktoe.NL.Res.HHnew.Thermal.SH.LPG.WH.Elc.NoSolar.Elec</t>
  </si>
  <si>
    <t>TES.ktoe.NL.Res.HHnew.Thermal.SH.LPG.WH.Elc.Solar</t>
  </si>
  <si>
    <t>TES.ktoe.NL.Res.HHnew.Thermal.SH.LPG.WH.Elc.Solar.Elec</t>
  </si>
  <si>
    <t>TES.ktoe.NL.Res.HHnew.Thermal.SH.LPG.WH.Elc.Solar.Solar</t>
  </si>
  <si>
    <t>TES.ktoe.NL.Res.HHnew.Thermal.SH.LPG.CO</t>
  </si>
  <si>
    <t>TES.ktoe.NL.Res.HHnew.Thermal.SH.LPG.CO.LPG.LPG</t>
  </si>
  <si>
    <t>TES.ktoe.NL.Res.HHnew.Thermal.SH.LPG.CO.Elc.Elec</t>
  </si>
  <si>
    <t>TES.ktoe.NL.Res.HHnew.Thermal.SH.Oil</t>
  </si>
  <si>
    <t>TES.ktoe.NL.Res.HHnew.Thermal.SH.Oil.SH</t>
  </si>
  <si>
    <t>TES.ktoe.NL.Res.HHnew.Thermal.SH.Oil.SH.Oil</t>
  </si>
  <si>
    <t>TES.ktoe.NL.Res.HHnew.Thermal.SH.Oil.SH.Elec</t>
  </si>
  <si>
    <t>TES.ktoe.NL.Res.HHnew.Thermal.SH.Oil.SC</t>
  </si>
  <si>
    <t>TES.ktoe.NL.Res.HHnew.Thermal.SH.Oil.SC.AC.Elec</t>
  </si>
  <si>
    <t>TES.ktoe.NL.Res.HHnew.Thermal.SH.Oil.WH</t>
  </si>
  <si>
    <t>TES.ktoe.NL.Res.HHnew.Thermal.SH.Oil.WH.Oil.NoSolar.Oil</t>
  </si>
  <si>
    <t>TES.ktoe.NL.Res.HHnew.Thermal.SH.Oil.WH.Oil.Solar</t>
  </si>
  <si>
    <t>TES.ktoe.NL.Res.HHnew.Thermal.SH.Oil.WH.Oil.Solar.Oil</t>
  </si>
  <si>
    <t>TES.ktoe.NL.Res.HHnew.Thermal.SH.Oil.WH.Oil.Solar.Solar</t>
  </si>
  <si>
    <t>TES.ktoe.NL.Res.HHnew.Thermal.SH.Oil.WH.Elc.NoSolar.Elec</t>
  </si>
  <si>
    <t>TES.ktoe.NL.Res.HHnew.Thermal.SH.Oil.WH.Elc.Solar</t>
  </si>
  <si>
    <t>TES.ktoe.NL.Res.HHnew.Thermal.SH.Oil.WH.Elc.Solar.Elec</t>
  </si>
  <si>
    <t>TES.ktoe.NL.Res.HHnew.Thermal.SH.Oil.WH.Elc.Solar.Solar</t>
  </si>
  <si>
    <t>TES.ktoe.NL.Res.HHnew.Thermal.SH.Oil.CO</t>
  </si>
  <si>
    <t>TES.ktoe.NL.Res.HHnew.Thermal.SH.Oil.CO.LPG.LPG</t>
  </si>
  <si>
    <t>TES.ktoe.NL.Res.HHnew.Thermal.SH.Oil.CO.Elc.Elec</t>
  </si>
  <si>
    <t>TES.ktoe.NL.Res.HHnew.Thermal.SH.Gas</t>
  </si>
  <si>
    <t>TES.ktoe.NL.Res.HHnew.Thermal.SH.Gas.SH</t>
  </si>
  <si>
    <t>TES.ktoe.NL.Res.HHnew.Thermal.SH.Gas.SH.Gas</t>
  </si>
  <si>
    <t>TES.ktoe.NL.Res.HHnew.Thermal.SH.Gas.SH.Elec</t>
  </si>
  <si>
    <t>TES.ktoe.NL.Res.HHnew.Thermal.SH.Gas.SC</t>
  </si>
  <si>
    <t>TES.ktoe.NL.Res.HHnew.Thermal.SH.Gas.SC.AC.Elec</t>
  </si>
  <si>
    <t>TES.ktoe.NL.Res.HHnew.Thermal.SH.Gas.WH</t>
  </si>
  <si>
    <t>TES.ktoe.NL.Res.HHnew.Thermal.SH.Gas.WH.Gas.NoSolar.Gas</t>
  </si>
  <si>
    <t>TES.ktoe.NL.Res.HHnew.Thermal.SH.Gas.WH.Gas.Solar</t>
  </si>
  <si>
    <t>TES.ktoe.NL.Res.HHnew.Thermal.SH.Gas.WH.Gas.Solar.Gas</t>
  </si>
  <si>
    <t>TES.ktoe.NL.Res.HHnew.Thermal.SH.Gas.WH.Gas.Solar.Solar</t>
  </si>
  <si>
    <t>TES.ktoe.NL.Res.HHnew.Thermal.SH.Gas.WH.Elc.NoSolar.Elec</t>
  </si>
  <si>
    <t>TES.ktoe.NL.Res.HHnew.Thermal.SH.Gas.WH.Elc.Solar</t>
  </si>
  <si>
    <t>TES.ktoe.NL.Res.HHnew.Thermal.SH.Gas.WH.Elc.Solar.Elec</t>
  </si>
  <si>
    <t>TES.ktoe.NL.Res.HHnew.Thermal.SH.Gas.WH.Elc.Solar.Solar</t>
  </si>
  <si>
    <t>TES.ktoe.NL.Res.HHnew.Thermal.SH.Gas.CO</t>
  </si>
  <si>
    <t>TES.ktoe.NL.Res.HHnew.Thermal.SH.Gas.CO.Gas.Gas</t>
  </si>
  <si>
    <t>TES.ktoe.NL.Res.HHnew.Thermal.SH.Gas.CO.Elc.Elec</t>
  </si>
  <si>
    <t>TES.ktoe.NL.Res.HHnew.Thermal.SH.Biomass</t>
  </si>
  <si>
    <t>TES.ktoe.NL.Res.HHnew.Thermal.SH.Biomass.SH</t>
  </si>
  <si>
    <t>TES.ktoe.NL.Res.HHnew.Thermal.SH.Biomass.SH.Biomass</t>
  </si>
  <si>
    <t>TES.ktoe.NL.Res.HHnew.Thermal.SH.Biomass.SH.Elec</t>
  </si>
  <si>
    <t>TES.ktoe.NL.Res.HHnew.Thermal.SH.Biomass.SC</t>
  </si>
  <si>
    <t>TES.ktoe.NL.Res.HHnew.Thermal.SH.Biomass.SC.AC.Elec</t>
  </si>
  <si>
    <t>TES.ktoe.NL.Res.HHnew.Thermal.SH.Biomass.WH</t>
  </si>
  <si>
    <t>TES.ktoe.NL.Res.HHnew.Thermal.SH.Biomass.WH.Biomass.NoSolar.Biomass</t>
  </si>
  <si>
    <t>TES.ktoe.NL.Res.HHnew.Thermal.SH.Biomass.WH.Biomass.Solar</t>
  </si>
  <si>
    <t>TES.ktoe.NL.Res.HHnew.Thermal.SH.Biomass.WH.Biomass.Solar.Biomass</t>
  </si>
  <si>
    <t>TES.ktoe.NL.Res.HHnew.Thermal.SH.Biomass.WH.Biomass.Solar.Solar</t>
  </si>
  <si>
    <t>TES.ktoe.NL.Res.HHnew.Thermal.SH.Biomass.WH.LPG.NoSolar.LPG</t>
  </si>
  <si>
    <t>TES.ktoe.NL.Res.HHnew.Thermal.SH.Biomass.WH.LPG.Solar</t>
  </si>
  <si>
    <t>TES.ktoe.NL.Res.HHnew.Thermal.SH.Biomass.WH.LPG.Solar.LPG</t>
  </si>
  <si>
    <t>TES.ktoe.NL.Res.HHnew.Thermal.SH.Biomass.WH.LPG.Solar.Solar</t>
  </si>
  <si>
    <t>TES.ktoe.NL.Res.HHnew.Thermal.SH.Biomass.WH.Elc.NoSolar.Elec</t>
  </si>
  <si>
    <t>TES.ktoe.NL.Res.HHnew.Thermal.SH.Biomass.WH.Elc.Solar</t>
  </si>
  <si>
    <t>TES.ktoe.NL.Res.HHnew.Thermal.SH.Biomass.WH.Elc.Solar.Elec</t>
  </si>
  <si>
    <t>TES.ktoe.NL.Res.HHnew.Thermal.SH.Biomass.WH.Elc.Solar.Solar</t>
  </si>
  <si>
    <t>TES.ktoe.NL.Res.HHnew.Thermal.SH.Biomass.CO</t>
  </si>
  <si>
    <t>TES.ktoe.NL.Res.HHnew.Thermal.SH.Biomass.CO.Biomass.Biomass</t>
  </si>
  <si>
    <t>TES.ktoe.NL.Res.HHnew.Thermal.SH.Biomass.CO.LPG.LPG</t>
  </si>
  <si>
    <t>TES.ktoe.NL.Res.HHnew.Thermal.SH.Biomass.CO.Elc.Elec</t>
  </si>
  <si>
    <t>TES.ktoe.NL.Res.HHnew.Thermal.SH.Geo</t>
  </si>
  <si>
    <t>TES.ktoe.NL.Res.HHnew.Thermal.SH.Geo.SH</t>
  </si>
  <si>
    <t>TES.ktoe.NL.Res.HHnew.Thermal.SH.Geo.SH.Geo</t>
  </si>
  <si>
    <t>TES.ktoe.NL.Res.HHnew.Thermal.SH.Geo.SH.Elec</t>
  </si>
  <si>
    <t>TES.ktoe.NL.Res.HHnew.Thermal.SH.Geo.SC</t>
  </si>
  <si>
    <t>TES.ktoe.NL.Res.HHnew.Thermal.SH.Geo.SC.AC.Elec</t>
  </si>
  <si>
    <t>TES.ktoe.NL.Res.HHnew.Thermal.SH.Geo.WH</t>
  </si>
  <si>
    <t>TES.ktoe.NL.Res.HHnew.Thermal.SH.Geo.WH.Geo.NoSolar.Geo</t>
  </si>
  <si>
    <t>TES.ktoe.NL.Res.HHnew.Thermal.SH.Geo.WH.Geo.Solar</t>
  </si>
  <si>
    <t>TES.ktoe.NL.Res.HHnew.Thermal.SH.Geo.WH.Geo.Solar.Geo</t>
  </si>
  <si>
    <t>TES.ktoe.NL.Res.HHnew.Thermal.SH.Geo.WH.Geo.Solar.Solar</t>
  </si>
  <si>
    <t>TES.ktoe.NL.Res.HHnew.Thermal.SH.Geo.WH.Elc.NoSolar.Elec</t>
  </si>
  <si>
    <t>TES.ktoe.NL.Res.HHnew.Thermal.SH.Geo.WH.Elc.Solar</t>
  </si>
  <si>
    <t>TES.ktoe.NL.Res.HHnew.Thermal.SH.Geo.WH.Elc.Solar.Elec</t>
  </si>
  <si>
    <t>TES.ktoe.NL.Res.HHnew.Thermal.SH.Geo.WH.Elc.Solar.Solar</t>
  </si>
  <si>
    <t>TES.ktoe.NL.Res.HHnew.Thermal.SH.Geo.CO</t>
  </si>
  <si>
    <t>TES.ktoe.NL.Res.HHnew.Thermal.SH.Geo.CO.LPG.LPG</t>
  </si>
  <si>
    <t>TES.ktoe.NL.Res.HHnew.Thermal.SH.Geo.CO.Elc.Elec</t>
  </si>
  <si>
    <t>TES.ktoe.NL.Res.HHnew.Thermal.SH.DistrHeat</t>
  </si>
  <si>
    <t>TES.ktoe.NL.Res.HHnew.Thermal.SH.DistrHeat.SH</t>
  </si>
  <si>
    <t>TES.ktoe.NL.Res.HHnew.Thermal.SH.DistrHeat.SH.Steam_Distr</t>
  </si>
  <si>
    <t>TES.ktoe.NL.Res.HHnew.Thermal.SH.DistrHeat.SH.Elec</t>
  </si>
  <si>
    <t>TES.ktoe.NL.Res.HHnew.Thermal.SH.DistrHeat.SC</t>
  </si>
  <si>
    <t>TES.ktoe.NL.Res.HHnew.Thermal.SH.DistrHeat.SC.AC.Elec</t>
  </si>
  <si>
    <t>TES.ktoe.NL.Res.HHnew.Thermal.SH.DistrHeat.WH</t>
  </si>
  <si>
    <t>TES.ktoe.NL.Res.HHnew.Thermal.SH.DistrHeat.WH.DistrHeat.NoSolar.Steam_Distr</t>
  </si>
  <si>
    <t>TES.ktoe.NL.Res.HHnew.Thermal.SH.DistrHeat.WH.DistrHeat.Solar</t>
  </si>
  <si>
    <t>TES.ktoe.NL.Res.HHnew.Thermal.SH.DistrHeat.WH.DistrHeat.Solar.Steam_Distr</t>
  </si>
  <si>
    <t>TES.ktoe.NL.Res.HHnew.Thermal.SH.DistrHeat.WH.DistrHeat.Solar.Solar</t>
  </si>
  <si>
    <t>TES.ktoe.NL.Res.HHnew.Thermal.SH.DistrHeat.WH.Elc.NoSolar.Elec</t>
  </si>
  <si>
    <t>TES.ktoe.NL.Res.HHnew.Thermal.SH.DistrHeat.WH.Elc.Solar</t>
  </si>
  <si>
    <t>TES.ktoe.NL.Res.HHnew.Thermal.SH.DistrHeat.WH.Elc.Solar.Elec</t>
  </si>
  <si>
    <t>TES.ktoe.NL.Res.HHnew.Thermal.SH.DistrHeat.WH.Elc.Solar.Solar</t>
  </si>
  <si>
    <t>TES.ktoe.NL.Res.HHnew.Thermal.SH.DistrHeat.CO</t>
  </si>
  <si>
    <t>TES.ktoe.NL.Res.HHnew.Thermal.SH.DistrHeat.CO.LPG.LPG</t>
  </si>
  <si>
    <t>TES.ktoe.NL.Res.HHnew.Thermal.SH.DistrHeat.CO.Elc.Elec</t>
  </si>
  <si>
    <t>TES.ktoe.NL.Res.HHnew.Thermal.SH.AdvElc</t>
  </si>
  <si>
    <t>TES.ktoe.NL.Res.HHnew.Thermal.SH.AdvElc.SH</t>
  </si>
  <si>
    <t>TES.ktoe.NL.Res.HHnew.Thermal.SH.AdvElc.SH.Elec</t>
  </si>
  <si>
    <t>TES.ktoe.NL.Res.HHnew.Thermal.SH.AdvElc.SC</t>
  </si>
  <si>
    <t>TES.ktoe.NL.Res.HHnew.Thermal.SH.AdvElc.SC.AC.Elec</t>
  </si>
  <si>
    <t>TES.ktoe.NL.Res.HHnew.Thermal.SH.AdvElc.WH</t>
  </si>
  <si>
    <t>TES.ktoe.NL.Res.HHnew.Thermal.SH.AdvElc.WH.LPG.NoSolar.LPG</t>
  </si>
  <si>
    <t>TES.ktoe.NL.Res.HHnew.Thermal.SH.AdvElc.WH.LPG.Solar</t>
  </si>
  <si>
    <t>TES.ktoe.NL.Res.HHnew.Thermal.SH.AdvElc.WH.LPG.Solar.LPG</t>
  </si>
  <si>
    <t>TES.ktoe.NL.Res.HHnew.Thermal.SH.AdvElc.WH.LPG.Solar.Solar</t>
  </si>
  <si>
    <t>TES.ktoe.NL.Res.HHnew.Thermal.SH.AdvElc.WH.Elc.NoSolar.Elec</t>
  </si>
  <si>
    <t>TES.ktoe.NL.Res.HHnew.Thermal.SH.AdvElc.WH.Elc.Solar</t>
  </si>
  <si>
    <t>TES.ktoe.NL.Res.HHnew.Thermal.SH.AdvElc.WH.Elc.Solar.Elec</t>
  </si>
  <si>
    <t>TES.ktoe.NL.Res.HHnew.Thermal.SH.AdvElc.WH.Elc.Solar.Solar</t>
  </si>
  <si>
    <t>TES.ktoe.NL.Res.HHnew.Thermal.SH.AdvElc.CO</t>
  </si>
  <si>
    <t>TES.ktoe.NL.Res.HHnew.Thermal.SH.AdvElc.CO.LPG.LPG</t>
  </si>
  <si>
    <t>TES.ktoe.NL.Res.HHnew.Thermal.SH.AdvElc.CO.Elc.Elec</t>
  </si>
  <si>
    <t>TES.ktoe.NL.Res.HHnew.Thermal.SH.ConvElc</t>
  </si>
  <si>
    <t>TES.ktoe.NL.Res.HHnew.Thermal.SH.ConvElc.SH</t>
  </si>
  <si>
    <t>TES.ktoe.NL.Res.HHnew.Thermal.SH.ConvElc.SH.Elec</t>
  </si>
  <si>
    <t>TES.ktoe.NL.Res.HHnew.Thermal.SH.ConvElc.SC</t>
  </si>
  <si>
    <t>TES.ktoe.NL.Res.HHnew.Thermal.SH.ConvElc.SC.AC.Elec</t>
  </si>
  <si>
    <t>TES.ktoe.NL.Res.HHnew.Thermal.SH.ConvElc.WH</t>
  </si>
  <si>
    <t>TES.ktoe.NL.Res.HHnew.Thermal.SH.ConvElc.WH.LPG.NoSolar.LPG</t>
  </si>
  <si>
    <t>TES.ktoe.NL.Res.HHnew.Thermal.SH.ConvElc.WH.LPG.Solar</t>
  </si>
  <si>
    <t>TES.ktoe.NL.Res.HHnew.Thermal.SH.ConvElc.WH.LPG.Solar.LPG</t>
  </si>
  <si>
    <t>TES.ktoe.NL.Res.HHnew.Thermal.SH.ConvElc.WH.LPG.Solar.Solar</t>
  </si>
  <si>
    <t>TES.ktoe.NL.Res.HHnew.Thermal.SH.ConvElc.WH.Elc.NoSolar.Elec</t>
  </si>
  <si>
    <t>TES.ktoe.NL.Res.HHnew.Thermal.SH.ConvElc.WH.Elc.Solar</t>
  </si>
  <si>
    <t>TES.ktoe.NL.Res.HHnew.Thermal.SH.ConvElc.WH.Elc.Solar.Elec</t>
  </si>
  <si>
    <t>TES.ktoe.NL.Res.HHnew.Thermal.SH.ConvElc.WH.Elc.Solar.Solar</t>
  </si>
  <si>
    <t>TES.ktoe.NL.Res.HHnew.Thermal.SH.ConvElc.CO</t>
  </si>
  <si>
    <t>TES.ktoe.NL.Res.HHnew.Thermal.SH.ConvElc.CO.LPG.LPG</t>
  </si>
  <si>
    <t>TES.ktoe.NL.Res.HHnew.Thermal.SH.ConvElc.CO.Elc.Elec</t>
  </si>
  <si>
    <t>NL - System efficiency indicator of new and renovated households (detailed structure)</t>
  </si>
  <si>
    <t>Eff.ratio.NL.Res.HHnew.Thermal.SH.Solids</t>
  </si>
  <si>
    <t>Eff.ratio.NL.Res.HHnew.Thermal.SH.Solids.SH</t>
  </si>
  <si>
    <t>Eff.ratio.NL.Res.HHnew.Thermal.SH.Solids.SH.Solids</t>
  </si>
  <si>
    <t>Eff.ratio.NL.Res.HHnew.Thermal.SH.Solids.SH.Elec</t>
  </si>
  <si>
    <t>Eff.ratio.NL.Res.HHnew.Thermal.SH.Solids.SC</t>
  </si>
  <si>
    <t>Eff.ratio.NL.Res.HHnew.Thermal.SH.Solids.SC.AC.Elec</t>
  </si>
  <si>
    <t>Eff.ratio.NL.Res.HHnew.Thermal.SH.Solids.WH</t>
  </si>
  <si>
    <t>Eff.ratio.NL.Res.HHnew.Thermal.SH.Solids.WH.Solids.NoSolar.Solids</t>
  </si>
  <si>
    <t>Eff.ratio.NL.Res.HHnew.Thermal.SH.Solids.WH.LPG.NoSolar.LPG</t>
  </si>
  <si>
    <t>Eff.ratio.NL.Res.HHnew.Thermal.SH.Solids.WH.LPG.Solar</t>
  </si>
  <si>
    <t>Eff.ratio.NL.Res.HHnew.Thermal.SH.Solids.WH.LPG.Solar.LPG</t>
  </si>
  <si>
    <t>Eff.ratio.NL.Res.HHnew.Thermal.SH.Solids.WH.LPG.Solar.Solar</t>
  </si>
  <si>
    <t>Eff.ratio.NL.Res.HHnew.Thermal.SH.Solids.WH.Elc.NoSolar.Elec</t>
  </si>
  <si>
    <t>Eff.ratio.NL.Res.HHnew.Thermal.SH.Solids.WH.Elc.Solar</t>
  </si>
  <si>
    <t>Eff.ratio.NL.Res.HHnew.Thermal.SH.Solids.WH.Elc.Solar.Elec</t>
  </si>
  <si>
    <t>Eff.ratio.NL.Res.HHnew.Thermal.SH.Solids.WH.Elc.Solar.Solar</t>
  </si>
  <si>
    <t>Eff.ratio.NL.Res.HHnew.Thermal.SH.Solids.CO</t>
  </si>
  <si>
    <t>Eff.ratio.NL.Res.HHnew.Thermal.SH.Solids.CO.Solids.Solids</t>
  </si>
  <si>
    <t>Eff.ratio.NL.Res.HHnew.Thermal.SH.Solids.CO.LPG.LPG</t>
  </si>
  <si>
    <t>Eff.ratio.NL.Res.HHnew.Thermal.SH.Solids.CO.Elc.Elec</t>
  </si>
  <si>
    <t>Eff.ratio.NL.Res.HHnew.Thermal.SH.LPG</t>
  </si>
  <si>
    <t>Eff.ratio.NL.Res.HHnew.Thermal.SH.LPG.SH</t>
  </si>
  <si>
    <t>Eff.ratio.NL.Res.HHnew.Thermal.SH.LPG.SH.LPG</t>
  </si>
  <si>
    <t>Eff.ratio.NL.Res.HHnew.Thermal.SH.LPG.SH.Elec</t>
  </si>
  <si>
    <t>Eff.ratio.NL.Res.HHnew.Thermal.SH.LPG.SC</t>
  </si>
  <si>
    <t>Eff.ratio.NL.Res.HHnew.Thermal.SH.LPG.SC.AC.Elec</t>
  </si>
  <si>
    <t>Eff.ratio.NL.Res.HHnew.Thermal.SH.LPG.WH</t>
  </si>
  <si>
    <t>Eff.ratio.NL.Res.HHnew.Thermal.SH.LPG.WH.LPG.NoSolar.LPG</t>
  </si>
  <si>
    <t>Eff.ratio.NL.Res.HHnew.Thermal.SH.LPG.WH.LPG.Solar</t>
  </si>
  <si>
    <t>Eff.ratio.NL.Res.HHnew.Thermal.SH.LPG.WH.LPG.Solar.LPG</t>
  </si>
  <si>
    <t>Eff.ratio.NL.Res.HHnew.Thermal.SH.LPG.WH.LPG.Solar.Solar</t>
  </si>
  <si>
    <t>Eff.ratio.NL.Res.HHnew.Thermal.SH.LPG.WH.Elc.NoSolar.Elec</t>
  </si>
  <si>
    <t>Eff.ratio.NL.Res.HHnew.Thermal.SH.LPG.WH.Elc.Solar</t>
  </si>
  <si>
    <t>Eff.ratio.NL.Res.HHnew.Thermal.SH.LPG.WH.Elc.Solar.Elec</t>
  </si>
  <si>
    <t>Eff.ratio.NL.Res.HHnew.Thermal.SH.LPG.WH.Elc.Solar.Solar</t>
  </si>
  <si>
    <t>Eff.ratio.NL.Res.HHnew.Thermal.SH.LPG.CO</t>
  </si>
  <si>
    <t>Eff.ratio.NL.Res.HHnew.Thermal.SH.LPG.CO.LPG.LPG</t>
  </si>
  <si>
    <t>Eff.ratio.NL.Res.HHnew.Thermal.SH.LPG.CO.Elc.Elec</t>
  </si>
  <si>
    <t>Eff.ratio.NL.Res.HHnew.Thermal.SH.Oil</t>
  </si>
  <si>
    <t>Eff.ratio.NL.Res.HHnew.Thermal.SH.Oil.SH</t>
  </si>
  <si>
    <t>Eff.ratio.NL.Res.HHnew.Thermal.SH.Oil.SH.Oil</t>
  </si>
  <si>
    <t>Eff.ratio.NL.Res.HHnew.Thermal.SH.Oil.SH.Elec</t>
  </si>
  <si>
    <t>Eff.ratio.NL.Res.HHnew.Thermal.SH.Oil.SC</t>
  </si>
  <si>
    <t>Eff.ratio.NL.Res.HHnew.Thermal.SH.Oil.SC.AC.Elec</t>
  </si>
  <si>
    <t>Eff.ratio.NL.Res.HHnew.Thermal.SH.Oil.WH</t>
  </si>
  <si>
    <t>Eff.ratio.NL.Res.HHnew.Thermal.SH.Oil.WH.Oil.NoSolar.Oil</t>
  </si>
  <si>
    <t>Eff.ratio.NL.Res.HHnew.Thermal.SH.Oil.WH.Oil.Solar</t>
  </si>
  <si>
    <t>Eff.ratio.NL.Res.HHnew.Thermal.SH.Oil.WH.Oil.Solar.Oil</t>
  </si>
  <si>
    <t>Eff.ratio.NL.Res.HHnew.Thermal.SH.Oil.WH.Oil.Solar.Solar</t>
  </si>
  <si>
    <t>Eff.ratio.NL.Res.HHnew.Thermal.SH.Oil.WH.Elc.NoSolar.Elec</t>
  </si>
  <si>
    <t>Eff.ratio.NL.Res.HHnew.Thermal.SH.Oil.WH.Elc.Solar</t>
  </si>
  <si>
    <t>Eff.ratio.NL.Res.HHnew.Thermal.SH.Oil.WH.Elc.Solar.Elec</t>
  </si>
  <si>
    <t>Eff.ratio.NL.Res.HHnew.Thermal.SH.Oil.WH.Elc.Solar.Solar</t>
  </si>
  <si>
    <t>Eff.ratio.NL.Res.HHnew.Thermal.SH.Oil.CO</t>
  </si>
  <si>
    <t>Eff.ratio.NL.Res.HHnew.Thermal.SH.Oil.CO.LPG.LPG</t>
  </si>
  <si>
    <t>Eff.ratio.NL.Res.HHnew.Thermal.SH.Oil.CO.Elc.Elec</t>
  </si>
  <si>
    <t>Eff.ratio.NL.Res.HHnew.Thermal.SH.Gas</t>
  </si>
  <si>
    <t>Eff.ratio.NL.Res.HHnew.Thermal.SH.Gas.SH</t>
  </si>
  <si>
    <t>Eff.ratio.NL.Res.HHnew.Thermal.SH.Gas.SH.Gas</t>
  </si>
  <si>
    <t>Eff.ratio.NL.Res.HHnew.Thermal.SH.Gas.SH.Elec</t>
  </si>
  <si>
    <t>Eff.ratio.NL.Res.HHnew.Thermal.SH.Gas.SC</t>
  </si>
  <si>
    <t>Eff.ratio.NL.Res.HHnew.Thermal.SH.Gas.SC.AC.Elec</t>
  </si>
  <si>
    <t>Eff.ratio.NL.Res.HHnew.Thermal.SH.Gas.WH</t>
  </si>
  <si>
    <t>Eff.ratio.NL.Res.HHnew.Thermal.SH.Gas.WH.Gas.NoSolar.Gas</t>
  </si>
  <si>
    <t>Eff.ratio.NL.Res.HHnew.Thermal.SH.Gas.WH.Gas.Solar</t>
  </si>
  <si>
    <t>Eff.ratio.NL.Res.HHnew.Thermal.SH.Gas.WH.Gas.Solar.Gas</t>
  </si>
  <si>
    <t>Eff.ratio.NL.Res.HHnew.Thermal.SH.Gas.WH.Gas.Solar.Solar</t>
  </si>
  <si>
    <t>Eff.ratio.NL.Res.HHnew.Thermal.SH.Gas.WH.Elc.NoSolar.Elec</t>
  </si>
  <si>
    <t>Eff.ratio.NL.Res.HHnew.Thermal.SH.Gas.WH.Elc.Solar</t>
  </si>
  <si>
    <t>Eff.ratio.NL.Res.HHnew.Thermal.SH.Gas.WH.Elc.Solar.Elec</t>
  </si>
  <si>
    <t>Eff.ratio.NL.Res.HHnew.Thermal.SH.Gas.WH.Elc.Solar.Solar</t>
  </si>
  <si>
    <t>Eff.ratio.NL.Res.HHnew.Thermal.SH.Gas.CO</t>
  </si>
  <si>
    <t>Eff.ratio.NL.Res.HHnew.Thermal.SH.Gas.CO.Gas.Gas</t>
  </si>
  <si>
    <t>Eff.ratio.NL.Res.HHnew.Thermal.SH.Gas.CO.Elc.Elec</t>
  </si>
  <si>
    <t>Eff.ratio.NL.Res.HHnew.Thermal.SH.Biomass</t>
  </si>
  <si>
    <t>Eff.ratio.NL.Res.HHnew.Thermal.SH.Biomass.SH</t>
  </si>
  <si>
    <t>Eff.ratio.NL.Res.HHnew.Thermal.SH.Biomass.SH.Biomass</t>
  </si>
  <si>
    <t>Eff.ratio.NL.Res.HHnew.Thermal.SH.Biomass.SH.Elec</t>
  </si>
  <si>
    <t>Eff.ratio.NL.Res.HHnew.Thermal.SH.Biomass.SC</t>
  </si>
  <si>
    <t>Eff.ratio.NL.Res.HHnew.Thermal.SH.Biomass.SC.AC.Elec</t>
  </si>
  <si>
    <t>Eff.ratio.NL.Res.HHnew.Thermal.SH.Biomass.WH</t>
  </si>
  <si>
    <t>Eff.ratio.NL.Res.HHnew.Thermal.SH.Biomass.WH.Biomass.NoSolar.Biomass</t>
  </si>
  <si>
    <t>Eff.ratio.NL.Res.HHnew.Thermal.SH.Biomass.WH.Biomass.Solar</t>
  </si>
  <si>
    <t>Eff.ratio.NL.Res.HHnew.Thermal.SH.Biomass.WH.Biomass.Solar.Biomass</t>
  </si>
  <si>
    <t>Eff.ratio.NL.Res.HHnew.Thermal.SH.Biomass.WH.Biomass.Solar.Solar</t>
  </si>
  <si>
    <t>Eff.ratio.NL.Res.HHnew.Thermal.SH.Biomass.WH.LPG.NoSolar.LPG</t>
  </si>
  <si>
    <t>Eff.ratio.NL.Res.HHnew.Thermal.SH.Biomass.WH.LPG.Solar</t>
  </si>
  <si>
    <t>Eff.ratio.NL.Res.HHnew.Thermal.SH.Biomass.WH.LPG.Solar.LPG</t>
  </si>
  <si>
    <t>Eff.ratio.NL.Res.HHnew.Thermal.SH.Biomass.WH.LPG.Solar.Solar</t>
  </si>
  <si>
    <t>Eff.ratio.NL.Res.HHnew.Thermal.SH.Biomass.WH.Elc.NoSolar.Elec</t>
  </si>
  <si>
    <t>Eff.ratio.NL.Res.HHnew.Thermal.SH.Biomass.WH.Elc.Solar</t>
  </si>
  <si>
    <t>Eff.ratio.NL.Res.HHnew.Thermal.SH.Biomass.WH.Elc.Solar.Elec</t>
  </si>
  <si>
    <t>Eff.ratio.NL.Res.HHnew.Thermal.SH.Biomass.WH.Elc.Solar.Solar</t>
  </si>
  <si>
    <t>Eff.ratio.NL.Res.HHnew.Thermal.SH.Biomass.CO</t>
  </si>
  <si>
    <t>Eff.ratio.NL.Res.HHnew.Thermal.SH.Biomass.CO.Biomass.Biomass</t>
  </si>
  <si>
    <t>Eff.ratio.NL.Res.HHnew.Thermal.SH.Biomass.CO.LPG.LPG</t>
  </si>
  <si>
    <t>Eff.ratio.NL.Res.HHnew.Thermal.SH.Biomass.CO.Elc.Elec</t>
  </si>
  <si>
    <t>Eff.ratio.NL.Res.HHnew.Thermal.SH.Geo</t>
  </si>
  <si>
    <t>Eff.ratio.NL.Res.HHnew.Thermal.SH.Geo.SH</t>
  </si>
  <si>
    <t>Eff.ratio.NL.Res.HHnew.Thermal.SH.Geo.SH.Geo</t>
  </si>
  <si>
    <t>Eff.ratio.NL.Res.HHnew.Thermal.SH.Geo.SH.Elec</t>
  </si>
  <si>
    <t>Eff.ratio.NL.Res.HHnew.Thermal.SH.Geo.SC</t>
  </si>
  <si>
    <t>Eff.ratio.NL.Res.HHnew.Thermal.SH.Geo.SC.AC.Elec</t>
  </si>
  <si>
    <t>Eff.ratio.NL.Res.HHnew.Thermal.SH.Geo.WH</t>
  </si>
  <si>
    <t>Eff.ratio.NL.Res.HHnew.Thermal.SH.Geo.WH.Geo.NoSolar.Geo</t>
  </si>
  <si>
    <t>Eff.ratio.NL.Res.HHnew.Thermal.SH.Geo.WH.Geo.Solar</t>
  </si>
  <si>
    <t>Eff.ratio.NL.Res.HHnew.Thermal.SH.Geo.WH.Geo.Solar.Geo</t>
  </si>
  <si>
    <t>Eff.ratio.NL.Res.HHnew.Thermal.SH.Geo.WH.Geo.Solar.Solar</t>
  </si>
  <si>
    <t>Eff.ratio.NL.Res.HHnew.Thermal.SH.Geo.WH.Elc.NoSolar.Elec</t>
  </si>
  <si>
    <t>Eff.ratio.NL.Res.HHnew.Thermal.SH.Geo.WH.Elc.Solar</t>
  </si>
  <si>
    <t>Eff.ratio.NL.Res.HHnew.Thermal.SH.Geo.WH.Elc.Solar.Elec</t>
  </si>
  <si>
    <t>Eff.ratio.NL.Res.HHnew.Thermal.SH.Geo.WH.Elc.Solar.Solar</t>
  </si>
  <si>
    <t>Eff.ratio.NL.Res.HHnew.Thermal.SH.Geo.CO</t>
  </si>
  <si>
    <t>Eff.ratio.NL.Res.HHnew.Thermal.SH.Geo.CO.LPG.LPG</t>
  </si>
  <si>
    <t>Eff.ratio.NL.Res.HHnew.Thermal.SH.Geo.CO.Elc.Elec</t>
  </si>
  <si>
    <t>Eff.ratio.NL.Res.HHnew.Thermal.SH.DistrHeat</t>
  </si>
  <si>
    <t>Eff.ratio.NL.Res.HHnew.Thermal.SH.DistrHeat.SH</t>
  </si>
  <si>
    <t>Eff.ratio.NL.Res.HHnew.Thermal.SH.DistrHeat.SH.Steam_Distr</t>
  </si>
  <si>
    <t>Eff.ratio.NL.Res.HHnew.Thermal.SH.DistrHeat.SH.Elec</t>
  </si>
  <si>
    <t>Eff.ratio.NL.Res.HHnew.Thermal.SH.DistrHeat.SC</t>
  </si>
  <si>
    <t>Eff.ratio.NL.Res.HHnew.Thermal.SH.DistrHeat.SC.AC.Elec</t>
  </si>
  <si>
    <t>Eff.ratio.NL.Res.HHnew.Thermal.SH.DistrHeat.WH</t>
  </si>
  <si>
    <t>Eff.ratio.NL.Res.HHnew.Thermal.SH.DistrHeat.WH.DistrHeat.NoSolar.Steam_Distr</t>
  </si>
  <si>
    <t>Eff.ratio.NL.Res.HHnew.Thermal.SH.DistrHeat.WH.DistrHeat.Solar</t>
  </si>
  <si>
    <t>Eff.ratio.NL.Res.HHnew.Thermal.SH.DistrHeat.WH.DistrHeat.Solar.Steam_Distr</t>
  </si>
  <si>
    <t>Eff.ratio.NL.Res.HHnew.Thermal.SH.DistrHeat.WH.DistrHeat.Solar.Solar</t>
  </si>
  <si>
    <t>Eff.ratio.NL.Res.HHnew.Thermal.SH.DistrHeat.WH.Elc.NoSolar.Elec</t>
  </si>
  <si>
    <t>Eff.ratio.NL.Res.HHnew.Thermal.SH.DistrHeat.WH.Elc.Solar</t>
  </si>
  <si>
    <t>Eff.ratio.NL.Res.HHnew.Thermal.SH.DistrHeat.WH.Elc.Solar.Elec</t>
  </si>
  <si>
    <t>Eff.ratio.NL.Res.HHnew.Thermal.SH.DistrHeat.WH.Elc.Solar.Solar</t>
  </si>
  <si>
    <t>Eff.ratio.NL.Res.HHnew.Thermal.SH.DistrHeat.CO</t>
  </si>
  <si>
    <t>Eff.ratio.NL.Res.HHnew.Thermal.SH.DistrHeat.CO.LPG.LPG</t>
  </si>
  <si>
    <t>Eff.ratio.NL.Res.HHnew.Thermal.SH.DistrHeat.CO.Elc.Elec</t>
  </si>
  <si>
    <t>Eff.ratio.NL.Res.HHnew.Thermal.SH.AdvElc</t>
  </si>
  <si>
    <t>Eff.ratio.NL.Res.HHnew.Thermal.SH.AdvElc.SH</t>
  </si>
  <si>
    <t>Eff.ratio.NL.Res.HHnew.Thermal.SH.AdvElc.SH.Elec</t>
  </si>
  <si>
    <t>Eff.ratio.NL.Res.HHnew.Thermal.SH.AdvElc.SC</t>
  </si>
  <si>
    <t>Eff.ratio.NL.Res.HHnew.Thermal.SH.AdvElc.SC.AC.Elec</t>
  </si>
  <si>
    <t>Eff.ratio.NL.Res.HHnew.Thermal.SH.AdvElc.WH</t>
  </si>
  <si>
    <t>Eff.ratio.NL.Res.HHnew.Thermal.SH.AdvElc.WH.LPG.NoSolar.LPG</t>
  </si>
  <si>
    <t>Eff.ratio.NL.Res.HHnew.Thermal.SH.AdvElc.WH.LPG.Solar</t>
  </si>
  <si>
    <t>Eff.ratio.NL.Res.HHnew.Thermal.SH.AdvElc.WH.LPG.Solar.LPG</t>
  </si>
  <si>
    <t>Eff.ratio.NL.Res.HHnew.Thermal.SH.AdvElc.WH.LPG.Solar.Solar</t>
  </si>
  <si>
    <t>Eff.ratio.NL.Res.HHnew.Thermal.SH.AdvElc.WH.Elc.NoSolar.Elec</t>
  </si>
  <si>
    <t>Eff.ratio.NL.Res.HHnew.Thermal.SH.AdvElc.WH.Elc.Solar</t>
  </si>
  <si>
    <t>Eff.ratio.NL.Res.HHnew.Thermal.SH.AdvElc.WH.Elc.Solar.Elec</t>
  </si>
  <si>
    <t>Eff.ratio.NL.Res.HHnew.Thermal.SH.AdvElc.WH.Elc.Solar.Solar</t>
  </si>
  <si>
    <t>Eff.ratio.NL.Res.HHnew.Thermal.SH.AdvElc.CO</t>
  </si>
  <si>
    <t>Eff.ratio.NL.Res.HHnew.Thermal.SH.AdvElc.CO.LPG.LPG</t>
  </si>
  <si>
    <t>Eff.ratio.NL.Res.HHnew.Thermal.SH.AdvElc.CO.Elc.Elec</t>
  </si>
  <si>
    <t>Eff.ratio.NL.Res.HHnew.Thermal.SH.ConvElc</t>
  </si>
  <si>
    <t>Eff.ratio.NL.Res.HHnew.Thermal.SH.ConvElc.SH</t>
  </si>
  <si>
    <t>Eff.ratio.NL.Res.HHnew.Thermal.SH.ConvElc.SH.Elec</t>
  </si>
  <si>
    <t>Eff.ratio.NL.Res.HHnew.Thermal.SH.ConvElc.SC</t>
  </si>
  <si>
    <t>Eff.ratio.NL.Res.HHnew.Thermal.SH.ConvElc.SC.AC.Elec</t>
  </si>
  <si>
    <t>Eff.ratio.NL.Res.HHnew.Thermal.SH.ConvElc.WH</t>
  </si>
  <si>
    <t>Eff.ratio.NL.Res.HHnew.Thermal.SH.ConvElc.WH.LPG.NoSolar.LPG</t>
  </si>
  <si>
    <t>Eff.ratio.NL.Res.HHnew.Thermal.SH.ConvElc.WH.LPG.Solar</t>
  </si>
  <si>
    <t>Eff.ratio.NL.Res.HHnew.Thermal.SH.ConvElc.WH.LPG.Solar.LPG</t>
  </si>
  <si>
    <t>Eff.ratio.NL.Res.HHnew.Thermal.SH.ConvElc.WH.LPG.Solar.Solar</t>
  </si>
  <si>
    <t>Eff.ratio.NL.Res.HHnew.Thermal.SH.ConvElc.WH.Elc.NoSolar.Elec</t>
  </si>
  <si>
    <t>Eff.ratio.NL.Res.HHnew.Thermal.SH.ConvElc.WH.Elc.Solar</t>
  </si>
  <si>
    <t>Eff.ratio.NL.Res.HHnew.Thermal.SH.ConvElc.WH.Elc.Solar.Elec</t>
  </si>
  <si>
    <t>Eff.ratio.NL.Res.HHnew.Thermal.SH.ConvElc.WH.Elc.Solar.Solar</t>
  </si>
  <si>
    <t>Eff.ratio.NL.Res.HHnew.Thermal.SH.ConvElc.CO</t>
  </si>
  <si>
    <t>Eff.ratio.NL.Res.HHnew.Thermal.SH.ConvElc.CO.LPG.LPG</t>
  </si>
  <si>
    <t>Eff.ratio.NL.Res.HHnew.Thermal.SH.ConvElc.CO.Elc.Elec</t>
  </si>
  <si>
    <t>NL - CO2 emissions in new and renovated households (detailed structure)</t>
  </si>
  <si>
    <t>EMI.ktCO2.NL.Res.HHnew.Thermal.SH.Solids</t>
  </si>
  <si>
    <t>EMI.ktCO2.NL.Res.HHnew.Thermal.SH.Solids.SH</t>
  </si>
  <si>
    <t>EMI.ktCO2.NL.Res.HHnew.Thermal.SH.Solids.SH.Solids</t>
  </si>
  <si>
    <t>EMI.ktCO2.NL.Res.HHnew.Thermal.SH.Solids.SH.Elec</t>
  </si>
  <si>
    <t>EMI.ktCO2.NL.Res.HHnew.Thermal.SH.Solids.SC</t>
  </si>
  <si>
    <t>EMI.ktCO2.NL.Res.HHnew.Thermal.SH.Solids.SC.AC.Elec</t>
  </si>
  <si>
    <t>EMI.ktCO2.NL.Res.HHnew.Thermal.SH.Solids.WH</t>
  </si>
  <si>
    <t>EMI.ktCO2.NL.Res.HHnew.Thermal.SH.Solids.WH.Solids.NoSolar.Solids</t>
  </si>
  <si>
    <t>EMI.ktCO2.NL.Res.HHnew.Thermal.SH.Solids.WH.LPG.NoSolar.LPG</t>
  </si>
  <si>
    <t>EMI.ktCO2.NL.Res.HHnew.Thermal.SH.Solids.WH.LPG.Solar</t>
  </si>
  <si>
    <t>EMI.ktCO2.NL.Res.HHnew.Thermal.SH.Solids.WH.LPG.Solar.LPG</t>
  </si>
  <si>
    <t>EMI.ktCO2.NL.Res.HHnew.Thermal.SH.Solids.WH.LPG.Solar.Solar</t>
  </si>
  <si>
    <t>EMI.ktCO2.NL.Res.HHnew.Thermal.SH.Solids.WH.Elc.NoSolar.Elec</t>
  </si>
  <si>
    <t>EMI.ktCO2.NL.Res.HHnew.Thermal.SH.Solids.WH.Elc.Solar</t>
  </si>
  <si>
    <t>EMI.ktCO2.NL.Res.HHnew.Thermal.SH.Solids.WH.Elc.Solar.Elec</t>
  </si>
  <si>
    <t>EMI.ktCO2.NL.Res.HHnew.Thermal.SH.Solids.WH.Elc.Solar.Solar</t>
  </si>
  <si>
    <t>EMI.ktCO2.NL.Res.HHnew.Thermal.SH.Solids.CO</t>
  </si>
  <si>
    <t>EMI.ktCO2.NL.Res.HHnew.Thermal.SH.Solids.CO.Solids.Solids</t>
  </si>
  <si>
    <t>EMI.ktCO2.NL.Res.HHnew.Thermal.SH.Solids.CO.LPG.LPG</t>
  </si>
  <si>
    <t>EMI.ktCO2.NL.Res.HHnew.Thermal.SH.Solids.CO.Elc.Elec</t>
  </si>
  <si>
    <t>EMI.ktCO2.NL.Res.HHnew.Thermal.SH.LPG</t>
  </si>
  <si>
    <t>EMI.ktCO2.NL.Res.HHnew.Thermal.SH.LPG.SH</t>
  </si>
  <si>
    <t>EMI.ktCO2.NL.Res.HHnew.Thermal.SH.LPG.SH.LPG</t>
  </si>
  <si>
    <t>EMI.ktCO2.NL.Res.HHnew.Thermal.SH.LPG.SH.Elec</t>
  </si>
  <si>
    <t>EMI.ktCO2.NL.Res.HHnew.Thermal.SH.LPG.SC</t>
  </si>
  <si>
    <t>EMI.ktCO2.NL.Res.HHnew.Thermal.SH.LPG.SC.AC.Elec</t>
  </si>
  <si>
    <t>EMI.ktCO2.NL.Res.HHnew.Thermal.SH.LPG.WH</t>
  </si>
  <si>
    <t>EMI.ktCO2.NL.Res.HHnew.Thermal.SH.LPG.WH.LPG.NoSolar.LPG</t>
  </si>
  <si>
    <t>EMI.ktCO2.NL.Res.HHnew.Thermal.SH.LPG.WH.LPG.Solar</t>
  </si>
  <si>
    <t>EMI.ktCO2.NL.Res.HHnew.Thermal.SH.LPG.WH.LPG.Solar.LPG</t>
  </si>
  <si>
    <t>EMI.ktCO2.NL.Res.HHnew.Thermal.SH.LPG.WH.LPG.Solar.Solar</t>
  </si>
  <si>
    <t>EMI.ktCO2.NL.Res.HHnew.Thermal.SH.LPG.WH.Elc.NoSolar.Elec</t>
  </si>
  <si>
    <t>EMI.ktCO2.NL.Res.HHnew.Thermal.SH.LPG.WH.Elc.Solar</t>
  </si>
  <si>
    <t>EMI.ktCO2.NL.Res.HHnew.Thermal.SH.LPG.WH.Elc.Solar.Elec</t>
  </si>
  <si>
    <t>EMI.ktCO2.NL.Res.HHnew.Thermal.SH.LPG.WH.Elc.Solar.Solar</t>
  </si>
  <si>
    <t>EMI.ktCO2.NL.Res.HHnew.Thermal.SH.LPG.CO</t>
  </si>
  <si>
    <t>EMI.ktCO2.NL.Res.HHnew.Thermal.SH.LPG.CO.LPG.LPG</t>
  </si>
  <si>
    <t>EMI.ktCO2.NL.Res.HHnew.Thermal.SH.LPG.CO.Elc.Elec</t>
  </si>
  <si>
    <t>EMI.ktCO2.NL.Res.HHnew.Thermal.SH.Oil</t>
  </si>
  <si>
    <t>EMI.ktCO2.NL.Res.HHnew.Thermal.SH.Oil.SH</t>
  </si>
  <si>
    <t>EMI.ktCO2.NL.Res.HHnew.Thermal.SH.Oil.SH.Oil</t>
  </si>
  <si>
    <t>EMI.ktCO2.NL.Res.HHnew.Thermal.SH.Oil.SH.Elec</t>
  </si>
  <si>
    <t>EMI.ktCO2.NL.Res.HHnew.Thermal.SH.Oil.SC</t>
  </si>
  <si>
    <t>EMI.ktCO2.NL.Res.HHnew.Thermal.SH.Oil.SC.AC.Elec</t>
  </si>
  <si>
    <t>EMI.ktCO2.NL.Res.HHnew.Thermal.SH.Oil.WH</t>
  </si>
  <si>
    <t>EMI.ktCO2.NL.Res.HHnew.Thermal.SH.Oil.WH.Oil.NoSolar.Oil</t>
  </si>
  <si>
    <t>EMI.ktCO2.NL.Res.HHnew.Thermal.SH.Oil.WH.Oil.Solar</t>
  </si>
  <si>
    <t>EMI.ktCO2.NL.Res.HHnew.Thermal.SH.Oil.WH.Oil.Solar.Oil</t>
  </si>
  <si>
    <t>EMI.ktCO2.NL.Res.HHnew.Thermal.SH.Oil.WH.Oil.Solar.Solar</t>
  </si>
  <si>
    <t>EMI.ktCO2.NL.Res.HHnew.Thermal.SH.Oil.WH.Elc.NoSolar.Elec</t>
  </si>
  <si>
    <t>EMI.ktCO2.NL.Res.HHnew.Thermal.SH.Oil.WH.Elc.Solar</t>
  </si>
  <si>
    <t>EMI.ktCO2.NL.Res.HHnew.Thermal.SH.Oil.WH.Elc.Solar.Elec</t>
  </si>
  <si>
    <t>EMI.ktCO2.NL.Res.HHnew.Thermal.SH.Oil.WH.Elc.Solar.Solar</t>
  </si>
  <si>
    <t>EMI.ktCO2.NL.Res.HHnew.Thermal.SH.Oil.CO</t>
  </si>
  <si>
    <t>EMI.ktCO2.NL.Res.HHnew.Thermal.SH.Oil.CO.LPG.LPG</t>
  </si>
  <si>
    <t>EMI.ktCO2.NL.Res.HHnew.Thermal.SH.Oil.CO.Elc.Elec</t>
  </si>
  <si>
    <t>EMI.ktCO2.NL.Res.HHnew.Thermal.SH.Gas</t>
  </si>
  <si>
    <t>EMI.ktCO2.NL.Res.HHnew.Thermal.SH.Gas.SH</t>
  </si>
  <si>
    <t>EMI.ktCO2.NL.Res.HHnew.Thermal.SH.Gas.SH.Gas</t>
  </si>
  <si>
    <t>EMI.ktCO2.NL.Res.HHnew.Thermal.SH.Gas.SH.Elec</t>
  </si>
  <si>
    <t>EMI.ktCO2.NL.Res.HHnew.Thermal.SH.Gas.SC</t>
  </si>
  <si>
    <t>EMI.ktCO2.NL.Res.HHnew.Thermal.SH.Gas.SC.AC.Elec</t>
  </si>
  <si>
    <t>EMI.ktCO2.NL.Res.HHnew.Thermal.SH.Gas.WH</t>
  </si>
  <si>
    <t>EMI.ktCO2.NL.Res.HHnew.Thermal.SH.Gas.WH.Gas.NoSolar.Gas</t>
  </si>
  <si>
    <t>EMI.ktCO2.NL.Res.HHnew.Thermal.SH.Gas.WH.Gas.Solar</t>
  </si>
  <si>
    <t>EMI.ktCO2.NL.Res.HHnew.Thermal.SH.Gas.WH.Gas.Solar.Gas</t>
  </si>
  <si>
    <t>EMI.ktCO2.NL.Res.HHnew.Thermal.SH.Gas.WH.Gas.Solar.Solar</t>
  </si>
  <si>
    <t>EMI.ktCO2.NL.Res.HHnew.Thermal.SH.Gas.WH.Elc.NoSolar.Elec</t>
  </si>
  <si>
    <t>EMI.ktCO2.NL.Res.HHnew.Thermal.SH.Gas.WH.Elc.Solar</t>
  </si>
  <si>
    <t>EMI.ktCO2.NL.Res.HHnew.Thermal.SH.Gas.WH.Elc.Solar.Elec</t>
  </si>
  <si>
    <t>EMI.ktCO2.NL.Res.HHnew.Thermal.SH.Gas.WH.Elc.Solar.Solar</t>
  </si>
  <si>
    <t>EMI.ktCO2.NL.Res.HHnew.Thermal.SH.Gas.CO</t>
  </si>
  <si>
    <t>EMI.ktCO2.NL.Res.HHnew.Thermal.SH.Gas.CO.Gas.Gas</t>
  </si>
  <si>
    <t>EMI.ktCO2.NL.Res.HHnew.Thermal.SH.Gas.CO.Elc.Elec</t>
  </si>
  <si>
    <t>EMI.ktCO2.NL.Res.HHnew.Thermal.SH.Biomass</t>
  </si>
  <si>
    <t>EMI.ktCO2.NL.Res.HHnew.Thermal.SH.Biomass.SH</t>
  </si>
  <si>
    <t>EMI.ktCO2.NL.Res.HHnew.Thermal.SH.Biomass.SH.Biomass</t>
  </si>
  <si>
    <t>EMI.ktCO2.NL.Res.HHnew.Thermal.SH.Biomass.SH.Elec</t>
  </si>
  <si>
    <t>EMI.ktCO2.NL.Res.HHnew.Thermal.SH.Biomass.SC</t>
  </si>
  <si>
    <t>EMI.ktCO2.NL.Res.HHnew.Thermal.SH.Biomass.SC.AC.Elec</t>
  </si>
  <si>
    <t>EMI.ktCO2.NL.Res.HHnew.Thermal.SH.Biomass.WH</t>
  </si>
  <si>
    <t>EMI.ktCO2.NL.Res.HHnew.Thermal.SH.Biomass.WH.Biomass.NoSolar.Biomass</t>
  </si>
  <si>
    <t>EMI.ktCO2.NL.Res.HHnew.Thermal.SH.Biomass.WH.Biomass.Solar</t>
  </si>
  <si>
    <t>EMI.ktCO2.NL.Res.HHnew.Thermal.SH.Biomass.WH.Biomass.Solar.Biomass</t>
  </si>
  <si>
    <t>EMI.ktCO2.NL.Res.HHnew.Thermal.SH.Biomass.WH.Biomass.Solar.Solar</t>
  </si>
  <si>
    <t>EMI.ktCO2.NL.Res.HHnew.Thermal.SH.Biomass.WH.LPG.NoSolar.LPG</t>
  </si>
  <si>
    <t>EMI.ktCO2.NL.Res.HHnew.Thermal.SH.Biomass.WH.LPG.Solar</t>
  </si>
  <si>
    <t>EMI.ktCO2.NL.Res.HHnew.Thermal.SH.Biomass.WH.LPG.Solar.LPG</t>
  </si>
  <si>
    <t>EMI.ktCO2.NL.Res.HHnew.Thermal.SH.Biomass.WH.LPG.Solar.Solar</t>
  </si>
  <si>
    <t>EMI.ktCO2.NL.Res.HHnew.Thermal.SH.Biomass.WH.Elc.NoSolar.Elec</t>
  </si>
  <si>
    <t>EMI.ktCO2.NL.Res.HHnew.Thermal.SH.Biomass.WH.Elc.Solar</t>
  </si>
  <si>
    <t>EMI.ktCO2.NL.Res.HHnew.Thermal.SH.Biomass.WH.Elc.Solar.Elec</t>
  </si>
  <si>
    <t>EMI.ktCO2.NL.Res.HHnew.Thermal.SH.Biomass.WH.Elc.Solar.Solar</t>
  </si>
  <si>
    <t>EMI.ktCO2.NL.Res.HHnew.Thermal.SH.Biomass.CO</t>
  </si>
  <si>
    <t>EMI.ktCO2.NL.Res.HHnew.Thermal.SH.Biomass.CO.Biomass.Biomass</t>
  </si>
  <si>
    <t>EMI.ktCO2.NL.Res.HHnew.Thermal.SH.Biomass.CO.LPG.LPG</t>
  </si>
  <si>
    <t>EMI.ktCO2.NL.Res.HHnew.Thermal.SH.Biomass.CO.Elc.Elec</t>
  </si>
  <si>
    <t>EMI.ktCO2.NL.Res.HHnew.Thermal.SH.Geo</t>
  </si>
  <si>
    <t>EMI.ktCO2.NL.Res.HHnew.Thermal.SH.Geo.SH</t>
  </si>
  <si>
    <t>EMI.ktCO2.NL.Res.HHnew.Thermal.SH.Geo.SH.Geo</t>
  </si>
  <si>
    <t>EMI.ktCO2.NL.Res.HHnew.Thermal.SH.Geo.SH.Elec</t>
  </si>
  <si>
    <t>EMI.ktCO2.NL.Res.HHnew.Thermal.SH.Geo.SC</t>
  </si>
  <si>
    <t>EMI.ktCO2.NL.Res.HHnew.Thermal.SH.Geo.SC.AC.Elec</t>
  </si>
  <si>
    <t>EMI.ktCO2.NL.Res.HHnew.Thermal.SH.Geo.WH</t>
  </si>
  <si>
    <t>EMI.ktCO2.NL.Res.HHnew.Thermal.SH.Geo.WH.Geo.NoSolar.Geo</t>
  </si>
  <si>
    <t>EMI.ktCO2.NL.Res.HHnew.Thermal.SH.Geo.WH.Geo.Solar</t>
  </si>
  <si>
    <t>EMI.ktCO2.NL.Res.HHnew.Thermal.SH.Geo.WH.Geo.Solar.Geo</t>
  </si>
  <si>
    <t>EMI.ktCO2.NL.Res.HHnew.Thermal.SH.Geo.WH.Geo.Solar.Solar</t>
  </si>
  <si>
    <t>EMI.ktCO2.NL.Res.HHnew.Thermal.SH.Geo.WH.Elc.NoSolar.Elec</t>
  </si>
  <si>
    <t>EMI.ktCO2.NL.Res.HHnew.Thermal.SH.Geo.WH.Elc.Solar</t>
  </si>
  <si>
    <t>EMI.ktCO2.NL.Res.HHnew.Thermal.SH.Geo.WH.Elc.Solar.Elec</t>
  </si>
  <si>
    <t>EMI.ktCO2.NL.Res.HHnew.Thermal.SH.Geo.WH.Elc.Solar.Solar</t>
  </si>
  <si>
    <t>EMI.ktCO2.NL.Res.HHnew.Thermal.SH.Geo.CO</t>
  </si>
  <si>
    <t>EMI.ktCO2.NL.Res.HHnew.Thermal.SH.Geo.CO.LPG.LPG</t>
  </si>
  <si>
    <t>EMI.ktCO2.NL.Res.HHnew.Thermal.SH.Geo.CO.Elc.Elec</t>
  </si>
  <si>
    <t>EMI.ktCO2.NL.Res.HHnew.Thermal.SH.DistrHeat</t>
  </si>
  <si>
    <t>EMI.ktCO2.NL.Res.HHnew.Thermal.SH.DistrHeat.SH</t>
  </si>
  <si>
    <t>EMI.ktCO2.NL.Res.HHnew.Thermal.SH.DistrHeat.SH.Steam_Distr</t>
  </si>
  <si>
    <t>EMI.ktCO2.NL.Res.HHnew.Thermal.SH.DistrHeat.SH.Elec</t>
  </si>
  <si>
    <t>EMI.ktCO2.NL.Res.HHnew.Thermal.SH.DistrHeat.SC</t>
  </si>
  <si>
    <t>EMI.ktCO2.NL.Res.HHnew.Thermal.SH.DistrHeat.SC.AC.Elec</t>
  </si>
  <si>
    <t>EMI.ktCO2.NL.Res.HHnew.Thermal.SH.DistrHeat.WH</t>
  </si>
  <si>
    <t>EMI.ktCO2.NL.Res.HHnew.Thermal.SH.DistrHeat.WH.DistrHeat.NoSolar.Steam_Distr</t>
  </si>
  <si>
    <t>EMI.ktCO2.NL.Res.HHnew.Thermal.SH.DistrHeat.WH.DistrHeat.Solar</t>
  </si>
  <si>
    <t>EMI.ktCO2.NL.Res.HHnew.Thermal.SH.DistrHeat.WH.DistrHeat.Solar.Steam_Distr</t>
  </si>
  <si>
    <t>EMI.ktCO2.NL.Res.HHnew.Thermal.SH.DistrHeat.WH.DistrHeat.Solar.Solar</t>
  </si>
  <si>
    <t>EMI.ktCO2.NL.Res.HHnew.Thermal.SH.DistrHeat.WH.Elc.NoSolar.Elec</t>
  </si>
  <si>
    <t>EMI.ktCO2.NL.Res.HHnew.Thermal.SH.DistrHeat.WH.Elc.Solar</t>
  </si>
  <si>
    <t>EMI.ktCO2.NL.Res.HHnew.Thermal.SH.DistrHeat.WH.Elc.Solar.Elec</t>
  </si>
  <si>
    <t>EMI.ktCO2.NL.Res.HHnew.Thermal.SH.DistrHeat.WH.Elc.Solar.Solar</t>
  </si>
  <si>
    <t>EMI.ktCO2.NL.Res.HHnew.Thermal.SH.DistrHeat.CO</t>
  </si>
  <si>
    <t>EMI.ktCO2.NL.Res.HHnew.Thermal.SH.DistrHeat.CO.LPG.LPG</t>
  </si>
  <si>
    <t>EMI.ktCO2.NL.Res.HHnew.Thermal.SH.DistrHeat.CO.Elc.Elec</t>
  </si>
  <si>
    <t>EMI.ktCO2.NL.Res.HHnew.Thermal.SH.AdvElc</t>
  </si>
  <si>
    <t>EMI.ktCO2.NL.Res.HHnew.Thermal.SH.AdvElc.SH</t>
  </si>
  <si>
    <t>EMI.ktCO2.NL.Res.HHnew.Thermal.SH.AdvElc.SH.Elec</t>
  </si>
  <si>
    <t>EMI.ktCO2.NL.Res.HHnew.Thermal.SH.AdvElc.SC</t>
  </si>
  <si>
    <t>EMI.ktCO2.NL.Res.HHnew.Thermal.SH.AdvElc.SC.AC.Elec</t>
  </si>
  <si>
    <t>EMI.ktCO2.NL.Res.HHnew.Thermal.SH.AdvElc.WH</t>
  </si>
  <si>
    <t>EMI.ktCO2.NL.Res.HHnew.Thermal.SH.AdvElc.WH.LPG.NoSolar.LPG</t>
  </si>
  <si>
    <t>EMI.ktCO2.NL.Res.HHnew.Thermal.SH.AdvElc.WH.LPG.Solar</t>
  </si>
  <si>
    <t>EMI.ktCO2.NL.Res.HHnew.Thermal.SH.AdvElc.WH.LPG.Solar.LPG</t>
  </si>
  <si>
    <t>EMI.ktCO2.NL.Res.HHnew.Thermal.SH.AdvElc.WH.LPG.Solar.Solar</t>
  </si>
  <si>
    <t>EMI.ktCO2.NL.Res.HHnew.Thermal.SH.AdvElc.WH.Elc.NoSolar.Elec</t>
  </si>
  <si>
    <t>EMI.ktCO2.NL.Res.HHnew.Thermal.SH.AdvElc.WH.Elc.Solar</t>
  </si>
  <si>
    <t>EMI.ktCO2.NL.Res.HHnew.Thermal.SH.AdvElc.WH.Elc.Solar.Elec</t>
  </si>
  <si>
    <t>EMI.ktCO2.NL.Res.HHnew.Thermal.SH.AdvElc.WH.Elc.Solar.Solar</t>
  </si>
  <si>
    <t>EMI.ktCO2.NL.Res.HHnew.Thermal.SH.AdvElc.CO</t>
  </si>
  <si>
    <t>EMI.ktCO2.NL.Res.HHnew.Thermal.SH.AdvElc.CO.LPG.LPG</t>
  </si>
  <si>
    <t>EMI.ktCO2.NL.Res.HHnew.Thermal.SH.AdvElc.CO.Elc.Elec</t>
  </si>
  <si>
    <t>EMI.ktCO2.NL.Res.HHnew.Thermal.SH.ConvElc</t>
  </si>
  <si>
    <t>EMI.ktCO2.NL.Res.HHnew.Thermal.SH.ConvElc.SH</t>
  </si>
  <si>
    <t>EMI.ktCO2.NL.Res.HHnew.Thermal.SH.ConvElc.SH.Elec</t>
  </si>
  <si>
    <t>EMI.ktCO2.NL.Res.HHnew.Thermal.SH.ConvElc.SC</t>
  </si>
  <si>
    <t>EMI.ktCO2.NL.Res.HHnew.Thermal.SH.ConvElc.SC.AC.Elec</t>
  </si>
  <si>
    <t>EMI.ktCO2.NL.Res.HHnew.Thermal.SH.ConvElc.WH</t>
  </si>
  <si>
    <t>EMI.ktCO2.NL.Res.HHnew.Thermal.SH.ConvElc.WH.LPG.NoSolar.LPG</t>
  </si>
  <si>
    <t>EMI.ktCO2.NL.Res.HHnew.Thermal.SH.ConvElc.WH.LPG.Solar</t>
  </si>
  <si>
    <t>EMI.ktCO2.NL.Res.HHnew.Thermal.SH.ConvElc.WH.LPG.Solar.LPG</t>
  </si>
  <si>
    <t>EMI.ktCO2.NL.Res.HHnew.Thermal.SH.ConvElc.WH.LPG.Solar.Solar</t>
  </si>
  <si>
    <t>EMI.ktCO2.NL.Res.HHnew.Thermal.SH.ConvElc.WH.Elc.NoSolar.Elec</t>
  </si>
  <si>
    <t>EMI.ktCO2.NL.Res.HHnew.Thermal.SH.ConvElc.WH.Elc.Solar</t>
  </si>
  <si>
    <t>EMI.ktCO2.NL.Res.HHnew.Thermal.SH.ConvElc.WH.Elc.Solar.Elec</t>
  </si>
  <si>
    <t>EMI.ktCO2.NL.Res.HHnew.Thermal.SH.ConvElc.WH.Elc.Solar.Solar</t>
  </si>
  <si>
    <t>EMI.ktCO2.NL.Res.HHnew.Thermal.SH.ConvElc.CO</t>
  </si>
  <si>
    <t>EMI.ktCO2.NL.Res.HHnew.Thermal.SH.ConvElc.CO.LPG.LPG</t>
  </si>
  <si>
    <t>EMI.ktCO2.NL.Res.HHnew.Thermal.SH.ConvElc.CO.Elc.Elec</t>
  </si>
  <si>
    <t>NL - Final energy consumption of new and renovated households (detailed structure)</t>
  </si>
  <si>
    <t>FEC_per_household.kWh.NL.Res.HHnew.Thermal.SH.Solids</t>
  </si>
  <si>
    <t>FEC_per_household.kWh.NL.Res.HHnew.Thermal.SH.Solids.SH</t>
  </si>
  <si>
    <t>FEC_per_household.kWh.NL.Res.HHnew.Thermal.SH.Solids.SH.Solids</t>
  </si>
  <si>
    <t>FEC_per_household.kWh.NL.Res.HHnew.Thermal.SH.Solids.SH.Elec</t>
  </si>
  <si>
    <t>FEC_per_household.kWh.NL.Res.HHnew.Thermal.SH.Solids.SC</t>
  </si>
  <si>
    <t>FEC_per_household.kWh.NL.Res.HHnew.Thermal.SH.Solids.SC.AC.Elec</t>
  </si>
  <si>
    <t>FEC_per_household.kWh.NL.Res.HHnew.Thermal.SH.Solids.WH</t>
  </si>
  <si>
    <t>FEC_per_household.kWh.NL.Res.HHnew.Thermal.SH.Solids.WH.Solids.NoSolar.Solids</t>
  </si>
  <si>
    <t>FEC_per_household.kWh.NL.Res.HHnew.Thermal.SH.Solids.WH.LPG.NoSolar.LPG</t>
  </si>
  <si>
    <t>FEC_per_household.kWh.NL.Res.HHnew.Thermal.SH.Solids.WH.LPG.Solar</t>
  </si>
  <si>
    <t>FEC_per_household.kWh.NL.Res.HHnew.Thermal.SH.Solids.WH.LPG.Solar.LPG</t>
  </si>
  <si>
    <t>FEC_per_household.kWh.NL.Res.HHnew.Thermal.SH.Solids.WH.LPG.Solar.Solar</t>
  </si>
  <si>
    <t>FEC_per_household.kWh.NL.Res.HHnew.Thermal.SH.Solids.WH.Elc.NoSolar.Elec</t>
  </si>
  <si>
    <t>FEC_per_household.kWh.NL.Res.HHnew.Thermal.SH.Solids.WH.Elc.Solar</t>
  </si>
  <si>
    <t>FEC_per_household.kWh.NL.Res.HHnew.Thermal.SH.Solids.WH.Elc.Solar.Elec</t>
  </si>
  <si>
    <t>FEC_per_household.kWh.NL.Res.HHnew.Thermal.SH.Solids.WH.Elc.Solar.Solar</t>
  </si>
  <si>
    <t>FEC_per_household.kWh.NL.Res.HHnew.Thermal.SH.Solids.CO</t>
  </si>
  <si>
    <t>FEC_per_household.kWh.NL.Res.HHnew.Thermal.SH.Solids.CO.Solids.Solids</t>
  </si>
  <si>
    <t>FEC_per_household.kWh.NL.Res.HHnew.Thermal.SH.Solids.CO.LPG.LPG</t>
  </si>
  <si>
    <t>FEC_per_household.kWh.NL.Res.HHnew.Thermal.SH.Solids.CO.Elc.Elec</t>
  </si>
  <si>
    <t>FEC_per_household.kWh.NL.Res.HHnew.Thermal.SH.LPG</t>
  </si>
  <si>
    <t>FEC_per_household.kWh.NL.Res.HHnew.Thermal.SH.LPG.SH</t>
  </si>
  <si>
    <t>FEC_per_household.kWh.NL.Res.HHnew.Thermal.SH.LPG.SH.LPG</t>
  </si>
  <si>
    <t>FEC_per_household.kWh.NL.Res.HHnew.Thermal.SH.LPG.SH.Elec</t>
  </si>
  <si>
    <t>FEC_per_household.kWh.NL.Res.HHnew.Thermal.SH.LPG.SC</t>
  </si>
  <si>
    <t>FEC_per_household.kWh.NL.Res.HHnew.Thermal.SH.LPG.SC.AC.Elec</t>
  </si>
  <si>
    <t>FEC_per_household.kWh.NL.Res.HHnew.Thermal.SH.LPG.WH</t>
  </si>
  <si>
    <t>FEC_per_household.kWh.NL.Res.HHnew.Thermal.SH.LPG.WH.LPG.NoSolar.LPG</t>
  </si>
  <si>
    <t>FEC_per_household.kWh.NL.Res.HHnew.Thermal.SH.LPG.WH.LPG.Solar</t>
  </si>
  <si>
    <t>FEC_per_household.kWh.NL.Res.HHnew.Thermal.SH.LPG.WH.LPG.Solar.LPG</t>
  </si>
  <si>
    <t>FEC_per_household.kWh.NL.Res.HHnew.Thermal.SH.LPG.WH.LPG.Solar.Solar</t>
  </si>
  <si>
    <t>FEC_per_household.kWh.NL.Res.HHnew.Thermal.SH.LPG.WH.Elc.NoSolar.Elec</t>
  </si>
  <si>
    <t>FEC_per_household.kWh.NL.Res.HHnew.Thermal.SH.LPG.WH.Elc.Solar</t>
  </si>
  <si>
    <t>FEC_per_household.kWh.NL.Res.HHnew.Thermal.SH.LPG.WH.Elc.Solar.Elec</t>
  </si>
  <si>
    <t>FEC_per_household.kWh.NL.Res.HHnew.Thermal.SH.LPG.WH.Elc.Solar.Solar</t>
  </si>
  <si>
    <t>FEC_per_household.kWh.NL.Res.HHnew.Thermal.SH.LPG.CO</t>
  </si>
  <si>
    <t>FEC_per_household.kWh.NL.Res.HHnew.Thermal.SH.LPG.CO.LPG.LPG</t>
  </si>
  <si>
    <t>FEC_per_household.kWh.NL.Res.HHnew.Thermal.SH.LPG.CO.Elc.Elec</t>
  </si>
  <si>
    <t>FEC_per_household.kWh.NL.Res.HHnew.Thermal.SH.Oil</t>
  </si>
  <si>
    <t>FEC_per_household.kWh.NL.Res.HHnew.Thermal.SH.Oil.SH</t>
  </si>
  <si>
    <t>FEC_per_household.kWh.NL.Res.HHnew.Thermal.SH.Oil.SH.Oil</t>
  </si>
  <si>
    <t>FEC_per_household.kWh.NL.Res.HHnew.Thermal.SH.Oil.SH.Elec</t>
  </si>
  <si>
    <t>FEC_per_household.kWh.NL.Res.HHnew.Thermal.SH.Oil.SC</t>
  </si>
  <si>
    <t>FEC_per_household.kWh.NL.Res.HHnew.Thermal.SH.Oil.SC.AC.Elec</t>
  </si>
  <si>
    <t>FEC_per_household.kWh.NL.Res.HHnew.Thermal.SH.Oil.WH</t>
  </si>
  <si>
    <t>FEC_per_household.kWh.NL.Res.HHnew.Thermal.SH.Oil.WH.Oil.NoSolar.Oil</t>
  </si>
  <si>
    <t>FEC_per_household.kWh.NL.Res.HHnew.Thermal.SH.Oil.WH.Oil.Solar</t>
  </si>
  <si>
    <t>FEC_per_household.kWh.NL.Res.HHnew.Thermal.SH.Oil.WH.Oil.Solar.Oil</t>
  </si>
  <si>
    <t>FEC_per_household.kWh.NL.Res.HHnew.Thermal.SH.Oil.WH.Oil.Solar.Solar</t>
  </si>
  <si>
    <t>FEC_per_household.kWh.NL.Res.HHnew.Thermal.SH.Oil.WH.Elc.NoSolar.Elec</t>
  </si>
  <si>
    <t>FEC_per_household.kWh.NL.Res.HHnew.Thermal.SH.Oil.WH.Elc.Solar</t>
  </si>
  <si>
    <t>FEC_per_household.kWh.NL.Res.HHnew.Thermal.SH.Oil.WH.Elc.Solar.Elec</t>
  </si>
  <si>
    <t>FEC_per_household.kWh.NL.Res.HHnew.Thermal.SH.Oil.WH.Elc.Solar.Solar</t>
  </si>
  <si>
    <t>FEC_per_household.kWh.NL.Res.HHnew.Thermal.SH.Oil.CO</t>
  </si>
  <si>
    <t>FEC_per_household.kWh.NL.Res.HHnew.Thermal.SH.Oil.CO.LPG.LPG</t>
  </si>
  <si>
    <t>FEC_per_household.kWh.NL.Res.HHnew.Thermal.SH.Oil.CO.Elc.Elec</t>
  </si>
  <si>
    <t>FEC_per_household.kWh.NL.Res.HHnew.Thermal.SH.Gas</t>
  </si>
  <si>
    <t>FEC_per_household.kWh.NL.Res.HHnew.Thermal.SH.Gas.SH</t>
  </si>
  <si>
    <t>FEC_per_household.kWh.NL.Res.HHnew.Thermal.SH.Gas.SH.Gas</t>
  </si>
  <si>
    <t>FEC_per_household.kWh.NL.Res.HHnew.Thermal.SH.Gas.SH.Elec</t>
  </si>
  <si>
    <t>FEC_per_household.kWh.NL.Res.HHnew.Thermal.SH.Gas.SC</t>
  </si>
  <si>
    <t>FEC_per_household.kWh.NL.Res.HHnew.Thermal.SH.Gas.SC.AC.Elec</t>
  </si>
  <si>
    <t>FEC_per_household.kWh.NL.Res.HHnew.Thermal.SH.Gas.WH</t>
  </si>
  <si>
    <t>FEC_per_household.kWh.NL.Res.HHnew.Thermal.SH.Gas.WH.Gas.NoSolar.Gas</t>
  </si>
  <si>
    <t>FEC_per_household.kWh.NL.Res.HHnew.Thermal.SH.Gas.WH.Gas.Solar</t>
  </si>
  <si>
    <t>FEC_per_household.kWh.NL.Res.HHnew.Thermal.SH.Gas.WH.Gas.Solar.Gas</t>
  </si>
  <si>
    <t>FEC_per_household.kWh.NL.Res.HHnew.Thermal.SH.Gas.WH.Gas.Solar.Solar</t>
  </si>
  <si>
    <t>FEC_per_household.kWh.NL.Res.HHnew.Thermal.SH.Gas.WH.Elc.NoSolar.Elec</t>
  </si>
  <si>
    <t>FEC_per_household.kWh.NL.Res.HHnew.Thermal.SH.Gas.WH.Elc.Solar</t>
  </si>
  <si>
    <t>FEC_per_household.kWh.NL.Res.HHnew.Thermal.SH.Gas.WH.Elc.Solar.Elec</t>
  </si>
  <si>
    <t>FEC_per_household.kWh.NL.Res.HHnew.Thermal.SH.Gas.WH.Elc.Solar.Solar</t>
  </si>
  <si>
    <t>FEC_per_household.kWh.NL.Res.HHnew.Thermal.SH.Gas.CO</t>
  </si>
  <si>
    <t>FEC_per_household.kWh.NL.Res.HHnew.Thermal.SH.Gas.CO.Gas.Gas</t>
  </si>
  <si>
    <t>FEC_per_household.kWh.NL.Res.HHnew.Thermal.SH.Gas.CO.Elc.Elec</t>
  </si>
  <si>
    <t>FEC_per_household.kWh.NL.Res.HHnew.Thermal.SH.Biomass</t>
  </si>
  <si>
    <t>FEC_per_household.kWh.NL.Res.HHnew.Thermal.SH.Biomass.SH</t>
  </si>
  <si>
    <t>FEC_per_household.kWh.NL.Res.HHnew.Thermal.SH.Biomass.SH.Biomass</t>
  </si>
  <si>
    <t>FEC_per_household.kWh.NL.Res.HHnew.Thermal.SH.Biomass.SH.Elec</t>
  </si>
  <si>
    <t>FEC_per_household.kWh.NL.Res.HHnew.Thermal.SH.Biomass.SC</t>
  </si>
  <si>
    <t>FEC_per_household.kWh.NL.Res.HHnew.Thermal.SH.Biomass.SC.AC.Elec</t>
  </si>
  <si>
    <t>FEC_per_household.kWh.NL.Res.HHnew.Thermal.SH.Biomass.WH</t>
  </si>
  <si>
    <t>FEC_per_household.kWh.NL.Res.HHnew.Thermal.SH.Biomass.WH.Biomass.NoSolar.Biomass</t>
  </si>
  <si>
    <t>FEC_per_household.kWh.NL.Res.HHnew.Thermal.SH.Biomass.WH.Biomass.Solar</t>
  </si>
  <si>
    <t>FEC_per_household.kWh.NL.Res.HHnew.Thermal.SH.Biomass.WH.Biomass.Solar.Biomass</t>
  </si>
  <si>
    <t>FEC_per_household.kWh.NL.Res.HHnew.Thermal.SH.Biomass.WH.Biomass.Solar.Solar</t>
  </si>
  <si>
    <t>FEC_per_household.kWh.NL.Res.HHnew.Thermal.SH.Biomass.WH.LPG.NoSolar.LPG</t>
  </si>
  <si>
    <t>FEC_per_household.kWh.NL.Res.HHnew.Thermal.SH.Biomass.WH.LPG.Solar</t>
  </si>
  <si>
    <t>FEC_per_household.kWh.NL.Res.HHnew.Thermal.SH.Biomass.WH.LPG.Solar.LPG</t>
  </si>
  <si>
    <t>FEC_per_household.kWh.NL.Res.HHnew.Thermal.SH.Biomass.WH.LPG.Solar.Solar</t>
  </si>
  <si>
    <t>FEC_per_household.kWh.NL.Res.HHnew.Thermal.SH.Biomass.WH.Elc.NoSolar.Elec</t>
  </si>
  <si>
    <t>FEC_per_household.kWh.NL.Res.HHnew.Thermal.SH.Biomass.WH.Elc.Solar</t>
  </si>
  <si>
    <t>FEC_per_household.kWh.NL.Res.HHnew.Thermal.SH.Biomass.WH.Elc.Solar.Elec</t>
  </si>
  <si>
    <t>FEC_per_household.kWh.NL.Res.HHnew.Thermal.SH.Biomass.WH.Elc.Solar.Solar</t>
  </si>
  <si>
    <t>FEC_per_household.kWh.NL.Res.HHnew.Thermal.SH.Biomass.CO</t>
  </si>
  <si>
    <t>FEC_per_household.kWh.NL.Res.HHnew.Thermal.SH.Biomass.CO.Biomass.Biomass</t>
  </si>
  <si>
    <t>FEC_per_household.kWh.NL.Res.HHnew.Thermal.SH.Biomass.CO.LPG.LPG</t>
  </si>
  <si>
    <t>FEC_per_household.kWh.NL.Res.HHnew.Thermal.SH.Biomass.CO.Elc.Elec</t>
  </si>
  <si>
    <t>FEC_per_household.kWh.NL.Res.HHnew.Thermal.SH.Geo</t>
  </si>
  <si>
    <t>FEC_per_household.kWh.NL.Res.HHnew.Thermal.SH.Geo.SH</t>
  </si>
  <si>
    <t>FEC_per_household.kWh.NL.Res.HHnew.Thermal.SH.Geo.SH.Geo</t>
  </si>
  <si>
    <t>FEC_per_household.kWh.NL.Res.HHnew.Thermal.SH.Geo.SH.Elec</t>
  </si>
  <si>
    <t>FEC_per_household.kWh.NL.Res.HHnew.Thermal.SH.Geo.SC</t>
  </si>
  <si>
    <t>FEC_per_household.kWh.NL.Res.HHnew.Thermal.SH.Geo.SC.AC.Elec</t>
  </si>
  <si>
    <t>FEC_per_household.kWh.NL.Res.HHnew.Thermal.SH.Geo.WH</t>
  </si>
  <si>
    <t>FEC_per_household.kWh.NL.Res.HHnew.Thermal.SH.Geo.WH.Geo.NoSolar.Geo</t>
  </si>
  <si>
    <t>FEC_per_household.kWh.NL.Res.HHnew.Thermal.SH.Geo.WH.Geo.Solar</t>
  </si>
  <si>
    <t>FEC_per_household.kWh.NL.Res.HHnew.Thermal.SH.Geo.WH.Geo.Solar.Geo</t>
  </si>
  <si>
    <t>FEC_per_household.kWh.NL.Res.HHnew.Thermal.SH.Geo.WH.Geo.Solar.Solar</t>
  </si>
  <si>
    <t>FEC_per_household.kWh.NL.Res.HHnew.Thermal.SH.Geo.WH.Elc.NoSolar.Elec</t>
  </si>
  <si>
    <t>FEC_per_household.kWh.NL.Res.HHnew.Thermal.SH.Geo.WH.Elc.Solar</t>
  </si>
  <si>
    <t>FEC_per_household.kWh.NL.Res.HHnew.Thermal.SH.Geo.WH.Elc.Solar.Elec</t>
  </si>
  <si>
    <t>FEC_per_household.kWh.NL.Res.HHnew.Thermal.SH.Geo.WH.Elc.Solar.Solar</t>
  </si>
  <si>
    <t>FEC_per_household.kWh.NL.Res.HHnew.Thermal.SH.Geo.CO</t>
  </si>
  <si>
    <t>FEC_per_household.kWh.NL.Res.HHnew.Thermal.SH.Geo.CO.LPG.LPG</t>
  </si>
  <si>
    <t>FEC_per_household.kWh.NL.Res.HHnew.Thermal.SH.Geo.CO.Elc.Elec</t>
  </si>
  <si>
    <t>FEC_per_household.kWh.NL.Res.HHnew.Thermal.SH.DistrHeat</t>
  </si>
  <si>
    <t>FEC_per_household.kWh.NL.Res.HHnew.Thermal.SH.DistrHeat.SH</t>
  </si>
  <si>
    <t>FEC_per_household.kWh.NL.Res.HHnew.Thermal.SH.DistrHeat.SH.Steam_Distr</t>
  </si>
  <si>
    <t>FEC_per_household.kWh.NL.Res.HHnew.Thermal.SH.DistrHeat.SH.Elec</t>
  </si>
  <si>
    <t>FEC_per_household.kWh.NL.Res.HHnew.Thermal.SH.DistrHeat.SC</t>
  </si>
  <si>
    <t>FEC_per_household.kWh.NL.Res.HHnew.Thermal.SH.DistrHeat.SC.AC.Elec</t>
  </si>
  <si>
    <t>FEC_per_household.kWh.NL.Res.HHnew.Thermal.SH.DistrHeat.WH</t>
  </si>
  <si>
    <t>FEC_per_household.kWh.NL.Res.HHnew.Thermal.SH.DistrHeat.WH.DistrHeat.NoSolar.Steam_Distr</t>
  </si>
  <si>
    <t>FEC_per_household.kWh.NL.Res.HHnew.Thermal.SH.DistrHeat.WH.DistrHeat.Solar</t>
  </si>
  <si>
    <t>FEC_per_household.kWh.NL.Res.HHnew.Thermal.SH.DistrHeat.WH.DistrHeat.Solar.Steam_Distr</t>
  </si>
  <si>
    <t>FEC_per_household.kWh.NL.Res.HHnew.Thermal.SH.DistrHeat.WH.DistrHeat.Solar.Solar</t>
  </si>
  <si>
    <t>FEC_per_household.kWh.NL.Res.HHnew.Thermal.SH.DistrHeat.WH.Elc.NoSolar.Elec</t>
  </si>
  <si>
    <t>FEC_per_household.kWh.NL.Res.HHnew.Thermal.SH.DistrHeat.WH.Elc.Solar</t>
  </si>
  <si>
    <t>FEC_per_household.kWh.NL.Res.HHnew.Thermal.SH.DistrHeat.WH.Elc.Solar.Elec</t>
  </si>
  <si>
    <t>FEC_per_household.kWh.NL.Res.HHnew.Thermal.SH.DistrHeat.WH.Elc.Solar.Solar</t>
  </si>
  <si>
    <t>FEC_per_household.kWh.NL.Res.HHnew.Thermal.SH.DistrHeat.CO</t>
  </si>
  <si>
    <t>FEC_per_household.kWh.NL.Res.HHnew.Thermal.SH.DistrHeat.CO.LPG.LPG</t>
  </si>
  <si>
    <t>FEC_per_household.kWh.NL.Res.HHnew.Thermal.SH.DistrHeat.CO.Elc.Elec</t>
  </si>
  <si>
    <t>FEC_per_household.kWh.NL.Res.HHnew.Thermal.SH.AdvElc</t>
  </si>
  <si>
    <t>FEC_per_household.kWh.NL.Res.HHnew.Thermal.SH.AdvElc.SH</t>
  </si>
  <si>
    <t>FEC_per_household.kWh.NL.Res.HHnew.Thermal.SH.AdvElc.SH.Elec</t>
  </si>
  <si>
    <t>FEC_per_household.kWh.NL.Res.HHnew.Thermal.SH.AdvElc.SC</t>
  </si>
  <si>
    <t>FEC_per_household.kWh.NL.Res.HHnew.Thermal.SH.AdvElc.SC.AC.Elec</t>
  </si>
  <si>
    <t>FEC_per_household.kWh.NL.Res.HHnew.Thermal.SH.AdvElc.WH</t>
  </si>
  <si>
    <t>FEC_per_household.kWh.NL.Res.HHnew.Thermal.SH.AdvElc.WH.LPG.NoSolar.LPG</t>
  </si>
  <si>
    <t>FEC_per_household.kWh.NL.Res.HHnew.Thermal.SH.AdvElc.WH.LPG.Solar</t>
  </si>
  <si>
    <t>FEC_per_household.kWh.NL.Res.HHnew.Thermal.SH.AdvElc.WH.LPG.Solar.LPG</t>
  </si>
  <si>
    <t>FEC_per_household.kWh.NL.Res.HHnew.Thermal.SH.AdvElc.WH.LPG.Solar.Solar</t>
  </si>
  <si>
    <t>FEC_per_household.kWh.NL.Res.HHnew.Thermal.SH.AdvElc.WH.Elc.NoSolar.Elec</t>
  </si>
  <si>
    <t>FEC_per_household.kWh.NL.Res.HHnew.Thermal.SH.AdvElc.WH.Elc.Solar</t>
  </si>
  <si>
    <t>FEC_per_household.kWh.NL.Res.HHnew.Thermal.SH.AdvElc.WH.Elc.Solar.Elec</t>
  </si>
  <si>
    <t>FEC_per_household.kWh.NL.Res.HHnew.Thermal.SH.AdvElc.WH.Elc.Solar.Solar</t>
  </si>
  <si>
    <t>FEC_per_household.kWh.NL.Res.HHnew.Thermal.SH.AdvElc.CO</t>
  </si>
  <si>
    <t>FEC_per_household.kWh.NL.Res.HHnew.Thermal.SH.AdvElc.CO.LPG.LPG</t>
  </si>
  <si>
    <t>FEC_per_household.kWh.NL.Res.HHnew.Thermal.SH.AdvElc.CO.Elc.Elec</t>
  </si>
  <si>
    <t>FEC_per_household.kWh.NL.Res.HHnew.Thermal.SH.ConvElc</t>
  </si>
  <si>
    <t>FEC_per_household.kWh.NL.Res.HHnew.Thermal.SH.ConvElc.SH</t>
  </si>
  <si>
    <t>FEC_per_household.kWh.NL.Res.HHnew.Thermal.SH.ConvElc.SH.Elec</t>
  </si>
  <si>
    <t>FEC_per_household.kWh.NL.Res.HHnew.Thermal.SH.ConvElc.SC</t>
  </si>
  <si>
    <t>FEC_per_household.kWh.NL.Res.HHnew.Thermal.SH.ConvElc.SC.AC.Elec</t>
  </si>
  <si>
    <t>FEC_per_household.kWh.NL.Res.HHnew.Thermal.SH.ConvElc.WH</t>
  </si>
  <si>
    <t>FEC_per_household.kWh.NL.Res.HHnew.Thermal.SH.ConvElc.WH.LPG.NoSolar.LPG</t>
  </si>
  <si>
    <t>FEC_per_household.kWh.NL.Res.HHnew.Thermal.SH.ConvElc.WH.LPG.Solar</t>
  </si>
  <si>
    <t>FEC_per_household.kWh.NL.Res.HHnew.Thermal.SH.ConvElc.WH.LPG.Solar.LPG</t>
  </si>
  <si>
    <t>FEC_per_household.kWh.NL.Res.HHnew.Thermal.SH.ConvElc.WH.LPG.Solar.Solar</t>
  </si>
  <si>
    <t>FEC_per_household.kWh.NL.Res.HHnew.Thermal.SH.ConvElc.WH.Elc.NoSolar.Elec</t>
  </si>
  <si>
    <t>FEC_per_household.kWh.NL.Res.HHnew.Thermal.SH.ConvElc.WH.Elc.Solar</t>
  </si>
  <si>
    <t>FEC_per_household.kWh.NL.Res.HHnew.Thermal.SH.ConvElc.WH.Elc.Solar.Elec</t>
  </si>
  <si>
    <t>FEC_per_household.kWh.NL.Res.HHnew.Thermal.SH.ConvElc.WH.Elc.Solar.Solar</t>
  </si>
  <si>
    <t>FEC_per_household.kWh.NL.Res.HHnew.Thermal.SH.ConvElc.CO</t>
  </si>
  <si>
    <t>FEC_per_household.kWh.NL.Res.HHnew.Thermal.SH.ConvElc.CO.LPG.LPG</t>
  </si>
  <si>
    <t>FEC_per_household.kWh.NL.Res.HHnew.Thermal.SH.ConvElc.CO.Elc.Elec</t>
  </si>
  <si>
    <t>NL - Thermal energy service of new and renovated households (detailed structure)</t>
  </si>
  <si>
    <t>TES_per_household.kWh.NL.Res.HHnew.Thermal.SH.Solids</t>
  </si>
  <si>
    <t>TES_per_household.kWh.NL.Res.HHnew.Thermal.SH.Solids.SH</t>
  </si>
  <si>
    <t>TES_per_household.kWh.NL.Res.HHnew.Thermal.SH.Solids.SH.Solids</t>
  </si>
  <si>
    <t>TES_per_household.kWh.NL.Res.HHnew.Thermal.SH.Solids.SH.Elec</t>
  </si>
  <si>
    <t>TES_per_household.kWh.NL.Res.HHnew.Thermal.SH.Solids.SC</t>
  </si>
  <si>
    <t>TES_per_household.kWh.NL.Res.HHnew.Thermal.SH.Solids.SC.AC.Elec</t>
  </si>
  <si>
    <t>TES_per_household.kWh.NL.Res.HHnew.Thermal.SH.Solids.WH</t>
  </si>
  <si>
    <t>TES_per_household.kWh.NL.Res.HHnew.Thermal.SH.Solids.WH.Solids.NoSolar.Solids</t>
  </si>
  <si>
    <t>TES_per_household.kWh.NL.Res.HHnew.Thermal.SH.Solids.WH.LPG.NoSolar.LPG</t>
  </si>
  <si>
    <t>TES_per_household.kWh.NL.Res.HHnew.Thermal.SH.Solids.WH.LPG.Solar</t>
  </si>
  <si>
    <t>TES_per_household.kWh.NL.Res.HHnew.Thermal.SH.Solids.WH.LPG.Solar.LPG</t>
  </si>
  <si>
    <t>TES_per_household.kWh.NL.Res.HHnew.Thermal.SH.Solids.WH.LPG.Solar.Solar</t>
  </si>
  <si>
    <t>TES_per_household.kWh.NL.Res.HHnew.Thermal.SH.Solids.WH.Elc.NoSolar.Elec</t>
  </si>
  <si>
    <t>TES_per_household.kWh.NL.Res.HHnew.Thermal.SH.Solids.WH.Elc.Solar</t>
  </si>
  <si>
    <t>TES_per_household.kWh.NL.Res.HHnew.Thermal.SH.Solids.WH.Elc.Solar.Elec</t>
  </si>
  <si>
    <t>TES_per_household.kWh.NL.Res.HHnew.Thermal.SH.Solids.WH.Elc.Solar.Solar</t>
  </si>
  <si>
    <t>TES_per_household.kWh.NL.Res.HHnew.Thermal.SH.Solids.CO</t>
  </si>
  <si>
    <t>TES_per_household.kWh.NL.Res.HHnew.Thermal.SH.Solids.CO.Solids.Solids</t>
  </si>
  <si>
    <t>TES_per_household.kWh.NL.Res.HHnew.Thermal.SH.Solids.CO.LPG.LPG</t>
  </si>
  <si>
    <t>TES_per_household.kWh.NL.Res.HHnew.Thermal.SH.Solids.CO.Elc.Elec</t>
  </si>
  <si>
    <t>TES_per_household.kWh.NL.Res.HHnew.Thermal.SH.LPG</t>
  </si>
  <si>
    <t>TES_per_household.kWh.NL.Res.HHnew.Thermal.SH.LPG.SH</t>
  </si>
  <si>
    <t>TES_per_household.kWh.NL.Res.HHnew.Thermal.SH.LPG.SH.LPG</t>
  </si>
  <si>
    <t>TES_per_household.kWh.NL.Res.HHnew.Thermal.SH.LPG.SH.Elec</t>
  </si>
  <si>
    <t>TES_per_household.kWh.NL.Res.HHnew.Thermal.SH.LPG.SC</t>
  </si>
  <si>
    <t>TES_per_household.kWh.NL.Res.HHnew.Thermal.SH.LPG.SC.AC.Elec</t>
  </si>
  <si>
    <t>TES_per_household.kWh.NL.Res.HHnew.Thermal.SH.LPG.WH</t>
  </si>
  <si>
    <t>TES_per_household.kWh.NL.Res.HHnew.Thermal.SH.LPG.WH.LPG.NoSolar.LPG</t>
  </si>
  <si>
    <t>TES_per_household.kWh.NL.Res.HHnew.Thermal.SH.LPG.WH.LPG.Solar</t>
  </si>
  <si>
    <t>TES_per_household.kWh.NL.Res.HHnew.Thermal.SH.LPG.WH.LPG.Solar.LPG</t>
  </si>
  <si>
    <t>TES_per_household.kWh.NL.Res.HHnew.Thermal.SH.LPG.WH.LPG.Solar.Solar</t>
  </si>
  <si>
    <t>TES_per_household.kWh.NL.Res.HHnew.Thermal.SH.LPG.WH.Elc.NoSolar.Elec</t>
  </si>
  <si>
    <t>TES_per_household.kWh.NL.Res.HHnew.Thermal.SH.LPG.WH.Elc.Solar</t>
  </si>
  <si>
    <t>TES_per_household.kWh.NL.Res.HHnew.Thermal.SH.LPG.WH.Elc.Solar.Elec</t>
  </si>
  <si>
    <t>TES_per_household.kWh.NL.Res.HHnew.Thermal.SH.LPG.WH.Elc.Solar.Solar</t>
  </si>
  <si>
    <t>TES_per_household.kWh.NL.Res.HHnew.Thermal.SH.LPG.CO</t>
  </si>
  <si>
    <t>TES_per_household.kWh.NL.Res.HHnew.Thermal.SH.LPG.CO.LPG.LPG</t>
  </si>
  <si>
    <t>TES_per_household.kWh.NL.Res.HHnew.Thermal.SH.LPG.CO.Elc.Elec</t>
  </si>
  <si>
    <t>TES_per_household.kWh.NL.Res.HHnew.Thermal.SH.Oil</t>
  </si>
  <si>
    <t>TES_per_household.kWh.NL.Res.HHnew.Thermal.SH.Oil.SH</t>
  </si>
  <si>
    <t>TES_per_household.kWh.NL.Res.HHnew.Thermal.SH.Oil.SH.Oil</t>
  </si>
  <si>
    <t>TES_per_household.kWh.NL.Res.HHnew.Thermal.SH.Oil.SH.Elec</t>
  </si>
  <si>
    <t>TES_per_household.kWh.NL.Res.HHnew.Thermal.SH.Oil.SC</t>
  </si>
  <si>
    <t>TES_per_household.kWh.NL.Res.HHnew.Thermal.SH.Oil.SC.AC.Elec</t>
  </si>
  <si>
    <t>TES_per_household.kWh.NL.Res.HHnew.Thermal.SH.Oil.WH</t>
  </si>
  <si>
    <t>TES_per_household.kWh.NL.Res.HHnew.Thermal.SH.Oil.WH.Oil.NoSolar.Oil</t>
  </si>
  <si>
    <t>TES_per_household.kWh.NL.Res.HHnew.Thermal.SH.Oil.WH.Oil.Solar</t>
  </si>
  <si>
    <t>TES_per_household.kWh.NL.Res.HHnew.Thermal.SH.Oil.WH.Oil.Solar.Oil</t>
  </si>
  <si>
    <t>TES_per_household.kWh.NL.Res.HHnew.Thermal.SH.Oil.WH.Oil.Solar.Solar</t>
  </si>
  <si>
    <t>TES_per_household.kWh.NL.Res.HHnew.Thermal.SH.Oil.WH.Elc.NoSolar.Elec</t>
  </si>
  <si>
    <t>TES_per_household.kWh.NL.Res.HHnew.Thermal.SH.Oil.WH.Elc.Solar</t>
  </si>
  <si>
    <t>TES_per_household.kWh.NL.Res.HHnew.Thermal.SH.Oil.WH.Elc.Solar.Elec</t>
  </si>
  <si>
    <t>TES_per_household.kWh.NL.Res.HHnew.Thermal.SH.Oil.WH.Elc.Solar.Solar</t>
  </si>
  <si>
    <t>TES_per_household.kWh.NL.Res.HHnew.Thermal.SH.Oil.CO</t>
  </si>
  <si>
    <t>TES_per_household.kWh.NL.Res.HHnew.Thermal.SH.Oil.CO.LPG.LPG</t>
  </si>
  <si>
    <t>TES_per_household.kWh.NL.Res.HHnew.Thermal.SH.Oil.CO.Elc.Elec</t>
  </si>
  <si>
    <t>TES_per_household.kWh.NL.Res.HHnew.Thermal.SH.Gas</t>
  </si>
  <si>
    <t>TES_per_household.kWh.NL.Res.HHnew.Thermal.SH.Gas.SH</t>
  </si>
  <si>
    <t>TES_per_household.kWh.NL.Res.HHnew.Thermal.SH.Gas.SH.Gas</t>
  </si>
  <si>
    <t>TES_per_household.kWh.NL.Res.HHnew.Thermal.SH.Gas.SH.Elec</t>
  </si>
  <si>
    <t>TES_per_household.kWh.NL.Res.HHnew.Thermal.SH.Gas.SC</t>
  </si>
  <si>
    <t>TES_per_household.kWh.NL.Res.HHnew.Thermal.SH.Gas.SC.AC.Elec</t>
  </si>
  <si>
    <t>TES_per_household.kWh.NL.Res.HHnew.Thermal.SH.Gas.WH</t>
  </si>
  <si>
    <t>TES_per_household.kWh.NL.Res.HHnew.Thermal.SH.Gas.WH.Gas.NoSolar.Gas</t>
  </si>
  <si>
    <t>TES_per_household.kWh.NL.Res.HHnew.Thermal.SH.Gas.WH.Gas.Solar</t>
  </si>
  <si>
    <t>TES_per_household.kWh.NL.Res.HHnew.Thermal.SH.Gas.WH.Gas.Solar.Gas</t>
  </si>
  <si>
    <t>TES_per_household.kWh.NL.Res.HHnew.Thermal.SH.Gas.WH.Gas.Solar.Solar</t>
  </si>
  <si>
    <t>TES_per_household.kWh.NL.Res.HHnew.Thermal.SH.Gas.WH.Elc.NoSolar.Elec</t>
  </si>
  <si>
    <t>TES_per_household.kWh.NL.Res.HHnew.Thermal.SH.Gas.WH.Elc.Solar</t>
  </si>
  <si>
    <t>TES_per_household.kWh.NL.Res.HHnew.Thermal.SH.Gas.WH.Elc.Solar.Elec</t>
  </si>
  <si>
    <t>TES_per_household.kWh.NL.Res.HHnew.Thermal.SH.Gas.WH.Elc.Solar.Solar</t>
  </si>
  <si>
    <t>TES_per_household.kWh.NL.Res.HHnew.Thermal.SH.Gas.CO</t>
  </si>
  <si>
    <t>TES_per_household.kWh.NL.Res.HHnew.Thermal.SH.Gas.CO.Gas.Gas</t>
  </si>
  <si>
    <t>TES_per_household.kWh.NL.Res.HHnew.Thermal.SH.Gas.CO.Elc.Elec</t>
  </si>
  <si>
    <t>TES_per_household.kWh.NL.Res.HHnew.Thermal.SH.Biomass</t>
  </si>
  <si>
    <t>TES_per_household.kWh.NL.Res.HHnew.Thermal.SH.Biomass.SH</t>
  </si>
  <si>
    <t>TES_per_household.kWh.NL.Res.HHnew.Thermal.SH.Biomass.SH.Biomass</t>
  </si>
  <si>
    <t>TES_per_household.kWh.NL.Res.HHnew.Thermal.SH.Biomass.SH.Elec</t>
  </si>
  <si>
    <t>TES_per_household.kWh.NL.Res.HHnew.Thermal.SH.Biomass.SC</t>
  </si>
  <si>
    <t>TES_per_household.kWh.NL.Res.HHnew.Thermal.SH.Biomass.SC.AC.Elec</t>
  </si>
  <si>
    <t>TES_per_household.kWh.NL.Res.HHnew.Thermal.SH.Biomass.WH</t>
  </si>
  <si>
    <t>TES_per_household.kWh.NL.Res.HHnew.Thermal.SH.Biomass.WH.Biomass.NoSolar.Biomass</t>
  </si>
  <si>
    <t>TES_per_household.kWh.NL.Res.HHnew.Thermal.SH.Biomass.WH.Biomass.Solar</t>
  </si>
  <si>
    <t>TES_per_household.kWh.NL.Res.HHnew.Thermal.SH.Biomass.WH.Biomass.Solar.Biomass</t>
  </si>
  <si>
    <t>TES_per_household.kWh.NL.Res.HHnew.Thermal.SH.Biomass.WH.Biomass.Solar.Solar</t>
  </si>
  <si>
    <t>TES_per_household.kWh.NL.Res.HHnew.Thermal.SH.Biomass.WH.LPG.NoSolar.LPG</t>
  </si>
  <si>
    <t>TES_per_household.kWh.NL.Res.HHnew.Thermal.SH.Biomass.WH.LPG.Solar</t>
  </si>
  <si>
    <t>TES_per_household.kWh.NL.Res.HHnew.Thermal.SH.Biomass.WH.LPG.Solar.LPG</t>
  </si>
  <si>
    <t>TES_per_household.kWh.NL.Res.HHnew.Thermal.SH.Biomass.WH.LPG.Solar.Solar</t>
  </si>
  <si>
    <t>TES_per_household.kWh.NL.Res.HHnew.Thermal.SH.Biomass.WH.Elc.NoSolar.Elec</t>
  </si>
  <si>
    <t>TES_per_household.kWh.NL.Res.HHnew.Thermal.SH.Biomass.WH.Elc.Solar</t>
  </si>
  <si>
    <t>TES_per_household.kWh.NL.Res.HHnew.Thermal.SH.Biomass.WH.Elc.Solar.Elec</t>
  </si>
  <si>
    <t>TES_per_household.kWh.NL.Res.HHnew.Thermal.SH.Biomass.WH.Elc.Solar.Solar</t>
  </si>
  <si>
    <t>TES_per_household.kWh.NL.Res.HHnew.Thermal.SH.Biomass.CO</t>
  </si>
  <si>
    <t>TES_per_household.kWh.NL.Res.HHnew.Thermal.SH.Biomass.CO.Biomass.Biomass</t>
  </si>
  <si>
    <t>TES_per_household.kWh.NL.Res.HHnew.Thermal.SH.Biomass.CO.LPG.LPG</t>
  </si>
  <si>
    <t>TES_per_household.kWh.NL.Res.HHnew.Thermal.SH.Biomass.CO.Elc.Elec</t>
  </si>
  <si>
    <t>TES_per_household.kWh.NL.Res.HHnew.Thermal.SH.Geo</t>
  </si>
  <si>
    <t>TES_per_household.kWh.NL.Res.HHnew.Thermal.SH.Geo.SH</t>
  </si>
  <si>
    <t>TES_per_household.kWh.NL.Res.HHnew.Thermal.SH.Geo.SH.Geo</t>
  </si>
  <si>
    <t>TES_per_household.kWh.NL.Res.HHnew.Thermal.SH.Geo.SH.Elec</t>
  </si>
  <si>
    <t>TES_per_household.kWh.NL.Res.HHnew.Thermal.SH.Geo.SC</t>
  </si>
  <si>
    <t>TES_per_household.kWh.NL.Res.HHnew.Thermal.SH.Geo.SC.AC.Elec</t>
  </si>
  <si>
    <t>TES_per_household.kWh.NL.Res.HHnew.Thermal.SH.Geo.WH</t>
  </si>
  <si>
    <t>TES_per_household.kWh.NL.Res.HHnew.Thermal.SH.Geo.WH.Geo.NoSolar.Geo</t>
  </si>
  <si>
    <t>TES_per_household.kWh.NL.Res.HHnew.Thermal.SH.Geo.WH.Geo.Solar</t>
  </si>
  <si>
    <t>TES_per_household.kWh.NL.Res.HHnew.Thermal.SH.Geo.WH.Geo.Solar.Geo</t>
  </si>
  <si>
    <t>TES_per_household.kWh.NL.Res.HHnew.Thermal.SH.Geo.WH.Geo.Solar.Solar</t>
  </si>
  <si>
    <t>TES_per_household.kWh.NL.Res.HHnew.Thermal.SH.Geo.WH.Elc.NoSolar.Elec</t>
  </si>
  <si>
    <t>TES_per_household.kWh.NL.Res.HHnew.Thermal.SH.Geo.WH.Elc.Solar</t>
  </si>
  <si>
    <t>TES_per_household.kWh.NL.Res.HHnew.Thermal.SH.Geo.WH.Elc.Solar.Elec</t>
  </si>
  <si>
    <t>TES_per_household.kWh.NL.Res.HHnew.Thermal.SH.Geo.WH.Elc.Solar.Solar</t>
  </si>
  <si>
    <t>TES_per_household.kWh.NL.Res.HHnew.Thermal.SH.Geo.CO</t>
  </si>
  <si>
    <t>TES_per_household.kWh.NL.Res.HHnew.Thermal.SH.Geo.CO.LPG.LPG</t>
  </si>
  <si>
    <t>TES_per_household.kWh.NL.Res.HHnew.Thermal.SH.Geo.CO.Elc.Elec</t>
  </si>
  <si>
    <t>TES_per_household.kWh.NL.Res.HHnew.Thermal.SH.DistrHeat</t>
  </si>
  <si>
    <t>TES_per_household.kWh.NL.Res.HHnew.Thermal.SH.DistrHeat.SH</t>
  </si>
  <si>
    <t>TES_per_household.kWh.NL.Res.HHnew.Thermal.SH.DistrHeat.SH.Steam_Distr</t>
  </si>
  <si>
    <t>TES_per_household.kWh.NL.Res.HHnew.Thermal.SH.DistrHeat.SH.Elec</t>
  </si>
  <si>
    <t>TES_per_household.kWh.NL.Res.HHnew.Thermal.SH.DistrHeat.SC</t>
  </si>
  <si>
    <t>TES_per_household.kWh.NL.Res.HHnew.Thermal.SH.DistrHeat.SC.AC.Elec</t>
  </si>
  <si>
    <t>TES_per_household.kWh.NL.Res.HHnew.Thermal.SH.DistrHeat.WH</t>
  </si>
  <si>
    <t>TES_per_household.kWh.NL.Res.HHnew.Thermal.SH.DistrHeat.WH.DistrHeat.NoSolar.Steam_Distr</t>
  </si>
  <si>
    <t>TES_per_household.kWh.NL.Res.HHnew.Thermal.SH.DistrHeat.WH.DistrHeat.Solar</t>
  </si>
  <si>
    <t>TES_per_household.kWh.NL.Res.HHnew.Thermal.SH.DistrHeat.WH.DistrHeat.Solar.Steam_Distr</t>
  </si>
  <si>
    <t>TES_per_household.kWh.NL.Res.HHnew.Thermal.SH.DistrHeat.WH.DistrHeat.Solar.Solar</t>
  </si>
  <si>
    <t>TES_per_household.kWh.NL.Res.HHnew.Thermal.SH.DistrHeat.WH.Elc.NoSolar.Elec</t>
  </si>
  <si>
    <t>TES_per_household.kWh.NL.Res.HHnew.Thermal.SH.DistrHeat.WH.Elc.Solar</t>
  </si>
  <si>
    <t>TES_per_household.kWh.NL.Res.HHnew.Thermal.SH.DistrHeat.WH.Elc.Solar.Elec</t>
  </si>
  <si>
    <t>TES_per_household.kWh.NL.Res.HHnew.Thermal.SH.DistrHeat.WH.Elc.Solar.Solar</t>
  </si>
  <si>
    <t>TES_per_household.kWh.NL.Res.HHnew.Thermal.SH.DistrHeat.CO</t>
  </si>
  <si>
    <t>TES_per_household.kWh.NL.Res.HHnew.Thermal.SH.DistrHeat.CO.LPG.LPG</t>
  </si>
  <si>
    <t>TES_per_household.kWh.NL.Res.HHnew.Thermal.SH.DistrHeat.CO.Elc.Elec</t>
  </si>
  <si>
    <t>TES_per_household.kWh.NL.Res.HHnew.Thermal.SH.AdvElc</t>
  </si>
  <si>
    <t>TES_per_household.kWh.NL.Res.HHnew.Thermal.SH.AdvElc.SH</t>
  </si>
  <si>
    <t>TES_per_household.kWh.NL.Res.HHnew.Thermal.SH.AdvElc.SH.Elec</t>
  </si>
  <si>
    <t>TES_per_household.kWh.NL.Res.HHnew.Thermal.SH.AdvElc.SC</t>
  </si>
  <si>
    <t>TES_per_household.kWh.NL.Res.HHnew.Thermal.SH.AdvElc.SC.AC.Elec</t>
  </si>
  <si>
    <t>TES_per_household.kWh.NL.Res.HHnew.Thermal.SH.AdvElc.WH</t>
  </si>
  <si>
    <t>TES_per_household.kWh.NL.Res.HHnew.Thermal.SH.AdvElc.WH.LPG.NoSolar.LPG</t>
  </si>
  <si>
    <t>TES_per_household.kWh.NL.Res.HHnew.Thermal.SH.AdvElc.WH.LPG.Solar</t>
  </si>
  <si>
    <t>TES_per_household.kWh.NL.Res.HHnew.Thermal.SH.AdvElc.WH.LPG.Solar.LPG</t>
  </si>
  <si>
    <t>TES_per_household.kWh.NL.Res.HHnew.Thermal.SH.AdvElc.WH.LPG.Solar.Solar</t>
  </si>
  <si>
    <t>TES_per_household.kWh.NL.Res.HHnew.Thermal.SH.AdvElc.WH.Elc.NoSolar.Elec</t>
  </si>
  <si>
    <t>TES_per_household.kWh.NL.Res.HHnew.Thermal.SH.AdvElc.WH.Elc.Solar</t>
  </si>
  <si>
    <t>TES_per_household.kWh.NL.Res.HHnew.Thermal.SH.AdvElc.WH.Elc.Solar.Elec</t>
  </si>
  <si>
    <t>TES_per_household.kWh.NL.Res.HHnew.Thermal.SH.AdvElc.WH.Elc.Solar.Solar</t>
  </si>
  <si>
    <t>TES_per_household.kWh.NL.Res.HHnew.Thermal.SH.AdvElc.CO</t>
  </si>
  <si>
    <t>TES_per_household.kWh.NL.Res.HHnew.Thermal.SH.AdvElc.CO.LPG.LPG</t>
  </si>
  <si>
    <t>TES_per_household.kWh.NL.Res.HHnew.Thermal.SH.AdvElc.CO.Elc.Elec</t>
  </si>
  <si>
    <t>TES_per_household.kWh.NL.Res.HHnew.Thermal.SH.ConvElc</t>
  </si>
  <si>
    <t>TES_per_household.kWh.NL.Res.HHnew.Thermal.SH.ConvElc.SH</t>
  </si>
  <si>
    <t>TES_per_household.kWh.NL.Res.HHnew.Thermal.SH.ConvElc.SH.Elec</t>
  </si>
  <si>
    <t>TES_per_household.kWh.NL.Res.HHnew.Thermal.SH.ConvElc.SC</t>
  </si>
  <si>
    <t>TES_per_household.kWh.NL.Res.HHnew.Thermal.SH.ConvElc.SC.AC.Elec</t>
  </si>
  <si>
    <t>TES_per_household.kWh.NL.Res.HHnew.Thermal.SH.ConvElc.WH</t>
  </si>
  <si>
    <t>TES_per_household.kWh.NL.Res.HHnew.Thermal.SH.ConvElc.WH.LPG.NoSolar.LPG</t>
  </si>
  <si>
    <t>TES_per_household.kWh.NL.Res.HHnew.Thermal.SH.ConvElc.WH.LPG.Solar</t>
  </si>
  <si>
    <t>TES_per_household.kWh.NL.Res.HHnew.Thermal.SH.ConvElc.WH.LPG.Solar.LPG</t>
  </si>
  <si>
    <t>TES_per_household.kWh.NL.Res.HHnew.Thermal.SH.ConvElc.WH.LPG.Solar.Solar</t>
  </si>
  <si>
    <t>TES_per_household.kWh.NL.Res.HHnew.Thermal.SH.ConvElc.WH.Elc.NoSolar.Elec</t>
  </si>
  <si>
    <t>TES_per_household.kWh.NL.Res.HHnew.Thermal.SH.ConvElc.WH.Elc.Solar</t>
  </si>
  <si>
    <t>TES_per_household.kWh.NL.Res.HHnew.Thermal.SH.ConvElc.WH.Elc.Solar.Elec</t>
  </si>
  <si>
    <t>TES_per_household.kWh.NL.Res.HHnew.Thermal.SH.ConvElc.WH.Elc.Solar.Solar</t>
  </si>
  <si>
    <t>TES_per_household.kWh.NL.Res.HHnew.Thermal.SH.ConvElc.CO</t>
  </si>
  <si>
    <t>TES_per_household.kWh.NL.Res.HHnew.Thermal.SH.ConvElc.CO.LPG.LPG</t>
  </si>
  <si>
    <t>TES_per_household.kWh.NL.Res.HHnew.Thermal.SH.ConvElc.CO.Elc.Elec</t>
  </si>
  <si>
    <t>EMI_per_household.kgCO2.NL.Res.HHnew.Thermal.SH.Solids</t>
  </si>
  <si>
    <t>EMI_per_household.kgCO2.NL.Res.HHnew.Thermal.SH.Solids.SH</t>
  </si>
  <si>
    <t>EMI_per_household.kgCO2.NL.Res.HHnew.Thermal.SH.Solids.SH.Solids</t>
  </si>
  <si>
    <t>EMI_per_household.kgCO2.NL.Res.HHnew.Thermal.SH.Solids.SH.Elec</t>
  </si>
  <si>
    <t>EMI_per_household.kgCO2.NL.Res.HHnew.Thermal.SH.Solids.SC</t>
  </si>
  <si>
    <t>EMI_per_household.kgCO2.NL.Res.HHnew.Thermal.SH.Solids.SC.AC.Elec</t>
  </si>
  <si>
    <t>EMI_per_household.kgCO2.NL.Res.HHnew.Thermal.SH.Solids.WH</t>
  </si>
  <si>
    <t>EMI_per_household.kgCO2.NL.Res.HHnew.Thermal.SH.Solids.WH.Solids.NoSolar.Solids</t>
  </si>
  <si>
    <t>EMI_per_household.kgCO2.NL.Res.HHnew.Thermal.SH.Solids.WH.LPG.NoSolar.LPG</t>
  </si>
  <si>
    <t>EMI_per_household.kgCO2.NL.Res.HHnew.Thermal.SH.Solids.WH.LPG.Solar</t>
  </si>
  <si>
    <t>EMI_per_household.kgCO2.NL.Res.HHnew.Thermal.SH.Solids.WH.LPG.Solar.LPG</t>
  </si>
  <si>
    <t>EMI_per_household.kgCO2.NL.Res.HHnew.Thermal.SH.Solids.WH.LPG.Solar.Solar</t>
  </si>
  <si>
    <t>EMI_per_household.kgCO2.NL.Res.HHnew.Thermal.SH.Solids.WH.Elc.NoSolar.Elec</t>
  </si>
  <si>
    <t>EMI_per_household.kgCO2.NL.Res.HHnew.Thermal.SH.Solids.WH.Elc.Solar</t>
  </si>
  <si>
    <t>EMI_per_household.kgCO2.NL.Res.HHnew.Thermal.SH.Solids.WH.Elc.Solar.Elec</t>
  </si>
  <si>
    <t>EMI_per_household.kgCO2.NL.Res.HHnew.Thermal.SH.Solids.WH.Elc.Solar.Solar</t>
  </si>
  <si>
    <t>EMI_per_household.kgCO2.NL.Res.HHnew.Thermal.SH.Solids.CO</t>
  </si>
  <si>
    <t>EMI_per_household.kgCO2.NL.Res.HHnew.Thermal.SH.Solids.CO.Solids.Solids</t>
  </si>
  <si>
    <t>EMI_per_household.kgCO2.NL.Res.HHnew.Thermal.SH.Solids.CO.LPG.LPG</t>
  </si>
  <si>
    <t>EMI_per_household.kgCO2.NL.Res.HHnew.Thermal.SH.Solids.CO.Elc.Elec</t>
  </si>
  <si>
    <t>EMI_per_household.kgCO2.NL.Res.HHnew.Thermal.SH.LPG</t>
  </si>
  <si>
    <t>EMI_per_household.kgCO2.NL.Res.HHnew.Thermal.SH.LPG.SH</t>
  </si>
  <si>
    <t>EMI_per_household.kgCO2.NL.Res.HHnew.Thermal.SH.LPG.SH.LPG</t>
  </si>
  <si>
    <t>EMI_per_household.kgCO2.NL.Res.HHnew.Thermal.SH.LPG.SH.Elec</t>
  </si>
  <si>
    <t>EMI_per_household.kgCO2.NL.Res.HHnew.Thermal.SH.LPG.SC</t>
  </si>
  <si>
    <t>EMI_per_household.kgCO2.NL.Res.HHnew.Thermal.SH.LPG.SC.AC.Elec</t>
  </si>
  <si>
    <t>EMI_per_household.kgCO2.NL.Res.HHnew.Thermal.SH.LPG.WH</t>
  </si>
  <si>
    <t>EMI_per_household.kgCO2.NL.Res.HHnew.Thermal.SH.LPG.WH.LPG.NoSolar.LPG</t>
  </si>
  <si>
    <t>EMI_per_household.kgCO2.NL.Res.HHnew.Thermal.SH.LPG.WH.LPG.Solar</t>
  </si>
  <si>
    <t>EMI_per_household.kgCO2.NL.Res.HHnew.Thermal.SH.LPG.WH.LPG.Solar.LPG</t>
  </si>
  <si>
    <t>EMI_per_household.kgCO2.NL.Res.HHnew.Thermal.SH.LPG.WH.LPG.Solar.Solar</t>
  </si>
  <si>
    <t>EMI_per_household.kgCO2.NL.Res.HHnew.Thermal.SH.LPG.WH.Elc.NoSolar.Elec</t>
  </si>
  <si>
    <t>EMI_per_household.kgCO2.NL.Res.HHnew.Thermal.SH.LPG.WH.Elc.Solar</t>
  </si>
  <si>
    <t>EMI_per_household.kgCO2.NL.Res.HHnew.Thermal.SH.LPG.WH.Elc.Solar.Elec</t>
  </si>
  <si>
    <t>EMI_per_household.kgCO2.NL.Res.HHnew.Thermal.SH.LPG.WH.Elc.Solar.Solar</t>
  </si>
  <si>
    <t>EMI_per_household.kgCO2.NL.Res.HHnew.Thermal.SH.LPG.CO</t>
  </si>
  <si>
    <t>EMI_per_household.kgCO2.NL.Res.HHnew.Thermal.SH.LPG.CO.LPG.LPG</t>
  </si>
  <si>
    <t>EMI_per_household.kgCO2.NL.Res.HHnew.Thermal.SH.LPG.CO.Elc.Elec</t>
  </si>
  <si>
    <t>EMI_per_household.kgCO2.NL.Res.HHnew.Thermal.SH.Oil</t>
  </si>
  <si>
    <t>EMI_per_household.kgCO2.NL.Res.HHnew.Thermal.SH.Oil.SH</t>
  </si>
  <si>
    <t>EMI_per_household.kgCO2.NL.Res.HHnew.Thermal.SH.Oil.SH.Oil</t>
  </si>
  <si>
    <t>EMI_per_household.kgCO2.NL.Res.HHnew.Thermal.SH.Oil.SH.Elec</t>
  </si>
  <si>
    <t>EMI_per_household.kgCO2.NL.Res.HHnew.Thermal.SH.Oil.SC</t>
  </si>
  <si>
    <t>EMI_per_household.kgCO2.NL.Res.HHnew.Thermal.SH.Oil.SC.AC.Elec</t>
  </si>
  <si>
    <t>EMI_per_household.kgCO2.NL.Res.HHnew.Thermal.SH.Oil.WH</t>
  </si>
  <si>
    <t>EMI_per_household.kgCO2.NL.Res.HHnew.Thermal.SH.Oil.WH.Oil.NoSolar.Oil</t>
  </si>
  <si>
    <t>EMI_per_household.kgCO2.NL.Res.HHnew.Thermal.SH.Oil.WH.Oil.Solar</t>
  </si>
  <si>
    <t>EMI_per_household.kgCO2.NL.Res.HHnew.Thermal.SH.Oil.WH.Oil.Solar.Oil</t>
  </si>
  <si>
    <t>EMI_per_household.kgCO2.NL.Res.HHnew.Thermal.SH.Oil.WH.Oil.Solar.Solar</t>
  </si>
  <si>
    <t>EMI_per_household.kgCO2.NL.Res.HHnew.Thermal.SH.Oil.WH.Elc.NoSolar.Elec</t>
  </si>
  <si>
    <t>EMI_per_household.kgCO2.NL.Res.HHnew.Thermal.SH.Oil.WH.Elc.Solar</t>
  </si>
  <si>
    <t>EMI_per_household.kgCO2.NL.Res.HHnew.Thermal.SH.Oil.WH.Elc.Solar.Elec</t>
  </si>
  <si>
    <t>EMI_per_household.kgCO2.NL.Res.HHnew.Thermal.SH.Oil.WH.Elc.Solar.Solar</t>
  </si>
  <si>
    <t>EMI_per_household.kgCO2.NL.Res.HHnew.Thermal.SH.Oil.CO</t>
  </si>
  <si>
    <t>EMI_per_household.kgCO2.NL.Res.HHnew.Thermal.SH.Oil.CO.LPG.LPG</t>
  </si>
  <si>
    <t>EMI_per_household.kgCO2.NL.Res.HHnew.Thermal.SH.Oil.CO.Elc.Elec</t>
  </si>
  <si>
    <t>EMI_per_household.kgCO2.NL.Res.HHnew.Thermal.SH.Gas</t>
  </si>
  <si>
    <t>EMI_per_household.kgCO2.NL.Res.HHnew.Thermal.SH.Gas.SH</t>
  </si>
  <si>
    <t>EMI_per_household.kgCO2.NL.Res.HHnew.Thermal.SH.Gas.SH.Gas</t>
  </si>
  <si>
    <t>EMI_per_household.kgCO2.NL.Res.HHnew.Thermal.SH.Gas.SH.Elec</t>
  </si>
  <si>
    <t>EMI_per_household.kgCO2.NL.Res.HHnew.Thermal.SH.Gas.SC</t>
  </si>
  <si>
    <t>EMI_per_household.kgCO2.NL.Res.HHnew.Thermal.SH.Gas.SC.AC.Elec</t>
  </si>
  <si>
    <t>EMI_per_household.kgCO2.NL.Res.HHnew.Thermal.SH.Gas.WH</t>
  </si>
  <si>
    <t>EMI_per_household.kgCO2.NL.Res.HHnew.Thermal.SH.Gas.WH.Gas.NoSolar.Gas</t>
  </si>
  <si>
    <t>EMI_per_household.kgCO2.NL.Res.HHnew.Thermal.SH.Gas.WH.Gas.Solar</t>
  </si>
  <si>
    <t>EMI_per_household.kgCO2.NL.Res.HHnew.Thermal.SH.Gas.WH.Gas.Solar.Gas</t>
  </si>
  <si>
    <t>EMI_per_household.kgCO2.NL.Res.HHnew.Thermal.SH.Gas.WH.Gas.Solar.Solar</t>
  </si>
  <si>
    <t>EMI_per_household.kgCO2.NL.Res.HHnew.Thermal.SH.Gas.WH.Elc.NoSolar.Elec</t>
  </si>
  <si>
    <t>EMI_per_household.kgCO2.NL.Res.HHnew.Thermal.SH.Gas.WH.Elc.Solar</t>
  </si>
  <si>
    <t>EMI_per_household.kgCO2.NL.Res.HHnew.Thermal.SH.Gas.WH.Elc.Solar.Elec</t>
  </si>
  <si>
    <t>EMI_per_household.kgCO2.NL.Res.HHnew.Thermal.SH.Gas.WH.Elc.Solar.Solar</t>
  </si>
  <si>
    <t>EMI_per_household.kgCO2.NL.Res.HHnew.Thermal.SH.Gas.CO</t>
  </si>
  <si>
    <t>EMI_per_household.kgCO2.NL.Res.HHnew.Thermal.SH.Gas.CO.Gas.Gas</t>
  </si>
  <si>
    <t>EMI_per_household.kgCO2.NL.Res.HHnew.Thermal.SH.Gas.CO.Elc.Elec</t>
  </si>
  <si>
    <t>EMI_per_household.kgCO2.NL.Res.HHnew.Thermal.SH.Biomass</t>
  </si>
  <si>
    <t>EMI_per_household.kgCO2.NL.Res.HHnew.Thermal.SH.Biomass.SH</t>
  </si>
  <si>
    <t>EMI_per_household.kgCO2.NL.Res.HHnew.Thermal.SH.Biomass.SH.Biomass</t>
  </si>
  <si>
    <t>EMI_per_household.kgCO2.NL.Res.HHnew.Thermal.SH.Biomass.SH.Elec</t>
  </si>
  <si>
    <t>EMI_per_household.kgCO2.NL.Res.HHnew.Thermal.SH.Biomass.SC</t>
  </si>
  <si>
    <t>EMI_per_household.kgCO2.NL.Res.HHnew.Thermal.SH.Biomass.SC.AC.Elec</t>
  </si>
  <si>
    <t>EMI_per_household.kgCO2.NL.Res.HHnew.Thermal.SH.Biomass.WH</t>
  </si>
  <si>
    <t>EMI_per_household.kgCO2.NL.Res.HHnew.Thermal.SH.Biomass.WH.Biomass.NoSolar.Biomass</t>
  </si>
  <si>
    <t>EMI_per_household.kgCO2.NL.Res.HHnew.Thermal.SH.Biomass.WH.Biomass.Solar</t>
  </si>
  <si>
    <t>EMI_per_household.kgCO2.NL.Res.HHnew.Thermal.SH.Biomass.WH.Biomass.Solar.Biomass</t>
  </si>
  <si>
    <t>EMI_per_household.kgCO2.NL.Res.HHnew.Thermal.SH.Biomass.WH.Biomass.Solar.Solar</t>
  </si>
  <si>
    <t>EMI_per_household.kgCO2.NL.Res.HHnew.Thermal.SH.Biomass.WH.LPG.NoSolar.LPG</t>
  </si>
  <si>
    <t>EMI_per_household.kgCO2.NL.Res.HHnew.Thermal.SH.Biomass.WH.LPG.Solar</t>
  </si>
  <si>
    <t>EMI_per_household.kgCO2.NL.Res.HHnew.Thermal.SH.Biomass.WH.LPG.Solar.LPG</t>
  </si>
  <si>
    <t>EMI_per_household.kgCO2.NL.Res.HHnew.Thermal.SH.Biomass.WH.LPG.Solar.Solar</t>
  </si>
  <si>
    <t>EMI_per_household.kgCO2.NL.Res.HHnew.Thermal.SH.Biomass.WH.Elc.NoSolar.Elec</t>
  </si>
  <si>
    <t>EMI_per_household.kgCO2.NL.Res.HHnew.Thermal.SH.Biomass.WH.Elc.Solar</t>
  </si>
  <si>
    <t>EMI_per_household.kgCO2.NL.Res.HHnew.Thermal.SH.Biomass.WH.Elc.Solar.Elec</t>
  </si>
  <si>
    <t>EMI_per_household.kgCO2.NL.Res.HHnew.Thermal.SH.Biomass.WH.Elc.Solar.Solar</t>
  </si>
  <si>
    <t>EMI_per_household.kgCO2.NL.Res.HHnew.Thermal.SH.Biomass.CO</t>
  </si>
  <si>
    <t>EMI_per_household.kgCO2.NL.Res.HHnew.Thermal.SH.Biomass.CO.Biomass.Biomass</t>
  </si>
  <si>
    <t>EMI_per_household.kgCO2.NL.Res.HHnew.Thermal.SH.Biomass.CO.LPG.LPG</t>
  </si>
  <si>
    <t>EMI_per_household.kgCO2.NL.Res.HHnew.Thermal.SH.Biomass.CO.Elc.Elec</t>
  </si>
  <si>
    <t>EMI_per_household.kgCO2.NL.Res.HHnew.Thermal.SH.Geo</t>
  </si>
  <si>
    <t>EMI_per_household.kgCO2.NL.Res.HHnew.Thermal.SH.Geo.SH</t>
  </si>
  <si>
    <t>EMI_per_household.kgCO2.NL.Res.HHnew.Thermal.SH.Geo.SH.Geo</t>
  </si>
  <si>
    <t>EMI_per_household.kgCO2.NL.Res.HHnew.Thermal.SH.Geo.SH.Elec</t>
  </si>
  <si>
    <t>EMI_per_household.kgCO2.NL.Res.HHnew.Thermal.SH.Geo.SC</t>
  </si>
  <si>
    <t>EMI_per_household.kgCO2.NL.Res.HHnew.Thermal.SH.Geo.SC.AC.Elec</t>
  </si>
  <si>
    <t>EMI_per_household.kgCO2.NL.Res.HHnew.Thermal.SH.Geo.WH</t>
  </si>
  <si>
    <t>EMI_per_household.kgCO2.NL.Res.HHnew.Thermal.SH.Geo.WH.Geo.NoSolar.Geo</t>
  </si>
  <si>
    <t>EMI_per_household.kgCO2.NL.Res.HHnew.Thermal.SH.Geo.WH.Geo.Solar</t>
  </si>
  <si>
    <t>EMI_per_household.kgCO2.NL.Res.HHnew.Thermal.SH.Geo.WH.Geo.Solar.Geo</t>
  </si>
  <si>
    <t>EMI_per_household.kgCO2.NL.Res.HHnew.Thermal.SH.Geo.WH.Geo.Solar.Solar</t>
  </si>
  <si>
    <t>EMI_per_household.kgCO2.NL.Res.HHnew.Thermal.SH.Geo.WH.Elc.NoSolar.Elec</t>
  </si>
  <si>
    <t>EMI_per_household.kgCO2.NL.Res.HHnew.Thermal.SH.Geo.WH.Elc.Solar</t>
  </si>
  <si>
    <t>EMI_per_household.kgCO2.NL.Res.HHnew.Thermal.SH.Geo.WH.Elc.Solar.Elec</t>
  </si>
  <si>
    <t>EMI_per_household.kgCO2.NL.Res.HHnew.Thermal.SH.Geo.WH.Elc.Solar.Solar</t>
  </si>
  <si>
    <t>EMI_per_household.kgCO2.NL.Res.HHnew.Thermal.SH.Geo.CO</t>
  </si>
  <si>
    <t>EMI_per_household.kgCO2.NL.Res.HHnew.Thermal.SH.Geo.CO.LPG.LPG</t>
  </si>
  <si>
    <t>EMI_per_household.kgCO2.NL.Res.HHnew.Thermal.SH.Geo.CO.Elc.Elec</t>
  </si>
  <si>
    <t>EMI_per_household.kgCO2.NL.Res.HHnew.Thermal.SH.DistrHeat</t>
  </si>
  <si>
    <t>EMI_per_household.kgCO2.NL.Res.HHnew.Thermal.SH.DistrHeat.SH</t>
  </si>
  <si>
    <t>EMI_per_household.kgCO2.NL.Res.HHnew.Thermal.SH.DistrHeat.SH.Steam_Distr</t>
  </si>
  <si>
    <t>EMI_per_household.kgCO2.NL.Res.HHnew.Thermal.SH.DistrHeat.SH.Elec</t>
  </si>
  <si>
    <t>EMI_per_household.kgCO2.NL.Res.HHnew.Thermal.SH.DistrHeat.SC</t>
  </si>
  <si>
    <t>EMI_per_household.kgCO2.NL.Res.HHnew.Thermal.SH.DistrHeat.SC.AC.Elec</t>
  </si>
  <si>
    <t>EMI_per_household.kgCO2.NL.Res.HHnew.Thermal.SH.DistrHeat.WH</t>
  </si>
  <si>
    <t>EMI_per_household.kgCO2.NL.Res.HHnew.Thermal.SH.DistrHeat.WH.DistrHeat.NoSolar.Steam_Distr</t>
  </si>
  <si>
    <t>EMI_per_household.kgCO2.NL.Res.HHnew.Thermal.SH.DistrHeat.WH.DistrHeat.Solar</t>
  </si>
  <si>
    <t>EMI_per_household.kgCO2.NL.Res.HHnew.Thermal.SH.DistrHeat.WH.DistrHeat.Solar.Steam_Distr</t>
  </si>
  <si>
    <t>EMI_per_household.kgCO2.NL.Res.HHnew.Thermal.SH.DistrHeat.WH.DistrHeat.Solar.Solar</t>
  </si>
  <si>
    <t>EMI_per_household.kgCO2.NL.Res.HHnew.Thermal.SH.DistrHeat.WH.Elc.NoSolar.Elec</t>
  </si>
  <si>
    <t>EMI_per_household.kgCO2.NL.Res.HHnew.Thermal.SH.DistrHeat.WH.Elc.Solar</t>
  </si>
  <si>
    <t>EMI_per_household.kgCO2.NL.Res.HHnew.Thermal.SH.DistrHeat.WH.Elc.Solar.Elec</t>
  </si>
  <si>
    <t>EMI_per_household.kgCO2.NL.Res.HHnew.Thermal.SH.DistrHeat.WH.Elc.Solar.Solar</t>
  </si>
  <si>
    <t>EMI_per_household.kgCO2.NL.Res.HHnew.Thermal.SH.DistrHeat.CO</t>
  </si>
  <si>
    <t>EMI_per_household.kgCO2.NL.Res.HHnew.Thermal.SH.DistrHeat.CO.LPG.LPG</t>
  </si>
  <si>
    <t>EMI_per_household.kgCO2.NL.Res.HHnew.Thermal.SH.DistrHeat.CO.Elc.Elec</t>
  </si>
  <si>
    <t>EMI_per_household.kgCO2.NL.Res.HHnew.Thermal.SH.AdvElc</t>
  </si>
  <si>
    <t>EMI_per_household.kgCO2.NL.Res.HHnew.Thermal.SH.AdvElc.SH</t>
  </si>
  <si>
    <t>EMI_per_household.kgCO2.NL.Res.HHnew.Thermal.SH.AdvElc.SH.Elec</t>
  </si>
  <si>
    <t>EMI_per_household.kgCO2.NL.Res.HHnew.Thermal.SH.AdvElc.SC</t>
  </si>
  <si>
    <t>EMI_per_household.kgCO2.NL.Res.HHnew.Thermal.SH.AdvElc.SC.AC.Elec</t>
  </si>
  <si>
    <t>EMI_per_household.kgCO2.NL.Res.HHnew.Thermal.SH.AdvElc.WH</t>
  </si>
  <si>
    <t>EMI_per_household.kgCO2.NL.Res.HHnew.Thermal.SH.AdvElc.WH.LPG.NoSolar.LPG</t>
  </si>
  <si>
    <t>EMI_per_household.kgCO2.NL.Res.HHnew.Thermal.SH.AdvElc.WH.LPG.Solar</t>
  </si>
  <si>
    <t>EMI_per_household.kgCO2.NL.Res.HHnew.Thermal.SH.AdvElc.WH.LPG.Solar.LPG</t>
  </si>
  <si>
    <t>EMI_per_household.kgCO2.NL.Res.HHnew.Thermal.SH.AdvElc.WH.LPG.Solar.Solar</t>
  </si>
  <si>
    <t>EMI_per_household.kgCO2.NL.Res.HHnew.Thermal.SH.AdvElc.WH.Elc.NoSolar.Elec</t>
  </si>
  <si>
    <t>EMI_per_household.kgCO2.NL.Res.HHnew.Thermal.SH.AdvElc.WH.Elc.Solar</t>
  </si>
  <si>
    <t>EMI_per_household.kgCO2.NL.Res.HHnew.Thermal.SH.AdvElc.WH.Elc.Solar.Elec</t>
  </si>
  <si>
    <t>EMI_per_household.kgCO2.NL.Res.HHnew.Thermal.SH.AdvElc.WH.Elc.Solar.Solar</t>
  </si>
  <si>
    <t>EMI_per_household.kgCO2.NL.Res.HHnew.Thermal.SH.AdvElc.CO</t>
  </si>
  <si>
    <t>EMI_per_household.kgCO2.NL.Res.HHnew.Thermal.SH.AdvElc.CO.LPG.LPG</t>
  </si>
  <si>
    <t>EMI_per_household.kgCO2.NL.Res.HHnew.Thermal.SH.AdvElc.CO.Elc.Elec</t>
  </si>
  <si>
    <t>EMI_per_household.kgCO2.NL.Res.HHnew.Thermal.SH.ConvElc</t>
  </si>
  <si>
    <t>EMI_per_household.kgCO2.NL.Res.HHnew.Thermal.SH.ConvElc.SH</t>
  </si>
  <si>
    <t>EMI_per_household.kgCO2.NL.Res.HHnew.Thermal.SH.ConvElc.SH.Elec</t>
  </si>
  <si>
    <t>EMI_per_household.kgCO2.NL.Res.HHnew.Thermal.SH.ConvElc.SC</t>
  </si>
  <si>
    <t>EMI_per_household.kgCO2.NL.Res.HHnew.Thermal.SH.ConvElc.SC.AC.Elec</t>
  </si>
  <si>
    <t>EMI_per_household.kgCO2.NL.Res.HHnew.Thermal.SH.ConvElc.WH</t>
  </si>
  <si>
    <t>EMI_per_household.kgCO2.NL.Res.HHnew.Thermal.SH.ConvElc.WH.LPG.NoSolar.LPG</t>
  </si>
  <si>
    <t>EMI_per_household.kgCO2.NL.Res.HHnew.Thermal.SH.ConvElc.WH.LPG.Solar</t>
  </si>
  <si>
    <t>EMI_per_household.kgCO2.NL.Res.HHnew.Thermal.SH.ConvElc.WH.LPG.Solar.LPG</t>
  </si>
  <si>
    <t>EMI_per_household.kgCO2.NL.Res.HHnew.Thermal.SH.ConvElc.WH.LPG.Solar.Solar</t>
  </si>
  <si>
    <t>EMI_per_household.kgCO2.NL.Res.HHnew.Thermal.SH.ConvElc.WH.Elc.NoSolar.Elec</t>
  </si>
  <si>
    <t>EMI_per_household.kgCO2.NL.Res.HHnew.Thermal.SH.ConvElc.WH.Elc.Solar</t>
  </si>
  <si>
    <t>EMI_per_household.kgCO2.NL.Res.HHnew.Thermal.SH.ConvElc.WH.Elc.Solar.Elec</t>
  </si>
  <si>
    <t>EMI_per_household.kgCO2.NL.Res.HHnew.Thermal.SH.ConvElc.WH.Elc.Solar.Solar</t>
  </si>
  <si>
    <t>EMI_per_household.kgCO2.NL.Res.HHnew.Thermal.SH.ConvElc.CO</t>
  </si>
  <si>
    <t>EMI_per_household.kgCO2.NL.Res.HHnew.Thermal.SH.ConvElc.CO.LPG.LPG</t>
  </si>
  <si>
    <t>EMI_per_household.kgCO2.NL.Res.HHnew.Thermal.SH.ConvElc.CO.Elc.Elec</t>
  </si>
  <si>
    <t>NL - Final energy consumption of new and renovated households per surface area (detailed structure)</t>
  </si>
  <si>
    <t>FEC_per_sqm.kWh.NL.Res.HHnew.Thermal.SH.Solids</t>
  </si>
  <si>
    <t>FEC_per_sqm.kWh.NL.Res.HHnew.Thermal.SH.Solids.SH</t>
  </si>
  <si>
    <t>FEC_per_sqm.kWh.NL.Res.HHnew.Thermal.SH.Solids.SH.Solids</t>
  </si>
  <si>
    <t>FEC_per_sqm.kWh.NL.Res.HHnew.Thermal.SH.Solids.SH.Elec</t>
  </si>
  <si>
    <t>FEC_per_sqm.kWh.NL.Res.HHnew.Thermal.SH.Solids.SC</t>
  </si>
  <si>
    <t>FEC_per_sqm.kWh.NL.Res.HHnew.Thermal.SH.Solids.SC.AC.Elec</t>
  </si>
  <si>
    <t>FEC_per_sqm.kWh.NL.Res.HHnew.Thermal.SH.Solids.WH</t>
  </si>
  <si>
    <t>FEC_per_sqm.kWh.NL.Res.HHnew.Thermal.SH.Solids.WH.Solids.NoSolar.Solids</t>
  </si>
  <si>
    <t>FEC_per_sqm.kWh.NL.Res.HHnew.Thermal.SH.Solids.WH.LPG.NoSolar.LPG</t>
  </si>
  <si>
    <t>FEC_per_sqm.kWh.NL.Res.HHnew.Thermal.SH.Solids.WH.LPG.Solar</t>
  </si>
  <si>
    <t>FEC_per_sqm.kWh.NL.Res.HHnew.Thermal.SH.Solids.WH.LPG.Solar.LPG</t>
  </si>
  <si>
    <t>FEC_per_sqm.kWh.NL.Res.HHnew.Thermal.SH.Solids.WH.LPG.Solar.Solar</t>
  </si>
  <si>
    <t>FEC_per_sqm.kWh.NL.Res.HHnew.Thermal.SH.Solids.WH.Elc.NoSolar.Elec</t>
  </si>
  <si>
    <t>FEC_per_sqm.kWh.NL.Res.HHnew.Thermal.SH.Solids.WH.Elc.Solar</t>
  </si>
  <si>
    <t>FEC_per_sqm.kWh.NL.Res.HHnew.Thermal.SH.Solids.WH.Elc.Solar.Elec</t>
  </si>
  <si>
    <t>FEC_per_sqm.kWh.NL.Res.HHnew.Thermal.SH.Solids.WH.Elc.Solar.Solar</t>
  </si>
  <si>
    <t>FEC_per_sqm.kWh.NL.Res.HHnew.Thermal.SH.Solids.CO</t>
  </si>
  <si>
    <t>FEC_per_sqm.kWh.NL.Res.HHnew.Thermal.SH.Solids.CO.Solids.Solids</t>
  </si>
  <si>
    <t>FEC_per_sqm.kWh.NL.Res.HHnew.Thermal.SH.Solids.CO.LPG.LPG</t>
  </si>
  <si>
    <t>FEC_per_sqm.kWh.NL.Res.HHnew.Thermal.SH.Solids.CO.Elc.Elec</t>
  </si>
  <si>
    <t>FEC_per_sqm.kWh.NL.Res.HHnew.Thermal.SH.LPG</t>
  </si>
  <si>
    <t>FEC_per_sqm.kWh.NL.Res.HHnew.Thermal.SH.LPG.SH</t>
  </si>
  <si>
    <t>FEC_per_sqm.kWh.NL.Res.HHnew.Thermal.SH.LPG.SH.LPG</t>
  </si>
  <si>
    <t>FEC_per_sqm.kWh.NL.Res.HHnew.Thermal.SH.LPG.SH.Elec</t>
  </si>
  <si>
    <t>FEC_per_sqm.kWh.NL.Res.HHnew.Thermal.SH.LPG.SC</t>
  </si>
  <si>
    <t>FEC_per_sqm.kWh.NL.Res.HHnew.Thermal.SH.LPG.SC.AC.Elec</t>
  </si>
  <si>
    <t>FEC_per_sqm.kWh.NL.Res.HHnew.Thermal.SH.LPG.WH</t>
  </si>
  <si>
    <t>FEC_per_sqm.kWh.NL.Res.HHnew.Thermal.SH.LPG.WH.LPG.NoSolar.LPG</t>
  </si>
  <si>
    <t>FEC_per_sqm.kWh.NL.Res.HHnew.Thermal.SH.LPG.WH.LPG.Solar</t>
  </si>
  <si>
    <t>FEC_per_sqm.kWh.NL.Res.HHnew.Thermal.SH.LPG.WH.LPG.Solar.LPG</t>
  </si>
  <si>
    <t>FEC_per_sqm.kWh.NL.Res.HHnew.Thermal.SH.LPG.WH.LPG.Solar.Solar</t>
  </si>
  <si>
    <t>FEC_per_sqm.kWh.NL.Res.HHnew.Thermal.SH.LPG.WH.Elc.NoSolar.Elec</t>
  </si>
  <si>
    <t>FEC_per_sqm.kWh.NL.Res.HHnew.Thermal.SH.LPG.WH.Elc.Solar</t>
  </si>
  <si>
    <t>FEC_per_sqm.kWh.NL.Res.HHnew.Thermal.SH.LPG.WH.Elc.Solar.Elec</t>
  </si>
  <si>
    <t>FEC_per_sqm.kWh.NL.Res.HHnew.Thermal.SH.LPG.WH.Elc.Solar.Solar</t>
  </si>
  <si>
    <t>FEC_per_sqm.kWh.NL.Res.HHnew.Thermal.SH.LPG.CO</t>
  </si>
  <si>
    <t>FEC_per_sqm.kWh.NL.Res.HHnew.Thermal.SH.LPG.CO.LPG.LPG</t>
  </si>
  <si>
    <t>FEC_per_sqm.kWh.NL.Res.HHnew.Thermal.SH.LPG.CO.Elc.Elec</t>
  </si>
  <si>
    <t>FEC_per_sqm.kWh.NL.Res.HHnew.Thermal.SH.Oil</t>
  </si>
  <si>
    <t>FEC_per_sqm.kWh.NL.Res.HHnew.Thermal.SH.Oil.SH</t>
  </si>
  <si>
    <t>FEC_per_sqm.kWh.NL.Res.HHnew.Thermal.SH.Oil.SH.Oil</t>
  </si>
  <si>
    <t>FEC_per_sqm.kWh.NL.Res.HHnew.Thermal.SH.Oil.SH.Elec</t>
  </si>
  <si>
    <t>FEC_per_sqm.kWh.NL.Res.HHnew.Thermal.SH.Oil.SC</t>
  </si>
  <si>
    <t>FEC_per_sqm.kWh.NL.Res.HHnew.Thermal.SH.Oil.SC.AC.Elec</t>
  </si>
  <si>
    <t>FEC_per_sqm.kWh.NL.Res.HHnew.Thermal.SH.Oil.WH</t>
  </si>
  <si>
    <t>FEC_per_sqm.kWh.NL.Res.HHnew.Thermal.SH.Oil.WH.Oil.NoSolar.Oil</t>
  </si>
  <si>
    <t>FEC_per_sqm.kWh.NL.Res.HHnew.Thermal.SH.Oil.WH.Oil.Solar</t>
  </si>
  <si>
    <t>FEC_per_sqm.kWh.NL.Res.HHnew.Thermal.SH.Oil.WH.Oil.Solar.Oil</t>
  </si>
  <si>
    <t>FEC_per_sqm.kWh.NL.Res.HHnew.Thermal.SH.Oil.WH.Oil.Solar.Solar</t>
  </si>
  <si>
    <t>FEC_per_sqm.kWh.NL.Res.HHnew.Thermal.SH.Oil.WH.Elc.NoSolar.Elec</t>
  </si>
  <si>
    <t>FEC_per_sqm.kWh.NL.Res.HHnew.Thermal.SH.Oil.WH.Elc.Solar</t>
  </si>
  <si>
    <t>FEC_per_sqm.kWh.NL.Res.HHnew.Thermal.SH.Oil.WH.Elc.Solar.Elec</t>
  </si>
  <si>
    <t>FEC_per_sqm.kWh.NL.Res.HHnew.Thermal.SH.Oil.WH.Elc.Solar.Solar</t>
  </si>
  <si>
    <t>FEC_per_sqm.kWh.NL.Res.HHnew.Thermal.SH.Oil.CO</t>
  </si>
  <si>
    <t>FEC_per_sqm.kWh.NL.Res.HHnew.Thermal.SH.Oil.CO.LPG.LPG</t>
  </si>
  <si>
    <t>FEC_per_sqm.kWh.NL.Res.HHnew.Thermal.SH.Oil.CO.Elc.Elec</t>
  </si>
  <si>
    <t>FEC_per_sqm.kWh.NL.Res.HHnew.Thermal.SH.Gas</t>
  </si>
  <si>
    <t>FEC_per_sqm.kWh.NL.Res.HHnew.Thermal.SH.Gas.SH</t>
  </si>
  <si>
    <t>FEC_per_sqm.kWh.NL.Res.HHnew.Thermal.SH.Gas.SH.Gas</t>
  </si>
  <si>
    <t>FEC_per_sqm.kWh.NL.Res.HHnew.Thermal.SH.Gas.SH.Elec</t>
  </si>
  <si>
    <t>FEC_per_sqm.kWh.NL.Res.HHnew.Thermal.SH.Gas.SC</t>
  </si>
  <si>
    <t>FEC_per_sqm.kWh.NL.Res.HHnew.Thermal.SH.Gas.SC.AC.Elec</t>
  </si>
  <si>
    <t>FEC_per_sqm.kWh.NL.Res.HHnew.Thermal.SH.Gas.WH</t>
  </si>
  <si>
    <t>FEC_per_sqm.kWh.NL.Res.HHnew.Thermal.SH.Gas.WH.Gas.NoSolar.Gas</t>
  </si>
  <si>
    <t>FEC_per_sqm.kWh.NL.Res.HHnew.Thermal.SH.Gas.WH.Gas.Solar</t>
  </si>
  <si>
    <t>FEC_per_sqm.kWh.NL.Res.HHnew.Thermal.SH.Gas.WH.Gas.Solar.Gas</t>
  </si>
  <si>
    <t>FEC_per_sqm.kWh.NL.Res.HHnew.Thermal.SH.Gas.WH.Gas.Solar.Solar</t>
  </si>
  <si>
    <t>FEC_per_sqm.kWh.NL.Res.HHnew.Thermal.SH.Gas.WH.Elc.NoSolar.Elec</t>
  </si>
  <si>
    <t>FEC_per_sqm.kWh.NL.Res.HHnew.Thermal.SH.Gas.WH.Elc.Solar</t>
  </si>
  <si>
    <t>FEC_per_sqm.kWh.NL.Res.HHnew.Thermal.SH.Gas.WH.Elc.Solar.Elec</t>
  </si>
  <si>
    <t>FEC_per_sqm.kWh.NL.Res.HHnew.Thermal.SH.Gas.WH.Elc.Solar.Solar</t>
  </si>
  <si>
    <t>FEC_per_sqm.kWh.NL.Res.HHnew.Thermal.SH.Gas.CO</t>
  </si>
  <si>
    <t>FEC_per_sqm.kWh.NL.Res.HHnew.Thermal.SH.Gas.CO.Gas.Gas</t>
  </si>
  <si>
    <t>FEC_per_sqm.kWh.NL.Res.HHnew.Thermal.SH.Gas.CO.Elc.Elec</t>
  </si>
  <si>
    <t>FEC_per_sqm.kWh.NL.Res.HHnew.Thermal.SH.Biomass</t>
  </si>
  <si>
    <t>FEC_per_sqm.kWh.NL.Res.HHnew.Thermal.SH.Biomass.SH</t>
  </si>
  <si>
    <t>FEC_per_sqm.kWh.NL.Res.HHnew.Thermal.SH.Biomass.SH.Biomass</t>
  </si>
  <si>
    <t>FEC_per_sqm.kWh.NL.Res.HHnew.Thermal.SH.Biomass.SH.Elec</t>
  </si>
  <si>
    <t>FEC_per_sqm.kWh.NL.Res.HHnew.Thermal.SH.Biomass.SC</t>
  </si>
  <si>
    <t>FEC_per_sqm.kWh.NL.Res.HHnew.Thermal.SH.Biomass.SC.AC.Elec</t>
  </si>
  <si>
    <t>FEC_per_sqm.kWh.NL.Res.HHnew.Thermal.SH.Biomass.WH</t>
  </si>
  <si>
    <t>FEC_per_sqm.kWh.NL.Res.HHnew.Thermal.SH.Biomass.WH.Biomass.NoSolar.Biomass</t>
  </si>
  <si>
    <t>FEC_per_sqm.kWh.NL.Res.HHnew.Thermal.SH.Biomass.WH.Biomass.Solar</t>
  </si>
  <si>
    <t>FEC_per_sqm.kWh.NL.Res.HHnew.Thermal.SH.Biomass.WH.Biomass.Solar.Biomass</t>
  </si>
  <si>
    <t>FEC_per_sqm.kWh.NL.Res.HHnew.Thermal.SH.Biomass.WH.Biomass.Solar.Solar</t>
  </si>
  <si>
    <t>FEC_per_sqm.kWh.NL.Res.HHnew.Thermal.SH.Biomass.WH.LPG.NoSolar.LPG</t>
  </si>
  <si>
    <t>FEC_per_sqm.kWh.NL.Res.HHnew.Thermal.SH.Biomass.WH.LPG.Solar</t>
  </si>
  <si>
    <t>FEC_per_sqm.kWh.NL.Res.HHnew.Thermal.SH.Biomass.WH.LPG.Solar.LPG</t>
  </si>
  <si>
    <t>FEC_per_sqm.kWh.NL.Res.HHnew.Thermal.SH.Biomass.WH.LPG.Solar.Solar</t>
  </si>
  <si>
    <t>FEC_per_sqm.kWh.NL.Res.HHnew.Thermal.SH.Biomass.WH.Elc.NoSolar.Elec</t>
  </si>
  <si>
    <t>FEC_per_sqm.kWh.NL.Res.HHnew.Thermal.SH.Biomass.WH.Elc.Solar</t>
  </si>
  <si>
    <t>FEC_per_sqm.kWh.NL.Res.HHnew.Thermal.SH.Biomass.WH.Elc.Solar.Elec</t>
  </si>
  <si>
    <t>FEC_per_sqm.kWh.NL.Res.HHnew.Thermal.SH.Biomass.WH.Elc.Solar.Solar</t>
  </si>
  <si>
    <t>FEC_per_sqm.kWh.NL.Res.HHnew.Thermal.SH.Biomass.CO</t>
  </si>
  <si>
    <t>FEC_per_sqm.kWh.NL.Res.HHnew.Thermal.SH.Biomass.CO.Biomass.Biomass</t>
  </si>
  <si>
    <t>FEC_per_sqm.kWh.NL.Res.HHnew.Thermal.SH.Biomass.CO.LPG.LPG</t>
  </si>
  <si>
    <t>FEC_per_sqm.kWh.NL.Res.HHnew.Thermal.SH.Biomass.CO.Elc.Elec</t>
  </si>
  <si>
    <t>FEC_per_sqm.kWh.NL.Res.HHnew.Thermal.SH.Geo</t>
  </si>
  <si>
    <t>FEC_per_sqm.kWh.NL.Res.HHnew.Thermal.SH.Geo.SH</t>
  </si>
  <si>
    <t>FEC_per_sqm.kWh.NL.Res.HHnew.Thermal.SH.Geo.SH.Geo</t>
  </si>
  <si>
    <t>FEC_per_sqm.kWh.NL.Res.HHnew.Thermal.SH.Geo.SH.Elec</t>
  </si>
  <si>
    <t>FEC_per_sqm.kWh.NL.Res.HHnew.Thermal.SH.Geo.SC</t>
  </si>
  <si>
    <t>FEC_per_sqm.kWh.NL.Res.HHnew.Thermal.SH.Geo.SC.AC.Elec</t>
  </si>
  <si>
    <t>FEC_per_sqm.kWh.NL.Res.HHnew.Thermal.SH.Geo.WH</t>
  </si>
  <si>
    <t>FEC_per_sqm.kWh.NL.Res.HHnew.Thermal.SH.Geo.WH.Geo.NoSolar.Geo</t>
  </si>
  <si>
    <t>FEC_per_sqm.kWh.NL.Res.HHnew.Thermal.SH.Geo.WH.Geo.Solar</t>
  </si>
  <si>
    <t>FEC_per_sqm.kWh.NL.Res.HHnew.Thermal.SH.Geo.WH.Geo.Solar.Geo</t>
  </si>
  <si>
    <t>FEC_per_sqm.kWh.NL.Res.HHnew.Thermal.SH.Geo.WH.Geo.Solar.Solar</t>
  </si>
  <si>
    <t>FEC_per_sqm.kWh.NL.Res.HHnew.Thermal.SH.Geo.WH.Elc.NoSolar.Elec</t>
  </si>
  <si>
    <t>FEC_per_sqm.kWh.NL.Res.HHnew.Thermal.SH.Geo.WH.Elc.Solar</t>
  </si>
  <si>
    <t>FEC_per_sqm.kWh.NL.Res.HHnew.Thermal.SH.Geo.WH.Elc.Solar.Elec</t>
  </si>
  <si>
    <t>FEC_per_sqm.kWh.NL.Res.HHnew.Thermal.SH.Geo.WH.Elc.Solar.Solar</t>
  </si>
  <si>
    <t>FEC_per_sqm.kWh.NL.Res.HHnew.Thermal.SH.Geo.CO</t>
  </si>
  <si>
    <t>FEC_per_sqm.kWh.NL.Res.HHnew.Thermal.SH.Geo.CO.LPG.LPG</t>
  </si>
  <si>
    <t>FEC_per_sqm.kWh.NL.Res.HHnew.Thermal.SH.Geo.CO.Elc.Elec</t>
  </si>
  <si>
    <t>FEC_per_sqm.kWh.NL.Res.HHnew.Thermal.SH.DistrHeat</t>
  </si>
  <si>
    <t>FEC_per_sqm.kWh.NL.Res.HHnew.Thermal.SH.DistrHeat.SH</t>
  </si>
  <si>
    <t>FEC_per_sqm.kWh.NL.Res.HHnew.Thermal.SH.DistrHeat.SH.Steam_Distr</t>
  </si>
  <si>
    <t>FEC_per_sqm.kWh.NL.Res.HHnew.Thermal.SH.DistrHeat.SH.Elec</t>
  </si>
  <si>
    <t>FEC_per_sqm.kWh.NL.Res.HHnew.Thermal.SH.DistrHeat.SC</t>
  </si>
  <si>
    <t>FEC_per_sqm.kWh.NL.Res.HHnew.Thermal.SH.DistrHeat.SC.AC.Elec</t>
  </si>
  <si>
    <t>FEC_per_sqm.kWh.NL.Res.HHnew.Thermal.SH.DistrHeat.WH</t>
  </si>
  <si>
    <t>FEC_per_sqm.kWh.NL.Res.HHnew.Thermal.SH.DistrHeat.WH.DistrHeat.NoSolar.Steam_Distr</t>
  </si>
  <si>
    <t>FEC_per_sqm.kWh.NL.Res.HHnew.Thermal.SH.DistrHeat.WH.DistrHeat.Solar</t>
  </si>
  <si>
    <t>FEC_per_sqm.kWh.NL.Res.HHnew.Thermal.SH.DistrHeat.WH.DistrHeat.Solar.Steam_Distr</t>
  </si>
  <si>
    <t>FEC_per_sqm.kWh.NL.Res.HHnew.Thermal.SH.DistrHeat.WH.DistrHeat.Solar.Solar</t>
  </si>
  <si>
    <t>FEC_per_sqm.kWh.NL.Res.HHnew.Thermal.SH.DistrHeat.WH.Elc.NoSolar.Elec</t>
  </si>
  <si>
    <t>FEC_per_sqm.kWh.NL.Res.HHnew.Thermal.SH.DistrHeat.WH.Elc.Solar</t>
  </si>
  <si>
    <t>FEC_per_sqm.kWh.NL.Res.HHnew.Thermal.SH.DistrHeat.WH.Elc.Solar.Elec</t>
  </si>
  <si>
    <t>FEC_per_sqm.kWh.NL.Res.HHnew.Thermal.SH.DistrHeat.WH.Elc.Solar.Solar</t>
  </si>
  <si>
    <t>FEC_per_sqm.kWh.NL.Res.HHnew.Thermal.SH.DistrHeat.CO</t>
  </si>
  <si>
    <t>FEC_per_sqm.kWh.NL.Res.HHnew.Thermal.SH.DistrHeat.CO.LPG.LPG</t>
  </si>
  <si>
    <t>FEC_per_sqm.kWh.NL.Res.HHnew.Thermal.SH.DistrHeat.CO.Elc.Elec</t>
  </si>
  <si>
    <t>FEC_per_sqm.kWh.NL.Res.HHnew.Thermal.SH.AdvElc</t>
  </si>
  <si>
    <t>FEC_per_sqm.kWh.NL.Res.HHnew.Thermal.SH.AdvElc.SH</t>
  </si>
  <si>
    <t>FEC_per_sqm.kWh.NL.Res.HHnew.Thermal.SH.AdvElc.SH.Elec</t>
  </si>
  <si>
    <t>FEC_per_sqm.kWh.NL.Res.HHnew.Thermal.SH.AdvElc.SC</t>
  </si>
  <si>
    <t>FEC_per_sqm.kWh.NL.Res.HHnew.Thermal.SH.AdvElc.SC.AC.Elec</t>
  </si>
  <si>
    <t>FEC_per_sqm.kWh.NL.Res.HHnew.Thermal.SH.AdvElc.WH</t>
  </si>
  <si>
    <t>FEC_per_sqm.kWh.NL.Res.HHnew.Thermal.SH.AdvElc.WH.LPG.NoSolar.LPG</t>
  </si>
  <si>
    <t>FEC_per_sqm.kWh.NL.Res.HHnew.Thermal.SH.AdvElc.WH.LPG.Solar</t>
  </si>
  <si>
    <t>FEC_per_sqm.kWh.NL.Res.HHnew.Thermal.SH.AdvElc.WH.LPG.Solar.LPG</t>
  </si>
  <si>
    <t>FEC_per_sqm.kWh.NL.Res.HHnew.Thermal.SH.AdvElc.WH.LPG.Solar.Solar</t>
  </si>
  <si>
    <t>FEC_per_sqm.kWh.NL.Res.HHnew.Thermal.SH.AdvElc.WH.Elc.NoSolar.Elec</t>
  </si>
  <si>
    <t>FEC_per_sqm.kWh.NL.Res.HHnew.Thermal.SH.AdvElc.WH.Elc.Solar</t>
  </si>
  <si>
    <t>FEC_per_sqm.kWh.NL.Res.HHnew.Thermal.SH.AdvElc.WH.Elc.Solar.Elec</t>
  </si>
  <si>
    <t>FEC_per_sqm.kWh.NL.Res.HHnew.Thermal.SH.AdvElc.WH.Elc.Solar.Solar</t>
  </si>
  <si>
    <t>FEC_per_sqm.kWh.NL.Res.HHnew.Thermal.SH.AdvElc.CO</t>
  </si>
  <si>
    <t>FEC_per_sqm.kWh.NL.Res.HHnew.Thermal.SH.AdvElc.CO.LPG.LPG</t>
  </si>
  <si>
    <t>FEC_per_sqm.kWh.NL.Res.HHnew.Thermal.SH.AdvElc.CO.Elc.Elec</t>
  </si>
  <si>
    <t>FEC_per_sqm.kWh.NL.Res.HHnew.Thermal.SH.ConvElc</t>
  </si>
  <si>
    <t>FEC_per_sqm.kWh.NL.Res.HHnew.Thermal.SH.ConvElc.SH</t>
  </si>
  <si>
    <t>FEC_per_sqm.kWh.NL.Res.HHnew.Thermal.SH.ConvElc.SH.Elec</t>
  </si>
  <si>
    <t>FEC_per_sqm.kWh.NL.Res.HHnew.Thermal.SH.ConvElc.SC</t>
  </si>
  <si>
    <t>FEC_per_sqm.kWh.NL.Res.HHnew.Thermal.SH.ConvElc.SC.AC.Elec</t>
  </si>
  <si>
    <t>FEC_per_sqm.kWh.NL.Res.HHnew.Thermal.SH.ConvElc.WH</t>
  </si>
  <si>
    <t>FEC_per_sqm.kWh.NL.Res.HHnew.Thermal.SH.ConvElc.WH.LPG.NoSolar.LPG</t>
  </si>
  <si>
    <t>FEC_per_sqm.kWh.NL.Res.HHnew.Thermal.SH.ConvElc.WH.LPG.Solar</t>
  </si>
  <si>
    <t>FEC_per_sqm.kWh.NL.Res.HHnew.Thermal.SH.ConvElc.WH.LPG.Solar.LPG</t>
  </si>
  <si>
    <t>FEC_per_sqm.kWh.NL.Res.HHnew.Thermal.SH.ConvElc.WH.LPG.Solar.Solar</t>
  </si>
  <si>
    <t>FEC_per_sqm.kWh.NL.Res.HHnew.Thermal.SH.ConvElc.WH.Elc.NoSolar.Elec</t>
  </si>
  <si>
    <t>FEC_per_sqm.kWh.NL.Res.HHnew.Thermal.SH.ConvElc.WH.Elc.Solar</t>
  </si>
  <si>
    <t>FEC_per_sqm.kWh.NL.Res.HHnew.Thermal.SH.ConvElc.WH.Elc.Solar.Elec</t>
  </si>
  <si>
    <t>FEC_per_sqm.kWh.NL.Res.HHnew.Thermal.SH.ConvElc.WH.Elc.Solar.Solar</t>
  </si>
  <si>
    <t>FEC_per_sqm.kWh.NL.Res.HHnew.Thermal.SH.ConvElc.CO</t>
  </si>
  <si>
    <t>FEC_per_sqm.kWh.NL.Res.HHnew.Thermal.SH.ConvElc.CO.LPG.LPG</t>
  </si>
  <si>
    <t>FEC_per_sqm.kWh.NL.Res.HHnew.Thermal.SH.ConvElc.CO.Elc.Elec</t>
  </si>
  <si>
    <t>NL - Thermal energy service of new and renovated households per surface area (detailed structure)</t>
  </si>
  <si>
    <t>TES_per_sqm.kWh.NL.Res.HHnew.Thermal.SH.Solids</t>
  </si>
  <si>
    <t>TES_per_sqm.kWh.NL.Res.HHnew.Thermal.SH.Solids.SH</t>
  </si>
  <si>
    <t>TES_per_sqm.kWh.NL.Res.HHnew.Thermal.SH.Solids.SH.Solids</t>
  </si>
  <si>
    <t>TES_per_sqm.kWh.NL.Res.HHnew.Thermal.SH.Solids.SH.Elec</t>
  </si>
  <si>
    <t>TES_per_sqm.kWh.NL.Res.HHnew.Thermal.SH.Solids.SC</t>
  </si>
  <si>
    <t>TES_per_sqm.kWh.NL.Res.HHnew.Thermal.SH.Solids.SC.AC.Elec</t>
  </si>
  <si>
    <t>TES_per_sqm.kWh.NL.Res.HHnew.Thermal.SH.Solids.WH</t>
  </si>
  <si>
    <t>TES_per_sqm.kWh.NL.Res.HHnew.Thermal.SH.Solids.WH.Solids.NoSolar.Solids</t>
  </si>
  <si>
    <t>TES_per_sqm.kWh.NL.Res.HHnew.Thermal.SH.Solids.WH.LPG.NoSolar.LPG</t>
  </si>
  <si>
    <t>TES_per_sqm.kWh.NL.Res.HHnew.Thermal.SH.Solids.WH.LPG.Solar</t>
  </si>
  <si>
    <t>TES_per_sqm.kWh.NL.Res.HHnew.Thermal.SH.Solids.WH.LPG.Solar.LPG</t>
  </si>
  <si>
    <t>TES_per_sqm.kWh.NL.Res.HHnew.Thermal.SH.Solids.WH.LPG.Solar.Solar</t>
  </si>
  <si>
    <t>TES_per_sqm.kWh.NL.Res.HHnew.Thermal.SH.Solids.WH.Elc.NoSolar.Elec</t>
  </si>
  <si>
    <t>TES_per_sqm.kWh.NL.Res.HHnew.Thermal.SH.Solids.WH.Elc.Solar</t>
  </si>
  <si>
    <t>TES_per_sqm.kWh.NL.Res.HHnew.Thermal.SH.Solids.WH.Elc.Solar.Elec</t>
  </si>
  <si>
    <t>TES_per_sqm.kWh.NL.Res.HHnew.Thermal.SH.Solids.WH.Elc.Solar.Solar</t>
  </si>
  <si>
    <t>TES_per_sqm.kWh.NL.Res.HHnew.Thermal.SH.Solids.CO</t>
  </si>
  <si>
    <t>TES_per_sqm.kWh.NL.Res.HHnew.Thermal.SH.Solids.CO.Solids.Solids</t>
  </si>
  <si>
    <t>TES_per_sqm.kWh.NL.Res.HHnew.Thermal.SH.Solids.CO.LPG.LPG</t>
  </si>
  <si>
    <t>TES_per_sqm.kWh.NL.Res.HHnew.Thermal.SH.Solids.CO.Elc.Elec</t>
  </si>
  <si>
    <t>TES_per_sqm.kWh.NL.Res.HHnew.Thermal.SH.LPG</t>
  </si>
  <si>
    <t>TES_per_sqm.kWh.NL.Res.HHnew.Thermal.SH.LPG.SH</t>
  </si>
  <si>
    <t>TES_per_sqm.kWh.NL.Res.HHnew.Thermal.SH.LPG.SH.LPG</t>
  </si>
  <si>
    <t>TES_per_sqm.kWh.NL.Res.HHnew.Thermal.SH.LPG.SH.Elec</t>
  </si>
  <si>
    <t>TES_per_sqm.kWh.NL.Res.HHnew.Thermal.SH.LPG.SC</t>
  </si>
  <si>
    <t>TES_per_sqm.kWh.NL.Res.HHnew.Thermal.SH.LPG.SC.AC.Elec</t>
  </si>
  <si>
    <t>TES_per_sqm.kWh.NL.Res.HHnew.Thermal.SH.LPG.WH</t>
  </si>
  <si>
    <t>TES_per_sqm.kWh.NL.Res.HHnew.Thermal.SH.LPG.WH.LPG.NoSolar.LPG</t>
  </si>
  <si>
    <t>TES_per_sqm.kWh.NL.Res.HHnew.Thermal.SH.LPG.WH.LPG.Solar</t>
  </si>
  <si>
    <t>TES_per_sqm.kWh.NL.Res.HHnew.Thermal.SH.LPG.WH.LPG.Solar.LPG</t>
  </si>
  <si>
    <t>TES_per_sqm.kWh.NL.Res.HHnew.Thermal.SH.LPG.WH.LPG.Solar.Solar</t>
  </si>
  <si>
    <t>TES_per_sqm.kWh.NL.Res.HHnew.Thermal.SH.LPG.WH.Elc.NoSolar.Elec</t>
  </si>
  <si>
    <t>TES_per_sqm.kWh.NL.Res.HHnew.Thermal.SH.LPG.WH.Elc.Solar</t>
  </si>
  <si>
    <t>TES_per_sqm.kWh.NL.Res.HHnew.Thermal.SH.LPG.WH.Elc.Solar.Elec</t>
  </si>
  <si>
    <t>TES_per_sqm.kWh.NL.Res.HHnew.Thermal.SH.LPG.WH.Elc.Solar.Solar</t>
  </si>
  <si>
    <t>TES_per_sqm.kWh.NL.Res.HHnew.Thermal.SH.LPG.CO</t>
  </si>
  <si>
    <t>TES_per_sqm.kWh.NL.Res.HHnew.Thermal.SH.LPG.CO.LPG.LPG</t>
  </si>
  <si>
    <t>TES_per_sqm.kWh.NL.Res.HHnew.Thermal.SH.LPG.CO.Elc.Elec</t>
  </si>
  <si>
    <t>TES_per_sqm.kWh.NL.Res.HHnew.Thermal.SH.Oil</t>
  </si>
  <si>
    <t>TES_per_sqm.kWh.NL.Res.HHnew.Thermal.SH.Oil.SH</t>
  </si>
  <si>
    <t>TES_per_sqm.kWh.NL.Res.HHnew.Thermal.SH.Oil.SH.Oil</t>
  </si>
  <si>
    <t>TES_per_sqm.kWh.NL.Res.HHnew.Thermal.SH.Oil.SH.Elec</t>
  </si>
  <si>
    <t>TES_per_sqm.kWh.NL.Res.HHnew.Thermal.SH.Oil.SC</t>
  </si>
  <si>
    <t>TES_per_sqm.kWh.NL.Res.HHnew.Thermal.SH.Oil.SC.AC.Elec</t>
  </si>
  <si>
    <t>TES_per_sqm.kWh.NL.Res.HHnew.Thermal.SH.Oil.WH</t>
  </si>
  <si>
    <t>TES_per_sqm.kWh.NL.Res.HHnew.Thermal.SH.Oil.WH.Oil.NoSolar.Oil</t>
  </si>
  <si>
    <t>TES_per_sqm.kWh.NL.Res.HHnew.Thermal.SH.Oil.WH.Oil.Solar</t>
  </si>
  <si>
    <t>TES_per_sqm.kWh.NL.Res.HHnew.Thermal.SH.Oil.WH.Oil.Solar.Oil</t>
  </si>
  <si>
    <t>TES_per_sqm.kWh.NL.Res.HHnew.Thermal.SH.Oil.WH.Oil.Solar.Solar</t>
  </si>
  <si>
    <t>TES_per_sqm.kWh.NL.Res.HHnew.Thermal.SH.Oil.WH.Elc.NoSolar.Elec</t>
  </si>
  <si>
    <t>TES_per_sqm.kWh.NL.Res.HHnew.Thermal.SH.Oil.WH.Elc.Solar</t>
  </si>
  <si>
    <t>TES_per_sqm.kWh.NL.Res.HHnew.Thermal.SH.Oil.WH.Elc.Solar.Elec</t>
  </si>
  <si>
    <t>TES_per_sqm.kWh.NL.Res.HHnew.Thermal.SH.Oil.WH.Elc.Solar.Solar</t>
  </si>
  <si>
    <t>TES_per_sqm.kWh.NL.Res.HHnew.Thermal.SH.Oil.CO</t>
  </si>
  <si>
    <t>TES_per_sqm.kWh.NL.Res.HHnew.Thermal.SH.Oil.CO.LPG.LPG</t>
  </si>
  <si>
    <t>TES_per_sqm.kWh.NL.Res.HHnew.Thermal.SH.Oil.CO.Elc.Elec</t>
  </si>
  <si>
    <t>TES_per_sqm.kWh.NL.Res.HHnew.Thermal.SH.Gas</t>
  </si>
  <si>
    <t>TES_per_sqm.kWh.NL.Res.HHnew.Thermal.SH.Gas.SH</t>
  </si>
  <si>
    <t>TES_per_sqm.kWh.NL.Res.HHnew.Thermal.SH.Gas.SH.Gas</t>
  </si>
  <si>
    <t>TES_per_sqm.kWh.NL.Res.HHnew.Thermal.SH.Gas.SH.Elec</t>
  </si>
  <si>
    <t>TES_per_sqm.kWh.NL.Res.HHnew.Thermal.SH.Gas.SC</t>
  </si>
  <si>
    <t>TES_per_sqm.kWh.NL.Res.HHnew.Thermal.SH.Gas.SC.AC.Elec</t>
  </si>
  <si>
    <t>TES_per_sqm.kWh.NL.Res.HHnew.Thermal.SH.Gas.WH</t>
  </si>
  <si>
    <t>TES_per_sqm.kWh.NL.Res.HHnew.Thermal.SH.Gas.WH.Gas.NoSolar.Gas</t>
  </si>
  <si>
    <t>TES_per_sqm.kWh.NL.Res.HHnew.Thermal.SH.Gas.WH.Gas.Solar</t>
  </si>
  <si>
    <t>TES_per_sqm.kWh.NL.Res.HHnew.Thermal.SH.Gas.WH.Gas.Solar.Gas</t>
  </si>
  <si>
    <t>TES_per_sqm.kWh.NL.Res.HHnew.Thermal.SH.Gas.WH.Gas.Solar.Solar</t>
  </si>
  <si>
    <t>TES_per_sqm.kWh.NL.Res.HHnew.Thermal.SH.Gas.WH.Elc.NoSolar.Elec</t>
  </si>
  <si>
    <t>TES_per_sqm.kWh.NL.Res.HHnew.Thermal.SH.Gas.WH.Elc.Solar</t>
  </si>
  <si>
    <t>TES_per_sqm.kWh.NL.Res.HHnew.Thermal.SH.Gas.WH.Elc.Solar.Elec</t>
  </si>
  <si>
    <t>TES_per_sqm.kWh.NL.Res.HHnew.Thermal.SH.Gas.WH.Elc.Solar.Solar</t>
  </si>
  <si>
    <t>TES_per_sqm.kWh.NL.Res.HHnew.Thermal.SH.Gas.CO</t>
  </si>
  <si>
    <t>TES_per_sqm.kWh.NL.Res.HHnew.Thermal.SH.Gas.CO.Gas.Gas</t>
  </si>
  <si>
    <t>TES_per_sqm.kWh.NL.Res.HHnew.Thermal.SH.Gas.CO.Elc.Elec</t>
  </si>
  <si>
    <t>TES_per_sqm.kWh.NL.Res.HHnew.Thermal.SH.Biomass</t>
  </si>
  <si>
    <t>TES_per_sqm.kWh.NL.Res.HHnew.Thermal.SH.Biomass.SH</t>
  </si>
  <si>
    <t>TES_per_sqm.kWh.NL.Res.HHnew.Thermal.SH.Biomass.SH.Biomass</t>
  </si>
  <si>
    <t>TES_per_sqm.kWh.NL.Res.HHnew.Thermal.SH.Biomass.SH.Elec</t>
  </si>
  <si>
    <t>TES_per_sqm.kWh.NL.Res.HHnew.Thermal.SH.Biomass.SC</t>
  </si>
  <si>
    <t>TES_per_sqm.kWh.NL.Res.HHnew.Thermal.SH.Biomass.SC.AC.Elec</t>
  </si>
  <si>
    <t>TES_per_sqm.kWh.NL.Res.HHnew.Thermal.SH.Biomass.WH</t>
  </si>
  <si>
    <t>TES_per_sqm.kWh.NL.Res.HHnew.Thermal.SH.Biomass.WH.Biomass.NoSolar.Biomass</t>
  </si>
  <si>
    <t>TES_per_sqm.kWh.NL.Res.HHnew.Thermal.SH.Biomass.WH.Biomass.Solar</t>
  </si>
  <si>
    <t>TES_per_sqm.kWh.NL.Res.HHnew.Thermal.SH.Biomass.WH.Biomass.Solar.Biomass</t>
  </si>
  <si>
    <t>TES_per_sqm.kWh.NL.Res.HHnew.Thermal.SH.Biomass.WH.Biomass.Solar.Solar</t>
  </si>
  <si>
    <t>TES_per_sqm.kWh.NL.Res.HHnew.Thermal.SH.Biomass.WH.LPG.NoSolar.LPG</t>
  </si>
  <si>
    <t>TES_per_sqm.kWh.NL.Res.HHnew.Thermal.SH.Biomass.WH.LPG.Solar</t>
  </si>
  <si>
    <t>TES_per_sqm.kWh.NL.Res.HHnew.Thermal.SH.Biomass.WH.LPG.Solar.LPG</t>
  </si>
  <si>
    <t>TES_per_sqm.kWh.NL.Res.HHnew.Thermal.SH.Biomass.WH.LPG.Solar.Solar</t>
  </si>
  <si>
    <t>TES_per_sqm.kWh.NL.Res.HHnew.Thermal.SH.Biomass.WH.Elc.NoSolar.Elec</t>
  </si>
  <si>
    <t>TES_per_sqm.kWh.NL.Res.HHnew.Thermal.SH.Biomass.WH.Elc.Solar</t>
  </si>
  <si>
    <t>TES_per_sqm.kWh.NL.Res.HHnew.Thermal.SH.Biomass.WH.Elc.Solar.Elec</t>
  </si>
  <si>
    <t>TES_per_sqm.kWh.NL.Res.HHnew.Thermal.SH.Biomass.WH.Elc.Solar.Solar</t>
  </si>
  <si>
    <t>TES_per_sqm.kWh.NL.Res.HHnew.Thermal.SH.Biomass.CO</t>
  </si>
  <si>
    <t>TES_per_sqm.kWh.NL.Res.HHnew.Thermal.SH.Biomass.CO.Biomass.Biomass</t>
  </si>
  <si>
    <t>TES_per_sqm.kWh.NL.Res.HHnew.Thermal.SH.Biomass.CO.LPG.LPG</t>
  </si>
  <si>
    <t>TES_per_sqm.kWh.NL.Res.HHnew.Thermal.SH.Biomass.CO.Elc.Elec</t>
  </si>
  <si>
    <t>TES_per_sqm.kWh.NL.Res.HHnew.Thermal.SH.Geo</t>
  </si>
  <si>
    <t>TES_per_sqm.kWh.NL.Res.HHnew.Thermal.SH.Geo.SH</t>
  </si>
  <si>
    <t>TES_per_sqm.kWh.NL.Res.HHnew.Thermal.SH.Geo.SH.Geo</t>
  </si>
  <si>
    <t>TES_per_sqm.kWh.NL.Res.HHnew.Thermal.SH.Geo.SH.Elec</t>
  </si>
  <si>
    <t>TES_per_sqm.kWh.NL.Res.HHnew.Thermal.SH.Geo.SC</t>
  </si>
  <si>
    <t>TES_per_sqm.kWh.NL.Res.HHnew.Thermal.SH.Geo.SC.AC.Elec</t>
  </si>
  <si>
    <t>TES_per_sqm.kWh.NL.Res.HHnew.Thermal.SH.Geo.WH</t>
  </si>
  <si>
    <t>TES_per_sqm.kWh.NL.Res.HHnew.Thermal.SH.Geo.WH.Geo.NoSolar.Geo</t>
  </si>
  <si>
    <t>TES_per_sqm.kWh.NL.Res.HHnew.Thermal.SH.Geo.WH.Geo.Solar</t>
  </si>
  <si>
    <t>TES_per_sqm.kWh.NL.Res.HHnew.Thermal.SH.Geo.WH.Geo.Solar.Geo</t>
  </si>
  <si>
    <t>TES_per_sqm.kWh.NL.Res.HHnew.Thermal.SH.Geo.WH.Geo.Solar.Solar</t>
  </si>
  <si>
    <t>TES_per_sqm.kWh.NL.Res.HHnew.Thermal.SH.Geo.WH.Elc.NoSolar.Elec</t>
  </si>
  <si>
    <t>TES_per_sqm.kWh.NL.Res.HHnew.Thermal.SH.Geo.WH.Elc.Solar</t>
  </si>
  <si>
    <t>TES_per_sqm.kWh.NL.Res.HHnew.Thermal.SH.Geo.WH.Elc.Solar.Elec</t>
  </si>
  <si>
    <t>TES_per_sqm.kWh.NL.Res.HHnew.Thermal.SH.Geo.WH.Elc.Solar.Solar</t>
  </si>
  <si>
    <t>TES_per_sqm.kWh.NL.Res.HHnew.Thermal.SH.Geo.CO</t>
  </si>
  <si>
    <t>TES_per_sqm.kWh.NL.Res.HHnew.Thermal.SH.Geo.CO.LPG.LPG</t>
  </si>
  <si>
    <t>TES_per_sqm.kWh.NL.Res.HHnew.Thermal.SH.Geo.CO.Elc.Elec</t>
  </si>
  <si>
    <t>TES_per_sqm.kWh.NL.Res.HHnew.Thermal.SH.DistrHeat</t>
  </si>
  <si>
    <t>TES_per_sqm.kWh.NL.Res.HHnew.Thermal.SH.DistrHeat.SH</t>
  </si>
  <si>
    <t>TES_per_sqm.kWh.NL.Res.HHnew.Thermal.SH.DistrHeat.SH.Steam_Distr</t>
  </si>
  <si>
    <t>TES_per_sqm.kWh.NL.Res.HHnew.Thermal.SH.DistrHeat.SH.Elec</t>
  </si>
  <si>
    <t>TES_per_sqm.kWh.NL.Res.HHnew.Thermal.SH.DistrHeat.SC</t>
  </si>
  <si>
    <t>TES_per_sqm.kWh.NL.Res.HHnew.Thermal.SH.DistrHeat.SC.AC.Elec</t>
  </si>
  <si>
    <t>TES_per_sqm.kWh.NL.Res.HHnew.Thermal.SH.DistrHeat.WH</t>
  </si>
  <si>
    <t>TES_per_sqm.kWh.NL.Res.HHnew.Thermal.SH.DistrHeat.WH.DistrHeat.NoSolar.Steam_Distr</t>
  </si>
  <si>
    <t>TES_per_sqm.kWh.NL.Res.HHnew.Thermal.SH.DistrHeat.WH.DistrHeat.Solar</t>
  </si>
  <si>
    <t>TES_per_sqm.kWh.NL.Res.HHnew.Thermal.SH.DistrHeat.WH.DistrHeat.Solar.Steam_Distr</t>
  </si>
  <si>
    <t>TES_per_sqm.kWh.NL.Res.HHnew.Thermal.SH.DistrHeat.WH.DistrHeat.Solar.Solar</t>
  </si>
  <si>
    <t>TES_per_sqm.kWh.NL.Res.HHnew.Thermal.SH.DistrHeat.WH.Elc.NoSolar.Elec</t>
  </si>
  <si>
    <t>TES_per_sqm.kWh.NL.Res.HHnew.Thermal.SH.DistrHeat.WH.Elc.Solar</t>
  </si>
  <si>
    <t>TES_per_sqm.kWh.NL.Res.HHnew.Thermal.SH.DistrHeat.WH.Elc.Solar.Elec</t>
  </si>
  <si>
    <t>TES_per_sqm.kWh.NL.Res.HHnew.Thermal.SH.DistrHeat.WH.Elc.Solar.Solar</t>
  </si>
  <si>
    <t>TES_per_sqm.kWh.NL.Res.HHnew.Thermal.SH.DistrHeat.CO</t>
  </si>
  <si>
    <t>TES_per_sqm.kWh.NL.Res.HHnew.Thermal.SH.DistrHeat.CO.LPG.LPG</t>
  </si>
  <si>
    <t>TES_per_sqm.kWh.NL.Res.HHnew.Thermal.SH.DistrHeat.CO.Elc.Elec</t>
  </si>
  <si>
    <t>TES_per_sqm.kWh.NL.Res.HHnew.Thermal.SH.AdvElc</t>
  </si>
  <si>
    <t>TES_per_sqm.kWh.NL.Res.HHnew.Thermal.SH.AdvElc.SH</t>
  </si>
  <si>
    <t>TES_per_sqm.kWh.NL.Res.HHnew.Thermal.SH.AdvElc.SH.Elec</t>
  </si>
  <si>
    <t>TES_per_sqm.kWh.NL.Res.HHnew.Thermal.SH.AdvElc.SC</t>
  </si>
  <si>
    <t>TES_per_sqm.kWh.NL.Res.HHnew.Thermal.SH.AdvElc.SC.AC.Elec</t>
  </si>
  <si>
    <t>TES_per_sqm.kWh.NL.Res.HHnew.Thermal.SH.AdvElc.WH</t>
  </si>
  <si>
    <t>TES_per_sqm.kWh.NL.Res.HHnew.Thermal.SH.AdvElc.WH.LPG.NoSolar.LPG</t>
  </si>
  <si>
    <t>TES_per_sqm.kWh.NL.Res.HHnew.Thermal.SH.AdvElc.WH.LPG.Solar</t>
  </si>
  <si>
    <t>TES_per_sqm.kWh.NL.Res.HHnew.Thermal.SH.AdvElc.WH.LPG.Solar.LPG</t>
  </si>
  <si>
    <t>TES_per_sqm.kWh.NL.Res.HHnew.Thermal.SH.AdvElc.WH.LPG.Solar.Solar</t>
  </si>
  <si>
    <t>TES_per_sqm.kWh.NL.Res.HHnew.Thermal.SH.AdvElc.WH.Elc.NoSolar.Elec</t>
  </si>
  <si>
    <t>TES_per_sqm.kWh.NL.Res.HHnew.Thermal.SH.AdvElc.WH.Elc.Solar</t>
  </si>
  <si>
    <t>TES_per_sqm.kWh.NL.Res.HHnew.Thermal.SH.AdvElc.WH.Elc.Solar.Elec</t>
  </si>
  <si>
    <t>TES_per_sqm.kWh.NL.Res.HHnew.Thermal.SH.AdvElc.WH.Elc.Solar.Solar</t>
  </si>
  <si>
    <t>TES_per_sqm.kWh.NL.Res.HHnew.Thermal.SH.AdvElc.CO</t>
  </si>
  <si>
    <t>TES_per_sqm.kWh.NL.Res.HHnew.Thermal.SH.AdvElc.CO.LPG.LPG</t>
  </si>
  <si>
    <t>TES_per_sqm.kWh.NL.Res.HHnew.Thermal.SH.AdvElc.CO.Elc.Elec</t>
  </si>
  <si>
    <t>TES_per_sqm.kWh.NL.Res.HHnew.Thermal.SH.ConvElc</t>
  </si>
  <si>
    <t>TES_per_sqm.kWh.NL.Res.HHnew.Thermal.SH.ConvElc.SH</t>
  </si>
  <si>
    <t>TES_per_sqm.kWh.NL.Res.HHnew.Thermal.SH.ConvElc.SH.Elec</t>
  </si>
  <si>
    <t>TES_per_sqm.kWh.NL.Res.HHnew.Thermal.SH.ConvElc.SC</t>
  </si>
  <si>
    <t>TES_per_sqm.kWh.NL.Res.HHnew.Thermal.SH.ConvElc.SC.AC.Elec</t>
  </si>
  <si>
    <t>TES_per_sqm.kWh.NL.Res.HHnew.Thermal.SH.ConvElc.WH</t>
  </si>
  <si>
    <t>TES_per_sqm.kWh.NL.Res.HHnew.Thermal.SH.ConvElc.WH.LPG.NoSolar.LPG</t>
  </si>
  <si>
    <t>TES_per_sqm.kWh.NL.Res.HHnew.Thermal.SH.ConvElc.WH.LPG.Solar</t>
  </si>
  <si>
    <t>TES_per_sqm.kWh.NL.Res.HHnew.Thermal.SH.ConvElc.WH.LPG.Solar.LPG</t>
  </si>
  <si>
    <t>TES_per_sqm.kWh.NL.Res.HHnew.Thermal.SH.ConvElc.WH.LPG.Solar.Solar</t>
  </si>
  <si>
    <t>TES_per_sqm.kWh.NL.Res.HHnew.Thermal.SH.ConvElc.WH.Elc.NoSolar.Elec</t>
  </si>
  <si>
    <t>TES_per_sqm.kWh.NL.Res.HHnew.Thermal.SH.ConvElc.WH.Elc.Solar</t>
  </si>
  <si>
    <t>TES_per_sqm.kWh.NL.Res.HHnew.Thermal.SH.ConvElc.WH.Elc.Solar.Elec</t>
  </si>
  <si>
    <t>TES_per_sqm.kWh.NL.Res.HHnew.Thermal.SH.ConvElc.WH.Elc.Solar.Solar</t>
  </si>
  <si>
    <t>TES_per_sqm.kWh.NL.Res.HHnew.Thermal.SH.ConvElc.CO</t>
  </si>
  <si>
    <t>TES_per_sqm.kWh.NL.Res.HHnew.Thermal.SH.ConvElc.CO.LPG.LPG</t>
  </si>
  <si>
    <t>TES_per_sqm.kWh.NL.Res.HHnew.Thermal.SH.ConvElc.CO.Elc.Elec</t>
  </si>
  <si>
    <t>NL - CO2 emissions in new and renovated households per surface area (detailed structure)</t>
  </si>
  <si>
    <t>EMI_per_sqm.kgCO2.NL.Res.HHnew.Thermal.SH.Solids</t>
  </si>
  <si>
    <t>EMI_per_sqm.kgCO2.NL.Res.HHnew.Thermal.SH.Solids.SH</t>
  </si>
  <si>
    <t>EMI_per_sqm.kgCO2.NL.Res.HHnew.Thermal.SH.Solids.SH.Solids</t>
  </si>
  <si>
    <t>EMI_per_sqm.kgCO2.NL.Res.HHnew.Thermal.SH.Solids.SH.Elec</t>
  </si>
  <si>
    <t>EMI_per_sqm.kgCO2.NL.Res.HHnew.Thermal.SH.Solids.SC</t>
  </si>
  <si>
    <t>EMI_per_sqm.kgCO2.NL.Res.HHnew.Thermal.SH.Solids.SC.AC.Elec</t>
  </si>
  <si>
    <t>EMI_per_sqm.kgCO2.NL.Res.HHnew.Thermal.SH.Solids.WH</t>
  </si>
  <si>
    <t>EMI_per_sqm.kgCO2.NL.Res.HHnew.Thermal.SH.Solids.WH.Solids.NoSolar.Solids</t>
  </si>
  <si>
    <t>EMI_per_sqm.kgCO2.NL.Res.HHnew.Thermal.SH.Solids.WH.LPG.NoSolar.LPG</t>
  </si>
  <si>
    <t>EMI_per_sqm.kgCO2.NL.Res.HHnew.Thermal.SH.Solids.WH.LPG.Solar</t>
  </si>
  <si>
    <t>EMI_per_sqm.kgCO2.NL.Res.HHnew.Thermal.SH.Solids.WH.LPG.Solar.LPG</t>
  </si>
  <si>
    <t>EMI_per_sqm.kgCO2.NL.Res.HHnew.Thermal.SH.Solids.WH.LPG.Solar.Solar</t>
  </si>
  <si>
    <t>EMI_per_sqm.kgCO2.NL.Res.HHnew.Thermal.SH.Solids.WH.Elc.NoSolar.Elec</t>
  </si>
  <si>
    <t>EMI_per_sqm.kgCO2.NL.Res.HHnew.Thermal.SH.Solids.WH.Elc.Solar</t>
  </si>
  <si>
    <t>EMI_per_sqm.kgCO2.NL.Res.HHnew.Thermal.SH.Solids.WH.Elc.Solar.Elec</t>
  </si>
  <si>
    <t>EMI_per_sqm.kgCO2.NL.Res.HHnew.Thermal.SH.Solids.WH.Elc.Solar.Solar</t>
  </si>
  <si>
    <t>EMI_per_sqm.kgCO2.NL.Res.HHnew.Thermal.SH.Solids.CO</t>
  </si>
  <si>
    <t>EMI_per_sqm.kgCO2.NL.Res.HHnew.Thermal.SH.Solids.CO.Solids.Solids</t>
  </si>
  <si>
    <t>EMI_per_sqm.kgCO2.NL.Res.HHnew.Thermal.SH.Solids.CO.LPG.LPG</t>
  </si>
  <si>
    <t>EMI_per_sqm.kgCO2.NL.Res.HHnew.Thermal.SH.Solids.CO.Elc.Elec</t>
  </si>
  <si>
    <t>EMI_per_sqm.kgCO2.NL.Res.HHnew.Thermal.SH.LPG</t>
  </si>
  <si>
    <t>EMI_per_sqm.kgCO2.NL.Res.HHnew.Thermal.SH.LPG.SH</t>
  </si>
  <si>
    <t>EMI_per_sqm.kgCO2.NL.Res.HHnew.Thermal.SH.LPG.SH.LPG</t>
  </si>
  <si>
    <t>EMI_per_sqm.kgCO2.NL.Res.HHnew.Thermal.SH.LPG.SH.Elec</t>
  </si>
  <si>
    <t>EMI_per_sqm.kgCO2.NL.Res.HHnew.Thermal.SH.LPG.SC</t>
  </si>
  <si>
    <t>EMI_per_sqm.kgCO2.NL.Res.HHnew.Thermal.SH.LPG.SC.AC.Elec</t>
  </si>
  <si>
    <t>EMI_per_sqm.kgCO2.NL.Res.HHnew.Thermal.SH.LPG.WH</t>
  </si>
  <si>
    <t>EMI_per_sqm.kgCO2.NL.Res.HHnew.Thermal.SH.LPG.WH.LPG.NoSolar.LPG</t>
  </si>
  <si>
    <t>EMI_per_sqm.kgCO2.NL.Res.HHnew.Thermal.SH.LPG.WH.LPG.Solar</t>
  </si>
  <si>
    <t>EMI_per_sqm.kgCO2.NL.Res.HHnew.Thermal.SH.LPG.WH.LPG.Solar.LPG</t>
  </si>
  <si>
    <t>EMI_per_sqm.kgCO2.NL.Res.HHnew.Thermal.SH.LPG.WH.LPG.Solar.Solar</t>
  </si>
  <si>
    <t>EMI_per_sqm.kgCO2.NL.Res.HHnew.Thermal.SH.LPG.WH.Elc.NoSolar.Elec</t>
  </si>
  <si>
    <t>EMI_per_sqm.kgCO2.NL.Res.HHnew.Thermal.SH.LPG.WH.Elc.Solar</t>
  </si>
  <si>
    <t>EMI_per_sqm.kgCO2.NL.Res.HHnew.Thermal.SH.LPG.WH.Elc.Solar.Elec</t>
  </si>
  <si>
    <t>EMI_per_sqm.kgCO2.NL.Res.HHnew.Thermal.SH.LPG.WH.Elc.Solar.Solar</t>
  </si>
  <si>
    <t>EMI_per_sqm.kgCO2.NL.Res.HHnew.Thermal.SH.LPG.CO</t>
  </si>
  <si>
    <t>EMI_per_sqm.kgCO2.NL.Res.HHnew.Thermal.SH.LPG.CO.LPG.LPG</t>
  </si>
  <si>
    <t>EMI_per_sqm.kgCO2.NL.Res.HHnew.Thermal.SH.LPG.CO.Elc.Elec</t>
  </si>
  <si>
    <t>EMI_per_sqm.kgCO2.NL.Res.HHnew.Thermal.SH.Oil</t>
  </si>
  <si>
    <t>EMI_per_sqm.kgCO2.NL.Res.HHnew.Thermal.SH.Oil.SH</t>
  </si>
  <si>
    <t>EMI_per_sqm.kgCO2.NL.Res.HHnew.Thermal.SH.Oil.SH.Oil</t>
  </si>
  <si>
    <t>EMI_per_sqm.kgCO2.NL.Res.HHnew.Thermal.SH.Oil.SH.Elec</t>
  </si>
  <si>
    <t>EMI_per_sqm.kgCO2.NL.Res.HHnew.Thermal.SH.Oil.SC</t>
  </si>
  <si>
    <t>EMI_per_sqm.kgCO2.NL.Res.HHnew.Thermal.SH.Oil.SC.AC.Elec</t>
  </si>
  <si>
    <t>EMI_per_sqm.kgCO2.NL.Res.HHnew.Thermal.SH.Oil.WH</t>
  </si>
  <si>
    <t>EMI_per_sqm.kgCO2.NL.Res.HHnew.Thermal.SH.Oil.WH.Oil.NoSolar.Oil</t>
  </si>
  <si>
    <t>EMI_per_sqm.kgCO2.NL.Res.HHnew.Thermal.SH.Oil.WH.Oil.Solar</t>
  </si>
  <si>
    <t>EMI_per_sqm.kgCO2.NL.Res.HHnew.Thermal.SH.Oil.WH.Oil.Solar.Oil</t>
  </si>
  <si>
    <t>EMI_per_sqm.kgCO2.NL.Res.HHnew.Thermal.SH.Oil.WH.Oil.Solar.Solar</t>
  </si>
  <si>
    <t>EMI_per_sqm.kgCO2.NL.Res.HHnew.Thermal.SH.Oil.WH.Elc.NoSolar.Elec</t>
  </si>
  <si>
    <t>EMI_per_sqm.kgCO2.NL.Res.HHnew.Thermal.SH.Oil.WH.Elc.Solar</t>
  </si>
  <si>
    <t>EMI_per_sqm.kgCO2.NL.Res.HHnew.Thermal.SH.Oil.WH.Elc.Solar.Elec</t>
  </si>
  <si>
    <t>EMI_per_sqm.kgCO2.NL.Res.HHnew.Thermal.SH.Oil.WH.Elc.Solar.Solar</t>
  </si>
  <si>
    <t>EMI_per_sqm.kgCO2.NL.Res.HHnew.Thermal.SH.Oil.CO</t>
  </si>
  <si>
    <t>EMI_per_sqm.kgCO2.NL.Res.HHnew.Thermal.SH.Oil.CO.LPG.LPG</t>
  </si>
  <si>
    <t>EMI_per_sqm.kgCO2.NL.Res.HHnew.Thermal.SH.Oil.CO.Elc.Elec</t>
  </si>
  <si>
    <t>EMI_per_sqm.kgCO2.NL.Res.HHnew.Thermal.SH.Gas</t>
  </si>
  <si>
    <t>EMI_per_sqm.kgCO2.NL.Res.HHnew.Thermal.SH.Gas.SH</t>
  </si>
  <si>
    <t>EMI_per_sqm.kgCO2.NL.Res.HHnew.Thermal.SH.Gas.SH.Gas</t>
  </si>
  <si>
    <t>EMI_per_sqm.kgCO2.NL.Res.HHnew.Thermal.SH.Gas.SH.Elec</t>
  </si>
  <si>
    <t>EMI_per_sqm.kgCO2.NL.Res.HHnew.Thermal.SH.Gas.SC</t>
  </si>
  <si>
    <t>EMI_per_sqm.kgCO2.NL.Res.HHnew.Thermal.SH.Gas.SC.AC.Elec</t>
  </si>
  <si>
    <t>EMI_per_sqm.kgCO2.NL.Res.HHnew.Thermal.SH.Gas.WH</t>
  </si>
  <si>
    <t>EMI_per_sqm.kgCO2.NL.Res.HHnew.Thermal.SH.Gas.WH.Gas.NoSolar.Gas</t>
  </si>
  <si>
    <t>EMI_per_sqm.kgCO2.NL.Res.HHnew.Thermal.SH.Gas.WH.Gas.Solar</t>
  </si>
  <si>
    <t>EMI_per_sqm.kgCO2.NL.Res.HHnew.Thermal.SH.Gas.WH.Gas.Solar.Gas</t>
  </si>
  <si>
    <t>EMI_per_sqm.kgCO2.NL.Res.HHnew.Thermal.SH.Gas.WH.Gas.Solar.Solar</t>
  </si>
  <si>
    <t>EMI_per_sqm.kgCO2.NL.Res.HHnew.Thermal.SH.Gas.WH.Elc.NoSolar.Elec</t>
  </si>
  <si>
    <t>EMI_per_sqm.kgCO2.NL.Res.HHnew.Thermal.SH.Gas.WH.Elc.Solar</t>
  </si>
  <si>
    <t>EMI_per_sqm.kgCO2.NL.Res.HHnew.Thermal.SH.Gas.WH.Elc.Solar.Elec</t>
  </si>
  <si>
    <t>EMI_per_sqm.kgCO2.NL.Res.HHnew.Thermal.SH.Gas.WH.Elc.Solar.Solar</t>
  </si>
  <si>
    <t>EMI_per_sqm.kgCO2.NL.Res.HHnew.Thermal.SH.Gas.CO</t>
  </si>
  <si>
    <t>EMI_per_sqm.kgCO2.NL.Res.HHnew.Thermal.SH.Gas.CO.Gas.Gas</t>
  </si>
  <si>
    <t>EMI_per_sqm.kgCO2.NL.Res.HHnew.Thermal.SH.Gas.CO.Elc.Elec</t>
  </si>
  <si>
    <t>EMI_per_sqm.kgCO2.NL.Res.HHnew.Thermal.SH.Biomass</t>
  </si>
  <si>
    <t>EMI_per_sqm.kgCO2.NL.Res.HHnew.Thermal.SH.Biomass.SH</t>
  </si>
  <si>
    <t>EMI_per_sqm.kgCO2.NL.Res.HHnew.Thermal.SH.Biomass.SH.Biomass</t>
  </si>
  <si>
    <t>EMI_per_sqm.kgCO2.NL.Res.HHnew.Thermal.SH.Biomass.SH.Elec</t>
  </si>
  <si>
    <t>EMI_per_sqm.kgCO2.NL.Res.HHnew.Thermal.SH.Biomass.SC</t>
  </si>
  <si>
    <t>EMI_per_sqm.kgCO2.NL.Res.HHnew.Thermal.SH.Biomass.SC.AC.Elec</t>
  </si>
  <si>
    <t>EMI_per_sqm.kgCO2.NL.Res.HHnew.Thermal.SH.Biomass.WH</t>
  </si>
  <si>
    <t>EMI_per_sqm.kgCO2.NL.Res.HHnew.Thermal.SH.Biomass.WH.Biomass.NoSolar.Biomass</t>
  </si>
  <si>
    <t>EMI_per_sqm.kgCO2.NL.Res.HHnew.Thermal.SH.Biomass.WH.Biomass.Solar</t>
  </si>
  <si>
    <t>EMI_per_sqm.kgCO2.NL.Res.HHnew.Thermal.SH.Biomass.WH.Biomass.Solar.Biomass</t>
  </si>
  <si>
    <t>EMI_per_sqm.kgCO2.NL.Res.HHnew.Thermal.SH.Biomass.WH.Biomass.Solar.Solar</t>
  </si>
  <si>
    <t>EMI_per_sqm.kgCO2.NL.Res.HHnew.Thermal.SH.Biomass.WH.LPG.NoSolar.LPG</t>
  </si>
  <si>
    <t>EMI_per_sqm.kgCO2.NL.Res.HHnew.Thermal.SH.Biomass.WH.LPG.Solar</t>
  </si>
  <si>
    <t>EMI_per_sqm.kgCO2.NL.Res.HHnew.Thermal.SH.Biomass.WH.LPG.Solar.LPG</t>
  </si>
  <si>
    <t>EMI_per_sqm.kgCO2.NL.Res.HHnew.Thermal.SH.Biomass.WH.LPG.Solar.Solar</t>
  </si>
  <si>
    <t>EMI_per_sqm.kgCO2.NL.Res.HHnew.Thermal.SH.Biomass.WH.Elc.NoSolar.Elec</t>
  </si>
  <si>
    <t>EMI_per_sqm.kgCO2.NL.Res.HHnew.Thermal.SH.Biomass.WH.Elc.Solar</t>
  </si>
  <si>
    <t>EMI_per_sqm.kgCO2.NL.Res.HHnew.Thermal.SH.Biomass.WH.Elc.Solar.Elec</t>
  </si>
  <si>
    <t>EMI_per_sqm.kgCO2.NL.Res.HHnew.Thermal.SH.Biomass.WH.Elc.Solar.Solar</t>
  </si>
  <si>
    <t>EMI_per_sqm.kgCO2.NL.Res.HHnew.Thermal.SH.Biomass.CO</t>
  </si>
  <si>
    <t>EMI_per_sqm.kgCO2.NL.Res.HHnew.Thermal.SH.Biomass.CO.Biomass.Biomass</t>
  </si>
  <si>
    <t>EMI_per_sqm.kgCO2.NL.Res.HHnew.Thermal.SH.Biomass.CO.LPG.LPG</t>
  </si>
  <si>
    <t>EMI_per_sqm.kgCO2.NL.Res.HHnew.Thermal.SH.Biomass.CO.Elc.Elec</t>
  </si>
  <si>
    <t>EMI_per_sqm.kgCO2.NL.Res.HHnew.Thermal.SH.Geo</t>
  </si>
  <si>
    <t>EMI_per_sqm.kgCO2.NL.Res.HHnew.Thermal.SH.Geo.SH</t>
  </si>
  <si>
    <t>EMI_per_sqm.kgCO2.NL.Res.HHnew.Thermal.SH.Geo.SH.Geo</t>
  </si>
  <si>
    <t>EMI_per_sqm.kgCO2.NL.Res.HHnew.Thermal.SH.Geo.SH.Elec</t>
  </si>
  <si>
    <t>EMI_per_sqm.kgCO2.NL.Res.HHnew.Thermal.SH.Geo.SC</t>
  </si>
  <si>
    <t>EMI_per_sqm.kgCO2.NL.Res.HHnew.Thermal.SH.Geo.SC.AC.Elec</t>
  </si>
  <si>
    <t>EMI_per_sqm.kgCO2.NL.Res.HHnew.Thermal.SH.Geo.WH</t>
  </si>
  <si>
    <t>EMI_per_sqm.kgCO2.NL.Res.HHnew.Thermal.SH.Geo.WH.Geo.NoSolar.Geo</t>
  </si>
  <si>
    <t>EMI_per_sqm.kgCO2.NL.Res.HHnew.Thermal.SH.Geo.WH.Geo.Solar</t>
  </si>
  <si>
    <t>EMI_per_sqm.kgCO2.NL.Res.HHnew.Thermal.SH.Geo.WH.Geo.Solar.Geo</t>
  </si>
  <si>
    <t>EMI_per_sqm.kgCO2.NL.Res.HHnew.Thermal.SH.Geo.WH.Geo.Solar.Solar</t>
  </si>
  <si>
    <t>EMI_per_sqm.kgCO2.NL.Res.HHnew.Thermal.SH.Geo.WH.Elc.NoSolar.Elec</t>
  </si>
  <si>
    <t>EMI_per_sqm.kgCO2.NL.Res.HHnew.Thermal.SH.Geo.WH.Elc.Solar</t>
  </si>
  <si>
    <t>EMI_per_sqm.kgCO2.NL.Res.HHnew.Thermal.SH.Geo.WH.Elc.Solar.Elec</t>
  </si>
  <si>
    <t>EMI_per_sqm.kgCO2.NL.Res.HHnew.Thermal.SH.Geo.WH.Elc.Solar.Solar</t>
  </si>
  <si>
    <t>EMI_per_sqm.kgCO2.NL.Res.HHnew.Thermal.SH.Geo.CO</t>
  </si>
  <si>
    <t>EMI_per_sqm.kgCO2.NL.Res.HHnew.Thermal.SH.Geo.CO.LPG.LPG</t>
  </si>
  <si>
    <t>EMI_per_sqm.kgCO2.NL.Res.HHnew.Thermal.SH.Geo.CO.Elc.Elec</t>
  </si>
  <si>
    <t>EMI_per_sqm.kgCO2.NL.Res.HHnew.Thermal.SH.DistrHeat</t>
  </si>
  <si>
    <t>EMI_per_sqm.kgCO2.NL.Res.HHnew.Thermal.SH.DistrHeat.SH</t>
  </si>
  <si>
    <t>EMI_per_sqm.kgCO2.NL.Res.HHnew.Thermal.SH.DistrHeat.SH.Steam_Distr</t>
  </si>
  <si>
    <t>EMI_per_sqm.kgCO2.NL.Res.HHnew.Thermal.SH.DistrHeat.SH.Elec</t>
  </si>
  <si>
    <t>EMI_per_sqm.kgCO2.NL.Res.HHnew.Thermal.SH.DistrHeat.SC</t>
  </si>
  <si>
    <t>EMI_per_sqm.kgCO2.NL.Res.HHnew.Thermal.SH.DistrHeat.SC.AC.Elec</t>
  </si>
  <si>
    <t>EMI_per_sqm.kgCO2.NL.Res.HHnew.Thermal.SH.DistrHeat.WH</t>
  </si>
  <si>
    <t>EMI_per_sqm.kgCO2.NL.Res.HHnew.Thermal.SH.DistrHeat.WH.DistrHeat.NoSolar.Steam_Distr</t>
  </si>
  <si>
    <t>EMI_per_sqm.kgCO2.NL.Res.HHnew.Thermal.SH.DistrHeat.WH.DistrHeat.Solar</t>
  </si>
  <si>
    <t>EMI_per_sqm.kgCO2.NL.Res.HHnew.Thermal.SH.DistrHeat.WH.DistrHeat.Solar.Steam_Distr</t>
  </si>
  <si>
    <t>EMI_per_sqm.kgCO2.NL.Res.HHnew.Thermal.SH.DistrHeat.WH.DistrHeat.Solar.Solar</t>
  </si>
  <si>
    <t>EMI_per_sqm.kgCO2.NL.Res.HHnew.Thermal.SH.DistrHeat.WH.Elc.NoSolar.Elec</t>
  </si>
  <si>
    <t>EMI_per_sqm.kgCO2.NL.Res.HHnew.Thermal.SH.DistrHeat.WH.Elc.Solar</t>
  </si>
  <si>
    <t>EMI_per_sqm.kgCO2.NL.Res.HHnew.Thermal.SH.DistrHeat.WH.Elc.Solar.Elec</t>
  </si>
  <si>
    <t>EMI_per_sqm.kgCO2.NL.Res.HHnew.Thermal.SH.DistrHeat.WH.Elc.Solar.Solar</t>
  </si>
  <si>
    <t>EMI_per_sqm.kgCO2.NL.Res.HHnew.Thermal.SH.DistrHeat.CO</t>
  </si>
  <si>
    <t>EMI_per_sqm.kgCO2.NL.Res.HHnew.Thermal.SH.DistrHeat.CO.LPG.LPG</t>
  </si>
  <si>
    <t>EMI_per_sqm.kgCO2.NL.Res.HHnew.Thermal.SH.DistrHeat.CO.Elc.Elec</t>
  </si>
  <si>
    <t>EMI_per_sqm.kgCO2.NL.Res.HHnew.Thermal.SH.AdvElc</t>
  </si>
  <si>
    <t>EMI_per_sqm.kgCO2.NL.Res.HHnew.Thermal.SH.AdvElc.SH</t>
  </si>
  <si>
    <t>EMI_per_sqm.kgCO2.NL.Res.HHnew.Thermal.SH.AdvElc.SH.Elec</t>
  </si>
  <si>
    <t>EMI_per_sqm.kgCO2.NL.Res.HHnew.Thermal.SH.AdvElc.SC</t>
  </si>
  <si>
    <t>EMI_per_sqm.kgCO2.NL.Res.HHnew.Thermal.SH.AdvElc.SC.AC.Elec</t>
  </si>
  <si>
    <t>EMI_per_sqm.kgCO2.NL.Res.HHnew.Thermal.SH.AdvElc.WH</t>
  </si>
  <si>
    <t>EMI_per_sqm.kgCO2.NL.Res.HHnew.Thermal.SH.AdvElc.WH.LPG.NoSolar.LPG</t>
  </si>
  <si>
    <t>EMI_per_sqm.kgCO2.NL.Res.HHnew.Thermal.SH.AdvElc.WH.LPG.Solar</t>
  </si>
  <si>
    <t>EMI_per_sqm.kgCO2.NL.Res.HHnew.Thermal.SH.AdvElc.WH.LPG.Solar.LPG</t>
  </si>
  <si>
    <t>EMI_per_sqm.kgCO2.NL.Res.HHnew.Thermal.SH.AdvElc.WH.LPG.Solar.Solar</t>
  </si>
  <si>
    <t>EMI_per_sqm.kgCO2.NL.Res.HHnew.Thermal.SH.AdvElc.WH.Elc.NoSolar.Elec</t>
  </si>
  <si>
    <t>EMI_per_sqm.kgCO2.NL.Res.HHnew.Thermal.SH.AdvElc.WH.Elc.Solar</t>
  </si>
  <si>
    <t>EMI_per_sqm.kgCO2.NL.Res.HHnew.Thermal.SH.AdvElc.WH.Elc.Solar.Elec</t>
  </si>
  <si>
    <t>EMI_per_sqm.kgCO2.NL.Res.HHnew.Thermal.SH.AdvElc.WH.Elc.Solar.Solar</t>
  </si>
  <si>
    <t>EMI_per_sqm.kgCO2.NL.Res.HHnew.Thermal.SH.AdvElc.CO</t>
  </si>
  <si>
    <t>EMI_per_sqm.kgCO2.NL.Res.HHnew.Thermal.SH.AdvElc.CO.LPG.LPG</t>
  </si>
  <si>
    <t>EMI_per_sqm.kgCO2.NL.Res.HHnew.Thermal.SH.AdvElc.CO.Elc.Elec</t>
  </si>
  <si>
    <t>EMI_per_sqm.kgCO2.NL.Res.HHnew.Thermal.SH.ConvElc</t>
  </si>
  <si>
    <t>EMI_per_sqm.kgCO2.NL.Res.HHnew.Thermal.SH.ConvElc.SH</t>
  </si>
  <si>
    <t>EMI_per_sqm.kgCO2.NL.Res.HHnew.Thermal.SH.ConvElc.SH.Elec</t>
  </si>
  <si>
    <t>EMI_per_sqm.kgCO2.NL.Res.HHnew.Thermal.SH.ConvElc.SC</t>
  </si>
  <si>
    <t>EMI_per_sqm.kgCO2.NL.Res.HHnew.Thermal.SH.ConvElc.SC.AC.Elec</t>
  </si>
  <si>
    <t>EMI_per_sqm.kgCO2.NL.Res.HHnew.Thermal.SH.ConvElc.WH</t>
  </si>
  <si>
    <t>EMI_per_sqm.kgCO2.NL.Res.HHnew.Thermal.SH.ConvElc.WH.LPG.NoSolar.LPG</t>
  </si>
  <si>
    <t>EMI_per_sqm.kgCO2.NL.Res.HHnew.Thermal.SH.ConvElc.WH.LPG.Solar</t>
  </si>
  <si>
    <t>EMI_per_sqm.kgCO2.NL.Res.HHnew.Thermal.SH.ConvElc.WH.LPG.Solar.LPG</t>
  </si>
  <si>
    <t>EMI_per_sqm.kgCO2.NL.Res.HHnew.Thermal.SH.ConvElc.WH.LPG.Solar.Solar</t>
  </si>
  <si>
    <t>EMI_per_sqm.kgCO2.NL.Res.HHnew.Thermal.SH.ConvElc.WH.Elc.NoSolar.Elec</t>
  </si>
  <si>
    <t>EMI_per_sqm.kgCO2.NL.Res.HHnew.Thermal.SH.ConvElc.WH.Elc.Solar</t>
  </si>
  <si>
    <t>EMI_per_sqm.kgCO2.NL.Res.HHnew.Thermal.SH.ConvElc.WH.Elc.Solar.Elec</t>
  </si>
  <si>
    <t>EMI_per_sqm.kgCO2.NL.Res.HHnew.Thermal.SH.ConvElc.WH.Elc.Solar.Solar</t>
  </si>
  <si>
    <t>EMI_per_sqm.kgCO2.NL.Res.HHnew.Thermal.SH.ConvElc.CO</t>
  </si>
  <si>
    <t>EMI_per_sqm.kgCO2.NL.Res.HHnew.Thermal.SH.ConvElc.CO.LPG.LPG</t>
  </si>
  <si>
    <t>EMI_per_sqm.kgCO2.NL.Res.HHnew.Thermal.SH.ConvElc.CO.Elc.Elec</t>
  </si>
  <si>
    <t>NL - Household type: Solids</t>
  </si>
  <si>
    <t>NL - Household type: LPG</t>
  </si>
  <si>
    <t>NL - Household type: Diesel oil</t>
  </si>
  <si>
    <t>NL - Household type: Gas</t>
  </si>
  <si>
    <t>NL - Household type: Biomass</t>
  </si>
  <si>
    <t>NL - Household type: Geothermal</t>
  </si>
  <si>
    <t>NL - Household type: Distributed heat</t>
  </si>
  <si>
    <t>NL - Household type: Advanced electric heating</t>
  </si>
  <si>
    <t>NL - Household type: Conventional electric heating</t>
  </si>
  <si>
    <t>NL - Residential / specific electric uses</t>
  </si>
  <si>
    <t>NL - Refrigerators and freezers</t>
  </si>
  <si>
    <t>NL - Washing machines</t>
  </si>
  <si>
    <t>NL - Clothes dryers</t>
  </si>
  <si>
    <t>NL - Dishwashers</t>
  </si>
  <si>
    <t>NL - TV and multimedia</t>
  </si>
  <si>
    <t>NL - ICT equipment</t>
  </si>
  <si>
    <t>NL - Lighting</t>
  </si>
  <si>
    <t>NL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</si>
</sst>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45432.787662037037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293338.83487634419</v>
      </c>
      <c r="C3" s="182">
        <v>299334.24099726451</v>
      </c>
      <c r="D3" s="182">
        <v>302819.0789076371</v>
      </c>
      <c r="E3" s="182">
        <v>302424.45703493862</v>
      </c>
      <c r="F3" s="182">
        <v>304724.0242723535</v>
      </c>
      <c r="G3" s="182">
        <v>307494.11038173875</v>
      </c>
      <c r="H3" s="182">
        <v>307017.50481298892</v>
      </c>
      <c r="I3" s="182">
        <v>312771.80432269746</v>
      </c>
      <c r="J3" s="182">
        <v>315556.00653685525</v>
      </c>
      <c r="K3" s="182">
        <v>309607.04371963913</v>
      </c>
      <c r="L3" s="182">
        <v>309932.46775415272</v>
      </c>
      <c r="M3" s="182">
        <v>310145.97243555583</v>
      </c>
      <c r="N3" s="182">
        <v>306607.44317536958</v>
      </c>
      <c r="O3" s="182">
        <v>303653.65567706333</v>
      </c>
      <c r="P3" s="182">
        <v>304789.57333627192</v>
      </c>
      <c r="Q3" s="182">
        <v>310816</v>
      </c>
      <c r="R3" s="182">
        <v>314296.65357267164</v>
      </c>
      <c r="S3" s="182">
        <v>320995.17419962335</v>
      </c>
      <c r="T3" s="182">
        <v>327940.62581010628</v>
      </c>
      <c r="U3" s="182">
        <v>330832.07006905845</v>
      </c>
      <c r="V3" s="182">
        <v>309789.83526630711</v>
      </c>
      <c r="W3" s="182">
        <v>323230.96626275114</v>
      </c>
      <c r="DA3" s="210" t="s">
        <v>221</v>
      </c>
    </row>
    <row r="4" spans="1:105" ht="12" customHeight="1" x14ac:dyDescent="0.25">
      <c r="A4" s="183" t="s">
        <v>90</v>
      </c>
      <c r="B4" s="36">
        <v>15863950</v>
      </c>
      <c r="C4" s="36">
        <v>15987075</v>
      </c>
      <c r="D4" s="36">
        <v>16105285</v>
      </c>
      <c r="E4" s="36">
        <v>16192572</v>
      </c>
      <c r="F4" s="36">
        <v>16258032</v>
      </c>
      <c r="G4" s="36">
        <v>16305526</v>
      </c>
      <c r="H4" s="36">
        <v>16334210</v>
      </c>
      <c r="I4" s="36">
        <v>16357992</v>
      </c>
      <c r="J4" s="36">
        <v>16405399</v>
      </c>
      <c r="K4" s="36">
        <v>16485787</v>
      </c>
      <c r="L4" s="36">
        <v>16574989</v>
      </c>
      <c r="M4" s="36">
        <v>16655799</v>
      </c>
      <c r="N4" s="36">
        <v>16730348</v>
      </c>
      <c r="O4" s="36">
        <v>16779575</v>
      </c>
      <c r="P4" s="36">
        <v>16829289</v>
      </c>
      <c r="Q4" s="36">
        <v>16900726</v>
      </c>
      <c r="R4" s="36">
        <v>16979120</v>
      </c>
      <c r="S4" s="36">
        <v>17081507</v>
      </c>
      <c r="T4" s="36">
        <v>17181084</v>
      </c>
      <c r="U4" s="36">
        <v>17282163</v>
      </c>
      <c r="V4" s="36">
        <v>17407585</v>
      </c>
      <c r="W4" s="36">
        <v>17475415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6867118</v>
      </c>
      <c r="C6" s="35">
        <v>6939588</v>
      </c>
      <c r="D6" s="35">
        <v>7008240</v>
      </c>
      <c r="E6" s="35">
        <v>7069603</v>
      </c>
      <c r="F6" s="35">
        <v>7115891</v>
      </c>
      <c r="G6" s="35">
        <v>7151546</v>
      </c>
      <c r="H6" s="35">
        <v>7202033</v>
      </c>
      <c r="I6" s="35">
        <v>7257317</v>
      </c>
      <c r="J6" s="35">
        <v>7301023</v>
      </c>
      <c r="K6" s="35">
        <v>7366303</v>
      </c>
      <c r="L6" s="35">
        <v>7452783</v>
      </c>
      <c r="M6" s="35">
        <v>7519548</v>
      </c>
      <c r="N6" s="35">
        <v>7563448</v>
      </c>
      <c r="O6" s="35">
        <v>7658409</v>
      </c>
      <c r="P6" s="35">
        <v>7709248</v>
      </c>
      <c r="Q6" s="35">
        <v>7752627</v>
      </c>
      <c r="R6" s="35">
        <v>7857066</v>
      </c>
      <c r="S6" s="35">
        <v>7926453</v>
      </c>
      <c r="T6" s="35">
        <v>7991202</v>
      </c>
      <c r="U6" s="35">
        <v>8064472</v>
      </c>
      <c r="V6" s="35">
        <v>8164909</v>
      </c>
      <c r="W6" s="35">
        <v>8209682</v>
      </c>
      <c r="DA6" s="59" t="s">
        <v>223</v>
      </c>
    </row>
    <row r="7" spans="1:105" ht="12" customHeight="1" x14ac:dyDescent="0.25">
      <c r="A7" s="185" t="s">
        <v>187</v>
      </c>
      <c r="B7" s="114">
        <v>705960.15067762684</v>
      </c>
      <c r="C7" s="114">
        <v>714494.97851117281</v>
      </c>
      <c r="D7" s="114">
        <v>722779.50318665721</v>
      </c>
      <c r="E7" s="114">
        <v>730445.9367931115</v>
      </c>
      <c r="F7" s="114">
        <v>736830.70400965807</v>
      </c>
      <c r="G7" s="114">
        <v>742324.71590678988</v>
      </c>
      <c r="H7" s="114">
        <v>749683.52533734927</v>
      </c>
      <c r="I7" s="114">
        <v>758010.09104074654</v>
      </c>
      <c r="J7" s="114">
        <v>765311.27735814382</v>
      </c>
      <c r="K7" s="114">
        <v>775215.79060102033</v>
      </c>
      <c r="L7" s="114">
        <v>787826.83368046407</v>
      </c>
      <c r="M7" s="114">
        <v>798727.38949420024</v>
      </c>
      <c r="N7" s="114">
        <v>807019.90159999998</v>
      </c>
      <c r="O7" s="114">
        <v>821874.70665014489</v>
      </c>
      <c r="P7" s="114">
        <v>831534.50036599173</v>
      </c>
      <c r="Q7" s="114">
        <v>840469.38120463013</v>
      </c>
      <c r="R7" s="114">
        <v>857201.15226651693</v>
      </c>
      <c r="S7" s="114">
        <v>869787.49393026927</v>
      </c>
      <c r="T7" s="114">
        <v>882013.65264962323</v>
      </c>
      <c r="U7" s="114">
        <v>895511.16282171593</v>
      </c>
      <c r="V7" s="114">
        <v>912687.9540706859</v>
      </c>
      <c r="W7" s="114">
        <v>923040.32854554488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218579</v>
      </c>
      <c r="D8" s="138">
        <v>216303</v>
      </c>
      <c r="E8" s="138">
        <v>210474</v>
      </c>
      <c r="F8" s="138">
        <v>196705</v>
      </c>
      <c r="G8" s="138">
        <v>187057</v>
      </c>
      <c r="H8" s="138">
        <v>202648</v>
      </c>
      <c r="I8" s="138">
        <v>208519</v>
      </c>
      <c r="J8" s="138">
        <v>198117</v>
      </c>
      <c r="K8" s="138">
        <v>220621</v>
      </c>
      <c r="L8" s="138">
        <v>243210</v>
      </c>
      <c r="M8" s="138">
        <v>225335</v>
      </c>
      <c r="N8" s="138">
        <v>203890</v>
      </c>
      <c r="O8" s="138">
        <v>255885</v>
      </c>
      <c r="P8" s="138">
        <v>213784</v>
      </c>
      <c r="Q8" s="138">
        <v>207406</v>
      </c>
      <c r="R8" s="138">
        <v>269389</v>
      </c>
      <c r="S8" s="138">
        <v>236559</v>
      </c>
      <c r="T8" s="138">
        <v>233397</v>
      </c>
      <c r="U8" s="138">
        <v>243296</v>
      </c>
      <c r="V8" s="138">
        <v>272022</v>
      </c>
      <c r="W8" s="138">
        <v>218494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23555.267507854343</v>
      </c>
      <c r="D9" s="39">
        <v>23463.486535132437</v>
      </c>
      <c r="E9" s="39">
        <v>22995.487807604146</v>
      </c>
      <c r="F9" s="39">
        <v>21848.082101259028</v>
      </c>
      <c r="G9" s="39">
        <v>21058.587710871085</v>
      </c>
      <c r="H9" s="39">
        <v>23001.412701284931</v>
      </c>
      <c r="I9" s="39">
        <v>24079.57936780294</v>
      </c>
      <c r="J9" s="39">
        <v>23175.096278793455</v>
      </c>
      <c r="K9" s="39">
        <v>25874.029969749852</v>
      </c>
      <c r="L9" s="39">
        <v>28723.353136691156</v>
      </c>
      <c r="M9" s="39">
        <v>27202.023342465331</v>
      </c>
      <c r="N9" s="39">
        <v>24739.95985708545</v>
      </c>
      <c r="O9" s="39">
        <v>31398.270778802384</v>
      </c>
      <c r="P9" s="39">
        <v>26411.024254213287</v>
      </c>
      <c r="Q9" s="39">
        <v>25797.344194474073</v>
      </c>
      <c r="R9" s="39">
        <v>33689.121562384193</v>
      </c>
      <c r="S9" s="39">
        <v>29772.120371658762</v>
      </c>
      <c r="T9" s="39">
        <v>29563.67461634018</v>
      </c>
      <c r="U9" s="39">
        <v>30976.688566743058</v>
      </c>
      <c r="V9" s="39">
        <v>34816.239479511649</v>
      </c>
      <c r="W9" s="39">
        <v>28211.40985707728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2496.48</v>
      </c>
      <c r="C11" s="41">
        <v>2728.84</v>
      </c>
      <c r="D11" s="41">
        <v>2594.89</v>
      </c>
      <c r="E11" s="41">
        <v>2762.17</v>
      </c>
      <c r="F11" s="41">
        <v>2772.07</v>
      </c>
      <c r="G11" s="41">
        <v>2650.18</v>
      </c>
      <c r="H11" s="41">
        <v>2566.5100000000002</v>
      </c>
      <c r="I11" s="41">
        <v>2424.77</v>
      </c>
      <c r="J11" s="41">
        <v>2697.32</v>
      </c>
      <c r="K11" s="41">
        <v>2727.14</v>
      </c>
      <c r="L11" s="41">
        <v>3311.71</v>
      </c>
      <c r="M11" s="41">
        <v>2516.5700000000002</v>
      </c>
      <c r="N11" s="41">
        <v>2817.13</v>
      </c>
      <c r="O11" s="41">
        <v>3012.96</v>
      </c>
      <c r="P11" s="41">
        <v>2282.08</v>
      </c>
      <c r="Q11" s="41">
        <v>2625.49</v>
      </c>
      <c r="R11" s="41">
        <v>2679.86</v>
      </c>
      <c r="S11" s="41">
        <v>2538.98</v>
      </c>
      <c r="T11" s="41">
        <v>2528.64</v>
      </c>
      <c r="U11" s="41">
        <v>2514.41</v>
      </c>
      <c r="V11" s="41">
        <v>2386.31</v>
      </c>
      <c r="W11" s="41">
        <v>2722.19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2649.2623809523807</v>
      </c>
      <c r="C12" s="187">
        <f t="shared" ref="C12:W12" si="0">AVERAGE($B11:$V11)</f>
        <v>2649.2623809523807</v>
      </c>
      <c r="D12" s="187">
        <f t="shared" si="0"/>
        <v>2649.2623809523807</v>
      </c>
      <c r="E12" s="187">
        <f t="shared" si="0"/>
        <v>2649.2623809523807</v>
      </c>
      <c r="F12" s="187">
        <f t="shared" si="0"/>
        <v>2649.2623809523807</v>
      </c>
      <c r="G12" s="187">
        <f t="shared" si="0"/>
        <v>2649.2623809523807</v>
      </c>
      <c r="H12" s="187">
        <f t="shared" si="0"/>
        <v>2649.2623809523807</v>
      </c>
      <c r="I12" s="187">
        <f t="shared" si="0"/>
        <v>2649.2623809523807</v>
      </c>
      <c r="J12" s="187">
        <f t="shared" si="0"/>
        <v>2649.2623809523807</v>
      </c>
      <c r="K12" s="187">
        <f t="shared" si="0"/>
        <v>2649.2623809523807</v>
      </c>
      <c r="L12" s="187">
        <f t="shared" si="0"/>
        <v>2649.2623809523807</v>
      </c>
      <c r="M12" s="187">
        <f t="shared" si="0"/>
        <v>2649.2623809523807</v>
      </c>
      <c r="N12" s="187">
        <f t="shared" si="0"/>
        <v>2649.2623809523807</v>
      </c>
      <c r="O12" s="187">
        <f t="shared" si="0"/>
        <v>2649.2623809523807</v>
      </c>
      <c r="P12" s="187">
        <f t="shared" si="0"/>
        <v>2649.2623809523807</v>
      </c>
      <c r="Q12" s="187">
        <f t="shared" si="0"/>
        <v>2649.2623809523807</v>
      </c>
      <c r="R12" s="187">
        <f t="shared" si="0"/>
        <v>2649.2623809523807</v>
      </c>
      <c r="S12" s="187">
        <f t="shared" si="0"/>
        <v>2649.2623809523807</v>
      </c>
      <c r="T12" s="187">
        <f t="shared" si="0"/>
        <v>2649.2623809523807</v>
      </c>
      <c r="U12" s="187">
        <f t="shared" si="0"/>
        <v>2649.2623809523807</v>
      </c>
      <c r="V12" s="187">
        <f t="shared" si="0"/>
        <v>2649.2623809523807</v>
      </c>
      <c r="W12" s="187">
        <f t="shared" si="0"/>
        <v>2649.2623809523807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0.94233021913916393</v>
      </c>
      <c r="C13" s="189">
        <f t="shared" si="1"/>
        <v>1.0300376510910225</v>
      </c>
      <c r="D13" s="189">
        <f t="shared" si="1"/>
        <v>0.97947640771887812</v>
      </c>
      <c r="E13" s="189">
        <f t="shared" si="1"/>
        <v>1.0426185114239346</v>
      </c>
      <c r="F13" s="189">
        <f t="shared" si="1"/>
        <v>1.0463554006317304</v>
      </c>
      <c r="G13" s="189">
        <f t="shared" si="1"/>
        <v>1.0003463677490825</v>
      </c>
      <c r="H13" s="189">
        <f t="shared" si="1"/>
        <v>0.96876399198986407</v>
      </c>
      <c r="I13" s="189">
        <f t="shared" si="1"/>
        <v>0.91526230751380766</v>
      </c>
      <c r="J13" s="189">
        <f t="shared" si="1"/>
        <v>1.0181399997950913</v>
      </c>
      <c r="K13" s="189">
        <f t="shared" si="1"/>
        <v>1.0293959630452394</v>
      </c>
      <c r="L13" s="189">
        <f t="shared" si="1"/>
        <v>1.250049834176665</v>
      </c>
      <c r="M13" s="189">
        <f t="shared" si="1"/>
        <v>0.94991346198609472</v>
      </c>
      <c r="N13" s="189">
        <f t="shared" si="1"/>
        <v>1.0633639084805457</v>
      </c>
      <c r="O13" s="189">
        <f t="shared" si="1"/>
        <v>1.1372825967191948</v>
      </c>
      <c r="P13" s="189">
        <f t="shared" si="1"/>
        <v>0.86140203265922544</v>
      </c>
      <c r="Q13" s="189">
        <f t="shared" si="1"/>
        <v>0.99102679254297377</v>
      </c>
      <c r="R13" s="189">
        <f t="shared" ref="R13:V13" si="2">R11/R12</f>
        <v>1.0115494861013425</v>
      </c>
      <c r="S13" s="189">
        <f t="shared" si="2"/>
        <v>0.95837242028374126</v>
      </c>
      <c r="T13" s="189">
        <f t="shared" si="2"/>
        <v>0.95446944711115467</v>
      </c>
      <c r="U13" s="189">
        <f t="shared" si="2"/>
        <v>0.9490981407043938</v>
      </c>
      <c r="V13" s="189">
        <f t="shared" si="2"/>
        <v>0.90074505913685599</v>
      </c>
      <c r="W13" s="189">
        <f t="shared" ref="W13" si="3">W11/W12</f>
        <v>1.0275275184413417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2.3101321398583803</v>
      </c>
      <c r="C17" s="14">
        <f t="shared" si="4"/>
        <v>2.3037498767938387</v>
      </c>
      <c r="D17" s="14">
        <f t="shared" si="4"/>
        <v>2.2980498670136869</v>
      </c>
      <c r="E17" s="14">
        <f t="shared" si="4"/>
        <v>2.2904499729334167</v>
      </c>
      <c r="F17" s="14">
        <f t="shared" si="4"/>
        <v>2.2847500053050278</v>
      </c>
      <c r="G17" s="14">
        <f t="shared" si="4"/>
        <v>2.2800001566094941</v>
      </c>
      <c r="H17" s="14">
        <f t="shared" si="4"/>
        <v>2.2679998828108676</v>
      </c>
      <c r="I17" s="14">
        <f t="shared" si="4"/>
        <v>2.25399992862376</v>
      </c>
      <c r="J17" s="14">
        <f t="shared" si="4"/>
        <v>2.2470000436925073</v>
      </c>
      <c r="K17" s="14">
        <f t="shared" si="4"/>
        <v>2.2380001202774307</v>
      </c>
      <c r="L17" s="14">
        <f t="shared" si="4"/>
        <v>2.2239999474021985</v>
      </c>
      <c r="M17" s="14">
        <f t="shared" si="4"/>
        <v>2.2150000239376091</v>
      </c>
      <c r="N17" s="14">
        <f t="shared" si="4"/>
        <v>2.2120001353879872</v>
      </c>
      <c r="O17" s="14">
        <f t="shared" si="4"/>
        <v>2.1910001150369482</v>
      </c>
      <c r="P17" s="14">
        <f t="shared" si="4"/>
        <v>2.1830000799040321</v>
      </c>
      <c r="Q17" s="14">
        <f t="shared" si="4"/>
        <v>2.17999988906986</v>
      </c>
      <c r="R17" s="14">
        <f t="shared" ref="R17:V17" si="5">R4/R6</f>
        <v>2.1610000476004658</v>
      </c>
      <c r="S17" s="14">
        <f t="shared" si="5"/>
        <v>2.1550000990354703</v>
      </c>
      <c r="T17" s="14">
        <f t="shared" si="5"/>
        <v>2.1499999624587138</v>
      </c>
      <c r="U17" s="14">
        <f t="shared" si="5"/>
        <v>2.1429999384956635</v>
      </c>
      <c r="V17" s="14">
        <f t="shared" si="5"/>
        <v>2.1319998789943648</v>
      </c>
      <c r="W17" s="14">
        <f t="shared" ref="W17" si="6">W4/W6</f>
        <v>2.1286348241015913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44.500906185258202</v>
      </c>
      <c r="C18" s="94">
        <f t="shared" si="7"/>
        <v>44.692038944658279</v>
      </c>
      <c r="D18" s="94">
        <f t="shared" si="7"/>
        <v>44.878405019635302</v>
      </c>
      <c r="E18" s="94">
        <f t="shared" si="7"/>
        <v>45.109939100046084</v>
      </c>
      <c r="F18" s="94">
        <f t="shared" si="7"/>
        <v>45.321026801377812</v>
      </c>
      <c r="G18" s="94">
        <f t="shared" si="7"/>
        <v>45.525959475750113</v>
      </c>
      <c r="H18" s="94">
        <f t="shared" si="7"/>
        <v>45.896527921298265</v>
      </c>
      <c r="I18" s="94">
        <f t="shared" si="7"/>
        <v>46.338822701511688</v>
      </c>
      <c r="J18" s="94">
        <f t="shared" si="7"/>
        <v>46.64996428054836</v>
      </c>
      <c r="K18" s="94">
        <f t="shared" si="7"/>
        <v>47.023280756995121</v>
      </c>
      <c r="L18" s="94">
        <f t="shared" si="7"/>
        <v>47.531062233613795</v>
      </c>
      <c r="M18" s="94">
        <f t="shared" si="7"/>
        <v>47.954912850125069</v>
      </c>
      <c r="N18" s="94">
        <f t="shared" si="7"/>
        <v>48.236886740192134</v>
      </c>
      <c r="O18" s="94">
        <f t="shared" si="7"/>
        <v>48.980662898204805</v>
      </c>
      <c r="P18" s="94">
        <f t="shared" si="7"/>
        <v>49.4099602405064</v>
      </c>
      <c r="Q18" s="94">
        <f t="shared" si="7"/>
        <v>49.729779726896354</v>
      </c>
      <c r="R18" s="94">
        <f t="shared" ref="R18:V18" si="8">R7*1000/R4</f>
        <v>50.485605394538524</v>
      </c>
      <c r="S18" s="94">
        <f t="shared" si="8"/>
        <v>50.919833591396191</v>
      </c>
      <c r="T18" s="94">
        <f t="shared" si="8"/>
        <v>51.336321541156735</v>
      </c>
      <c r="U18" s="94">
        <f t="shared" si="8"/>
        <v>51.817076532706928</v>
      </c>
      <c r="V18" s="94">
        <f t="shared" si="8"/>
        <v>52.430475225063432</v>
      </c>
      <c r="W18" s="94">
        <f t="shared" ref="W18" si="9">W7*1000/W4</f>
        <v>52.819365293788152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102.80297363138756</v>
      </c>
      <c r="C19" s="15">
        <f t="shared" si="10"/>
        <v>102.95927921242195</v>
      </c>
      <c r="D19" s="15">
        <f t="shared" si="10"/>
        <v>103.13281268715929</v>
      </c>
      <c r="E19" s="15">
        <f t="shared" si="10"/>
        <v>103.32205879072862</v>
      </c>
      <c r="F19" s="15">
        <f t="shared" si="10"/>
        <v>103.54721622487726</v>
      </c>
      <c r="G19" s="15">
        <f t="shared" si="10"/>
        <v>103.79919473450774</v>
      </c>
      <c r="H19" s="15">
        <f t="shared" si="10"/>
        <v>104.09331994693017</v>
      </c>
      <c r="I19" s="15">
        <f t="shared" si="10"/>
        <v>104.44770306171641</v>
      </c>
      <c r="J19" s="15">
        <f t="shared" si="10"/>
        <v>104.82247177664607</v>
      </c>
      <c r="K19" s="15">
        <f t="shared" si="10"/>
        <v>105.23810798999449</v>
      </c>
      <c r="L19" s="15">
        <f t="shared" si="10"/>
        <v>105.70907990752771</v>
      </c>
      <c r="M19" s="15">
        <f t="shared" si="10"/>
        <v>106.22013311095297</v>
      </c>
      <c r="N19" s="15">
        <f t="shared" si="10"/>
        <v>106.7</v>
      </c>
      <c r="O19" s="15">
        <f t="shared" si="10"/>
        <v>107.31663804455272</v>
      </c>
      <c r="P19" s="15">
        <f t="shared" si="10"/>
        <v>107.86194715308052</v>
      </c>
      <c r="Q19" s="15">
        <f t="shared" si="10"/>
        <v>108.41091428810262</v>
      </c>
      <c r="R19" s="15">
        <f t="shared" ref="R19:V19" si="11">R7*1000/R6</f>
        <v>109.09939566073608</v>
      </c>
      <c r="S19" s="15">
        <f t="shared" si="11"/>
        <v>109.73224643232847</v>
      </c>
      <c r="T19" s="15">
        <f t="shared" si="11"/>
        <v>110.37308938625544</v>
      </c>
      <c r="U19" s="15">
        <f t="shared" si="11"/>
        <v>111.04399182261604</v>
      </c>
      <c r="V19" s="15">
        <f t="shared" si="11"/>
        <v>111.78176683545229</v>
      </c>
      <c r="W19" s="15">
        <f t="shared" ref="W19" si="12">W7*1000/W6</f>
        <v>112.43314035130044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46.778283433393774</v>
      </c>
      <c r="D20" s="4">
        <f t="shared" si="13"/>
        <v>47.203103637734607</v>
      </c>
      <c r="E20" s="4">
        <f t="shared" si="13"/>
        <v>47.700547238716318</v>
      </c>
      <c r="F20" s="4">
        <f t="shared" si="13"/>
        <v>48.613762265169697</v>
      </c>
      <c r="G20" s="4">
        <f t="shared" si="13"/>
        <v>49.376511147861542</v>
      </c>
      <c r="H20" s="4">
        <f t="shared" si="13"/>
        <v>50.045975694903383</v>
      </c>
      <c r="I20" s="4">
        <f t="shared" si="13"/>
        <v>51.232950167981727</v>
      </c>
      <c r="J20" s="4">
        <f t="shared" si="13"/>
        <v>52.059108082835593</v>
      </c>
      <c r="K20" s="4">
        <f t="shared" si="13"/>
        <v>52.403117295442492</v>
      </c>
      <c r="L20" s="4">
        <f t="shared" si="13"/>
        <v>53.102985385222858</v>
      </c>
      <c r="M20" s="4">
        <f t="shared" si="13"/>
        <v>54.500290885673131</v>
      </c>
      <c r="N20" s="4">
        <f t="shared" si="13"/>
        <v>54.855214236020871</v>
      </c>
      <c r="O20" s="4">
        <f t="shared" si="13"/>
        <v>56.003929713187539</v>
      </c>
      <c r="P20" s="4">
        <f t="shared" si="13"/>
        <v>56.592163054690424</v>
      </c>
      <c r="Q20" s="4">
        <f t="shared" si="13"/>
        <v>57.055459958077925</v>
      </c>
      <c r="R20" s="4">
        <f t="shared" ref="R20:V20" si="14">IF(SUM(R21)=0,"",R21/R17)</f>
        <v>57.87020920752331</v>
      </c>
      <c r="S20" s="4">
        <f t="shared" si="14"/>
        <v>58.401364763442899</v>
      </c>
      <c r="T20" s="4">
        <f t="shared" si="14"/>
        <v>58.914838550969563</v>
      </c>
      <c r="U20" s="4">
        <f t="shared" si="14"/>
        <v>59.412504758451853</v>
      </c>
      <c r="V20" s="4">
        <f t="shared" si="14"/>
        <v>60.033084206680279</v>
      </c>
      <c r="W20" s="4">
        <f t="shared" ref="W20" si="15">IF(SUM(W21)=0,"",W21/W17)</f>
        <v>60.657444866826907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107.76546469630817</v>
      </c>
      <c r="D21" s="3">
        <f t="shared" si="16"/>
        <v>108.47508603732929</v>
      </c>
      <c r="E21" s="3">
        <f t="shared" si="16"/>
        <v>109.25571713182696</v>
      </c>
      <c r="F21" s="3">
        <f t="shared" si="16"/>
        <v>111.07029359324383</v>
      </c>
      <c r="G21" s="3">
        <f t="shared" si="16"/>
        <v>112.57845314995475</v>
      </c>
      <c r="H21" s="3">
        <f t="shared" si="16"/>
        <v>113.5042670111964</v>
      </c>
      <c r="I21" s="3">
        <f t="shared" si="16"/>
        <v>115.47906602181547</v>
      </c>
      <c r="J21" s="3">
        <f t="shared" si="16"/>
        <v>116.97681813672453</v>
      </c>
      <c r="K21" s="3">
        <f t="shared" si="16"/>
        <v>117.27818281011261</v>
      </c>
      <c r="L21" s="3">
        <f t="shared" si="16"/>
        <v>118.10103670363536</v>
      </c>
      <c r="M21" s="3">
        <f t="shared" si="16"/>
        <v>120.71814561637264</v>
      </c>
      <c r="N21" s="3">
        <f t="shared" si="16"/>
        <v>121.33974131681521</v>
      </c>
      <c r="O21" s="3">
        <f t="shared" si="16"/>
        <v>122.70461644411506</v>
      </c>
      <c r="P21" s="3">
        <f t="shared" si="16"/>
        <v>123.54069647033121</v>
      </c>
      <c r="Q21" s="3">
        <f t="shared" si="16"/>
        <v>124.38089637943972</v>
      </c>
      <c r="R21" s="3">
        <f t="shared" ref="R21:V21" si="17">IF(SUM(R9)=0,"",R9*1000/R8)</f>
        <v>125.05752485210679</v>
      </c>
      <c r="S21" s="3">
        <f t="shared" si="17"/>
        <v>125.85494684902608</v>
      </c>
      <c r="T21" s="3">
        <f t="shared" si="17"/>
        <v>126.66690067284574</v>
      </c>
      <c r="U21" s="3">
        <f t="shared" si="17"/>
        <v>127.32099404323563</v>
      </c>
      <c r="V21" s="3">
        <f t="shared" si="17"/>
        <v>127.99052826430086</v>
      </c>
      <c r="W21" s="3">
        <f t="shared" ref="W21" si="18">IF(SUM(W9)=0,"",W9*1000/W8)</f>
        <v>129.11754948455007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18490.907679130618</v>
      </c>
      <c r="C22" s="13">
        <f t="shared" si="19"/>
        <v>18723.515151912688</v>
      </c>
      <c r="D22" s="13">
        <f t="shared" si="19"/>
        <v>18802.466327521499</v>
      </c>
      <c r="E22" s="13">
        <f t="shared" si="19"/>
        <v>18676.739991332975</v>
      </c>
      <c r="F22" s="13">
        <f t="shared" si="19"/>
        <v>18742.983423353671</v>
      </c>
      <c r="G22" s="13">
        <f t="shared" si="19"/>
        <v>18858.276045908533</v>
      </c>
      <c r="H22" s="13">
        <f t="shared" si="19"/>
        <v>18795.981245067185</v>
      </c>
      <c r="I22" s="13">
        <f t="shared" si="19"/>
        <v>19120.42775926883</v>
      </c>
      <c r="J22" s="13">
        <f t="shared" si="19"/>
        <v>19234.887645028033</v>
      </c>
      <c r="K22" s="13">
        <f t="shared" si="19"/>
        <v>18780.240441031969</v>
      </c>
      <c r="L22" s="13">
        <f t="shared" si="19"/>
        <v>18698.803827510998</v>
      </c>
      <c r="M22" s="13">
        <f t="shared" si="19"/>
        <v>18620.900290376692</v>
      </c>
      <c r="N22" s="13">
        <f t="shared" si="19"/>
        <v>18326.423525402435</v>
      </c>
      <c r="O22" s="13">
        <f t="shared" si="19"/>
        <v>18096.623762941752</v>
      </c>
      <c r="P22" s="13">
        <f t="shared" si="19"/>
        <v>18110.662508456055</v>
      </c>
      <c r="Q22" s="13">
        <f t="shared" si="19"/>
        <v>18390.689252047516</v>
      </c>
      <c r="R22" s="13">
        <f t="shared" ref="R22:V22" si="20">R3*1000000/R4</f>
        <v>18510.774031438123</v>
      </c>
      <c r="S22" s="13">
        <f t="shared" si="20"/>
        <v>18791.970415702981</v>
      </c>
      <c r="T22" s="13">
        <f t="shared" si="20"/>
        <v>19087.307052925546</v>
      </c>
      <c r="U22" s="13">
        <f t="shared" si="20"/>
        <v>19142.978229580316</v>
      </c>
      <c r="V22" s="13">
        <f t="shared" si="20"/>
        <v>17796.255785412344</v>
      </c>
      <c r="W22" s="13">
        <f t="shared" ref="W22" si="21">W3*1000000/W4</f>
        <v>18496.325624470213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42716.440124713772</v>
      </c>
      <c r="C23" s="46">
        <f t="shared" si="22"/>
        <v>43134.29572436642</v>
      </c>
      <c r="D23" s="46">
        <f t="shared" si="22"/>
        <v>43209.005243490101</v>
      </c>
      <c r="E23" s="46">
        <f t="shared" si="22"/>
        <v>42778.138607633075</v>
      </c>
      <c r="F23" s="46">
        <f t="shared" si="22"/>
        <v>42823.031475939344</v>
      </c>
      <c r="G23" s="46">
        <f t="shared" si="22"/>
        <v>42996.872338056521</v>
      </c>
      <c r="H23" s="46">
        <f t="shared" si="22"/>
        <v>42629.283261127639</v>
      </c>
      <c r="I23" s="46">
        <f t="shared" si="22"/>
        <v>43097.442804647704</v>
      </c>
      <c r="J23" s="46">
        <f t="shared" si="22"/>
        <v>43220.793378798451</v>
      </c>
      <c r="K23" s="46">
        <f t="shared" si="22"/>
        <v>42030.180365868619</v>
      </c>
      <c r="L23" s="46">
        <f t="shared" si="22"/>
        <v>41586.138728868493</v>
      </c>
      <c r="M23" s="46">
        <f t="shared" si="22"/>
        <v>41245.294588924211</v>
      </c>
      <c r="N23" s="46">
        <f t="shared" si="22"/>
        <v>40538.051319367776</v>
      </c>
      <c r="O23" s="46">
        <f t="shared" si="22"/>
        <v>39649.704746385753</v>
      </c>
      <c r="P23" s="46">
        <f t="shared" si="22"/>
        <v>39535.57770307453</v>
      </c>
      <c r="Q23" s="46">
        <f t="shared" si="22"/>
        <v>40091.700529381844</v>
      </c>
      <c r="R23" s="46">
        <f t="shared" ref="R23:V23" si="23">R3*1000000/R6</f>
        <v>40001.783563059245</v>
      </c>
      <c r="S23" s="46">
        <f t="shared" si="23"/>
        <v>40496.69810691155</v>
      </c>
      <c r="T23" s="46">
        <f t="shared" si="23"/>
        <v>41037.70944722787</v>
      </c>
      <c r="U23" s="46">
        <f t="shared" si="23"/>
        <v>41023.401168614444</v>
      </c>
      <c r="V23" s="46">
        <f t="shared" si="23"/>
        <v>37941.615181051879</v>
      </c>
      <c r="W23" s="46">
        <f t="shared" ref="W23" si="24">W3*1000000/W6</f>
        <v>39371.922842169908</v>
      </c>
      <c r="DA23" s="11"/>
    </row>
    <row r="24" spans="1:105" ht="12" customHeight="1" x14ac:dyDescent="0.25">
      <c r="A24" s="180" t="s">
        <v>191</v>
      </c>
      <c r="B24" s="15">
        <v>1.3059860974461455</v>
      </c>
      <c r="C24" s="15">
        <v>1.3025608056129281</v>
      </c>
      <c r="D24" s="15">
        <v>1.2988999355439563</v>
      </c>
      <c r="E24" s="15">
        <v>1.2788833181629058</v>
      </c>
      <c r="F24" s="15">
        <v>1.2646383143257363</v>
      </c>
      <c r="G24" s="15">
        <v>1.2502502358836725</v>
      </c>
      <c r="H24" s="15">
        <v>1.2222102667566388</v>
      </c>
      <c r="I24" s="15">
        <v>1.2191124382444523</v>
      </c>
      <c r="J24" s="15">
        <v>1.2300448775663333</v>
      </c>
      <c r="K24" s="15">
        <v>1.2189183158615211</v>
      </c>
      <c r="L24" s="15">
        <v>1.2029600739469344</v>
      </c>
      <c r="M24" s="15">
        <v>1.1915623422176833</v>
      </c>
      <c r="N24" s="15">
        <v>1.1901569353717354</v>
      </c>
      <c r="O24" s="15">
        <v>1.1771393265554864</v>
      </c>
      <c r="P24" s="15">
        <v>1.1714156111602672</v>
      </c>
      <c r="Q24" s="15">
        <v>1.1720162402537362</v>
      </c>
      <c r="R24" s="15">
        <v>1.149314996988994</v>
      </c>
      <c r="S24" s="15">
        <v>1.1434268838637547</v>
      </c>
      <c r="T24" s="15">
        <v>1.1426686506685944</v>
      </c>
      <c r="U24" s="15">
        <v>1.1293508420669198</v>
      </c>
      <c r="V24" s="15">
        <v>1.1275301875037864</v>
      </c>
      <c r="W24" s="15">
        <v>1.1207715050105336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10821.412295786757</v>
      </c>
      <c r="C28" s="22">
        <v>11400.083490971621</v>
      </c>
      <c r="D28" s="22">
        <v>11127.9950988822</v>
      </c>
      <c r="E28" s="22">
        <v>11399.590713671538</v>
      </c>
      <c r="F28" s="22">
        <v>11030.898624247635</v>
      </c>
      <c r="G28" s="22">
        <v>10732.456147893379</v>
      </c>
      <c r="H28" s="22">
        <v>10837.735167669818</v>
      </c>
      <c r="I28" s="22">
        <v>9963.2622527944968</v>
      </c>
      <c r="J28" s="22">
        <v>11006.97626827171</v>
      </c>
      <c r="K28" s="22">
        <v>11010.626741186585</v>
      </c>
      <c r="L28" s="22">
        <v>12458.832588134135</v>
      </c>
      <c r="M28" s="22">
        <v>10255.139724849525</v>
      </c>
      <c r="N28" s="22">
        <v>10837.155288048152</v>
      </c>
      <c r="O28" s="22">
        <v>11379.874204643162</v>
      </c>
      <c r="P28" s="22">
        <v>9080.6383490971584</v>
      </c>
      <c r="Q28" s="22">
        <v>9468.6190025795349</v>
      </c>
      <c r="R28" s="22">
        <v>9738.8836629406687</v>
      </c>
      <c r="S28" s="22">
        <v>9498.1589853826299</v>
      </c>
      <c r="T28" s="22">
        <v>9447.5093723129812</v>
      </c>
      <c r="U28" s="22">
        <v>9199.0314703353397</v>
      </c>
      <c r="V28" s="22">
        <v>8938.0797936371437</v>
      </c>
      <c r="W28" s="22">
        <v>9870.2214101461723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2.099484092863285</v>
      </c>
      <c r="C29" s="31">
        <v>1.8773860705073084</v>
      </c>
      <c r="D29" s="31">
        <v>1.8773860705073084</v>
      </c>
      <c r="E29" s="31">
        <v>1.8773860705073084</v>
      </c>
      <c r="F29" s="31">
        <v>1.1775580395528804</v>
      </c>
      <c r="G29" s="31">
        <v>1.1775580395528804</v>
      </c>
      <c r="H29" s="31">
        <v>1.1775580395528804</v>
      </c>
      <c r="I29" s="31">
        <v>1.4331040412725711</v>
      </c>
      <c r="J29" s="31">
        <v>6.3318142734307825</v>
      </c>
      <c r="K29" s="31">
        <v>1.9107480653482369</v>
      </c>
      <c r="L29" s="31">
        <v>1.9107480653482369</v>
      </c>
      <c r="M29" s="31">
        <v>1.9107480653482369</v>
      </c>
      <c r="N29" s="31">
        <v>1.9107480653482369</v>
      </c>
      <c r="O29" s="31">
        <v>0.95537403267411869</v>
      </c>
      <c r="P29" s="31">
        <v>0.63172828890799659</v>
      </c>
      <c r="Q29" s="31">
        <v>0.54239036973344801</v>
      </c>
      <c r="R29" s="31">
        <v>1.0778159931212381</v>
      </c>
      <c r="S29" s="31">
        <v>1.1263972484952707</v>
      </c>
      <c r="T29" s="31">
        <v>1.0124677558039552</v>
      </c>
      <c r="U29" s="31">
        <v>1.1206362854686156</v>
      </c>
      <c r="V29" s="31">
        <v>0.34488392089423903</v>
      </c>
      <c r="W29" s="31">
        <v>0.37850386930352531</v>
      </c>
      <c r="DA29" s="59" t="s">
        <v>231</v>
      </c>
    </row>
    <row r="30" spans="1:105" ht="12" customHeight="1" x14ac:dyDescent="0.25">
      <c r="A30" s="73" t="s">
        <v>75</v>
      </c>
      <c r="B30" s="98">
        <v>75.220034393809101</v>
      </c>
      <c r="C30" s="98">
        <v>70.122871883061052</v>
      </c>
      <c r="D30" s="98">
        <v>62.866895958727419</v>
      </c>
      <c r="E30" s="98">
        <v>56.690369733447966</v>
      </c>
      <c r="F30" s="98">
        <v>50.51384350816852</v>
      </c>
      <c r="G30" s="98">
        <v>44.337317282889067</v>
      </c>
      <c r="H30" s="98">
        <v>41.399226139294925</v>
      </c>
      <c r="I30" s="98">
        <v>40.319776440240759</v>
      </c>
      <c r="J30" s="98">
        <v>42.49544282029234</v>
      </c>
      <c r="K30" s="98">
        <v>42.49544282029234</v>
      </c>
      <c r="L30" s="98">
        <v>46.813327601031816</v>
      </c>
      <c r="M30" s="98">
        <v>39.306964746345656</v>
      </c>
      <c r="N30" s="98">
        <v>41.465950128976779</v>
      </c>
      <c r="O30" s="98">
        <v>43.624849527085132</v>
      </c>
      <c r="P30" s="98">
        <v>37.147979363714526</v>
      </c>
      <c r="Q30" s="98">
        <v>36.688048151332758</v>
      </c>
      <c r="R30" s="98">
        <v>36.476354256233876</v>
      </c>
      <c r="S30" s="98">
        <v>36.387446259673261</v>
      </c>
      <c r="T30" s="98">
        <v>36.262424763542562</v>
      </c>
      <c r="U30" s="98">
        <v>36.106362854686154</v>
      </c>
      <c r="V30" s="98">
        <v>35.975494411006018</v>
      </c>
      <c r="W30" s="98">
        <v>35.867411865864149</v>
      </c>
      <c r="DA30" s="63"/>
    </row>
    <row r="31" spans="1:105" ht="12" customHeight="1" x14ac:dyDescent="0.25">
      <c r="A31" s="97" t="s">
        <v>74</v>
      </c>
      <c r="B31" s="98">
        <v>23.748753224419598</v>
      </c>
      <c r="C31" s="98">
        <v>24.828202923473771</v>
      </c>
      <c r="D31" s="98">
        <v>23.748753224419598</v>
      </c>
      <c r="E31" s="98">
        <v>23.748753224419598</v>
      </c>
      <c r="F31" s="98">
        <v>23.748753224419598</v>
      </c>
      <c r="G31" s="98">
        <v>23.748753224419598</v>
      </c>
      <c r="H31" s="98">
        <v>26.987188306104901</v>
      </c>
      <c r="I31" s="98">
        <v>25.907738607050732</v>
      </c>
      <c r="J31" s="98">
        <v>28.066723989681851</v>
      </c>
      <c r="K31" s="98">
        <v>28.066723989681851</v>
      </c>
      <c r="L31" s="98">
        <v>32.384608770421323</v>
      </c>
      <c r="M31" s="98">
        <v>25.907738607050732</v>
      </c>
      <c r="N31" s="98">
        <v>28.066723989681851</v>
      </c>
      <c r="O31" s="98">
        <v>30.225623387790201</v>
      </c>
      <c r="P31" s="98">
        <v>23.748753224419598</v>
      </c>
      <c r="Q31" s="98">
        <v>23.203525365434221</v>
      </c>
      <c r="R31" s="98">
        <v>23.21126397248495</v>
      </c>
      <c r="S31" s="98">
        <v>23.20911435941531</v>
      </c>
      <c r="T31" s="98">
        <v>23.213413585554601</v>
      </c>
      <c r="U31" s="98">
        <v>23.213413585554601</v>
      </c>
      <c r="V31" s="98">
        <v>23.213413585554601</v>
      </c>
      <c r="W31" s="98">
        <v>23.213413585554601</v>
      </c>
      <c r="DA31" s="63" t="s">
        <v>232</v>
      </c>
    </row>
    <row r="32" spans="1:105" ht="12" customHeight="1" x14ac:dyDescent="0.25">
      <c r="A32" s="97" t="s">
        <v>201</v>
      </c>
      <c r="B32" s="98">
        <v>51.471281169389499</v>
      </c>
      <c r="C32" s="98">
        <v>45.294668959587284</v>
      </c>
      <c r="D32" s="98">
        <v>39.118142734307824</v>
      </c>
      <c r="E32" s="98">
        <v>32.941616509028364</v>
      </c>
      <c r="F32" s="98">
        <v>26.765090283748922</v>
      </c>
      <c r="G32" s="98">
        <v>20.588564058469469</v>
      </c>
      <c r="H32" s="98">
        <v>14.412037833190023</v>
      </c>
      <c r="I32" s="98">
        <v>14.412037833190027</v>
      </c>
      <c r="J32" s="98">
        <v>14.428718830610489</v>
      </c>
      <c r="K32" s="98">
        <v>14.428718830610489</v>
      </c>
      <c r="L32" s="98">
        <v>14.428718830610492</v>
      </c>
      <c r="M32" s="98">
        <v>13.399226139294925</v>
      </c>
      <c r="N32" s="98">
        <v>13.399226139294928</v>
      </c>
      <c r="O32" s="98">
        <v>13.399226139294932</v>
      </c>
      <c r="P32" s="98">
        <v>13.399226139294928</v>
      </c>
      <c r="Q32" s="98">
        <v>13.484522785898537</v>
      </c>
      <c r="R32" s="98">
        <v>13.265090283748926</v>
      </c>
      <c r="S32" s="98">
        <v>13.178331900257952</v>
      </c>
      <c r="T32" s="98">
        <v>13.049011177987961</v>
      </c>
      <c r="U32" s="98">
        <v>12.892949269131552</v>
      </c>
      <c r="V32" s="98">
        <v>12.762080825451417</v>
      </c>
      <c r="W32" s="98">
        <v>12.653998280309548</v>
      </c>
      <c r="DA32" s="63" t="s">
        <v>233</v>
      </c>
    </row>
    <row r="33" spans="1:105" ht="12" customHeight="1" x14ac:dyDescent="0.25">
      <c r="A33" s="73" t="s">
        <v>192</v>
      </c>
      <c r="B33" s="98">
        <v>8508.5915735167655</v>
      </c>
      <c r="C33" s="98">
        <v>9043.2415305245049</v>
      </c>
      <c r="D33" s="98">
        <v>8726.4756663800508</v>
      </c>
      <c r="E33" s="98">
        <v>8937.1800515907125</v>
      </c>
      <c r="F33" s="98">
        <v>8543.1142734307814</v>
      </c>
      <c r="G33" s="98">
        <v>8214.6330180567493</v>
      </c>
      <c r="H33" s="98">
        <v>8279.9809974204636</v>
      </c>
      <c r="I33" s="98">
        <v>7393.8919174548582</v>
      </c>
      <c r="J33" s="98">
        <v>8377.2721410146169</v>
      </c>
      <c r="K33" s="98">
        <v>8342.2766122098019</v>
      </c>
      <c r="L33" s="98">
        <v>9714.8429062768701</v>
      </c>
      <c r="M33" s="98">
        <v>7547.0298366294064</v>
      </c>
      <c r="N33" s="98">
        <v>8070.7598452278589</v>
      </c>
      <c r="O33" s="98">
        <v>8573.7461736887362</v>
      </c>
      <c r="P33" s="98">
        <v>6393.9812553740312</v>
      </c>
      <c r="Q33" s="98">
        <v>6813.9681857265687</v>
      </c>
      <c r="R33" s="98">
        <v>7099.8012037833178</v>
      </c>
      <c r="S33" s="98">
        <v>6885.7990541702484</v>
      </c>
      <c r="T33" s="98">
        <v>6840.1944969905408</v>
      </c>
      <c r="U33" s="98">
        <v>6605.1512467755801</v>
      </c>
      <c r="V33" s="98">
        <v>6323.0639724849516</v>
      </c>
      <c r="W33" s="98">
        <v>7175.8276010318141</v>
      </c>
      <c r="DA33" s="63" t="s">
        <v>234</v>
      </c>
    </row>
    <row r="34" spans="1:105" ht="12" customHeight="1" x14ac:dyDescent="0.25">
      <c r="A34" s="73" t="s">
        <v>73</v>
      </c>
      <c r="B34" s="98">
        <v>345.45674978503865</v>
      </c>
      <c r="C34" s="98">
        <v>344.69260533104034</v>
      </c>
      <c r="D34" s="98">
        <v>344.64840928632844</v>
      </c>
      <c r="E34" s="98">
        <v>354.37781599312115</v>
      </c>
      <c r="F34" s="98">
        <v>373.23250214961303</v>
      </c>
      <c r="G34" s="98">
        <v>393.17050730868436</v>
      </c>
      <c r="H34" s="98">
        <v>413.08882201203778</v>
      </c>
      <c r="I34" s="98">
        <v>415.26534823731726</v>
      </c>
      <c r="J34" s="98">
        <v>423.30601891659489</v>
      </c>
      <c r="K34" s="98">
        <v>435.35193465176258</v>
      </c>
      <c r="L34" s="98">
        <v>448.70128976784173</v>
      </c>
      <c r="M34" s="98">
        <v>461.62975064488381</v>
      </c>
      <c r="N34" s="98">
        <v>454.64299226139298</v>
      </c>
      <c r="O34" s="98">
        <v>460.13774720550288</v>
      </c>
      <c r="P34" s="98">
        <v>461.4546001719691</v>
      </c>
      <c r="Q34" s="98">
        <v>462.0071367153912</v>
      </c>
      <c r="R34" s="98">
        <v>466.22725709372315</v>
      </c>
      <c r="S34" s="98">
        <v>475.98985382631122</v>
      </c>
      <c r="T34" s="98">
        <v>494.63413585554599</v>
      </c>
      <c r="U34" s="98">
        <v>519.31461736887354</v>
      </c>
      <c r="V34" s="98">
        <v>560.94866723989674</v>
      </c>
      <c r="W34" s="98">
        <v>608.39630266552012</v>
      </c>
      <c r="DA34" s="63"/>
    </row>
    <row r="35" spans="1:105" ht="12" customHeight="1" x14ac:dyDescent="0.25">
      <c r="A35" s="97" t="s">
        <v>204</v>
      </c>
      <c r="B35" s="98">
        <v>335.01874462596732</v>
      </c>
      <c r="C35" s="98">
        <v>332.91186586414437</v>
      </c>
      <c r="D35" s="98">
        <v>330.9472914875322</v>
      </c>
      <c r="E35" s="98">
        <v>338.83387790197759</v>
      </c>
      <c r="F35" s="98">
        <v>355.89329320722271</v>
      </c>
      <c r="G35" s="98">
        <v>374.12828890799648</v>
      </c>
      <c r="H35" s="98">
        <v>391.56027515047288</v>
      </c>
      <c r="I35" s="98">
        <v>391.16956147893382</v>
      </c>
      <c r="J35" s="98">
        <v>394.61049011177977</v>
      </c>
      <c r="K35" s="98">
        <v>400.37944969905408</v>
      </c>
      <c r="L35" s="98">
        <v>408.40214961306958</v>
      </c>
      <c r="M35" s="98">
        <v>415.91771281169378</v>
      </c>
      <c r="N35" s="98">
        <v>404.565864144454</v>
      </c>
      <c r="O35" s="98">
        <v>406.32545141874448</v>
      </c>
      <c r="P35" s="98">
        <v>403.59458297506455</v>
      </c>
      <c r="Q35" s="98">
        <v>399.90343938091138</v>
      </c>
      <c r="R35" s="98">
        <v>395.74385210662081</v>
      </c>
      <c r="S35" s="98">
        <v>392.46981943250211</v>
      </c>
      <c r="T35" s="98">
        <v>392.80318142734308</v>
      </c>
      <c r="U35" s="98">
        <v>388.80214961306956</v>
      </c>
      <c r="V35" s="98">
        <v>386.16981943250209</v>
      </c>
      <c r="W35" s="98">
        <v>386.65924333619944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8.6700773860705063</v>
      </c>
      <c r="C38" s="98">
        <v>9.7687876182287177</v>
      </c>
      <c r="D38" s="98">
        <v>10.98693035253654</v>
      </c>
      <c r="E38" s="98">
        <v>11.918400687876179</v>
      </c>
      <c r="F38" s="98">
        <v>12.873774720550299</v>
      </c>
      <c r="G38" s="98">
        <v>13.73361994840929</v>
      </c>
      <c r="H38" s="98">
        <v>14.42631126397248</v>
      </c>
      <c r="I38" s="98">
        <v>15.23834909716251</v>
      </c>
      <c r="J38" s="98">
        <v>16.169905417024939</v>
      </c>
      <c r="K38" s="98">
        <v>17.698452278589851</v>
      </c>
      <c r="L38" s="98">
        <v>18.98822012037833</v>
      </c>
      <c r="M38" s="98">
        <v>19.871969045571799</v>
      </c>
      <c r="N38" s="98">
        <v>20.44522785898538</v>
      </c>
      <c r="O38" s="98">
        <v>21.137833190025791</v>
      </c>
      <c r="P38" s="98">
        <v>21.543938091143591</v>
      </c>
      <c r="Q38" s="98">
        <v>21.734995700773862</v>
      </c>
      <c r="R38" s="98">
        <v>21.926053310404129</v>
      </c>
      <c r="S38" s="98">
        <v>21.758899398108341</v>
      </c>
      <c r="T38" s="98">
        <v>22.09320722269991</v>
      </c>
      <c r="U38" s="98">
        <v>22.54703353396388</v>
      </c>
      <c r="V38" s="98">
        <v>22.475408426483231</v>
      </c>
      <c r="W38" s="98">
        <v>22.23654342218401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1.7679277730008605</v>
      </c>
      <c r="C40" s="98">
        <v>2.0119518486672399</v>
      </c>
      <c r="D40" s="98">
        <v>2.7141874462596727</v>
      </c>
      <c r="E40" s="98">
        <v>3.6255374032674101</v>
      </c>
      <c r="F40" s="98">
        <v>4.4654342218400664</v>
      </c>
      <c r="G40" s="98">
        <v>5.3085984522785887</v>
      </c>
      <c r="H40" s="98">
        <v>7.1022355975924389</v>
      </c>
      <c r="I40" s="98">
        <v>8.8574376612209793</v>
      </c>
      <c r="J40" s="98">
        <v>12.525623387790196</v>
      </c>
      <c r="K40" s="98">
        <v>17.274032674118665</v>
      </c>
      <c r="L40" s="98">
        <v>21.310920034393813</v>
      </c>
      <c r="M40" s="98">
        <v>25.840068787618261</v>
      </c>
      <c r="N40" s="98">
        <v>29.631900257953568</v>
      </c>
      <c r="O40" s="98">
        <v>32.674462596732589</v>
      </c>
      <c r="P40" s="98">
        <v>36.316079105760934</v>
      </c>
      <c r="Q40" s="98">
        <v>40.368701633705925</v>
      </c>
      <c r="R40" s="98">
        <v>48.557351676698183</v>
      </c>
      <c r="S40" s="98">
        <v>61.761134995700814</v>
      </c>
      <c r="T40" s="98">
        <v>79.737747205502956</v>
      </c>
      <c r="U40" s="98">
        <v>107.96543422184023</v>
      </c>
      <c r="V40" s="98">
        <v>152.30343938091147</v>
      </c>
      <c r="W40" s="98">
        <v>199.50051590713656</v>
      </c>
      <c r="DA40" s="63" t="s">
        <v>240</v>
      </c>
    </row>
    <row r="41" spans="1:105" ht="12" customHeight="1" x14ac:dyDescent="0.25">
      <c r="A41" s="73" t="s">
        <v>203</v>
      </c>
      <c r="B41" s="98">
        <v>170.48822012037829</v>
      </c>
      <c r="C41" s="98">
        <v>196.76122098022361</v>
      </c>
      <c r="D41" s="98">
        <v>193.89509888220121</v>
      </c>
      <c r="E41" s="98">
        <v>211.4741186586414</v>
      </c>
      <c r="F41" s="98">
        <v>217.11092003439381</v>
      </c>
      <c r="G41" s="98">
        <v>210.32768701633699</v>
      </c>
      <c r="H41" s="98">
        <v>210.56655202063629</v>
      </c>
      <c r="I41" s="98">
        <v>206.50619088564059</v>
      </c>
      <c r="J41" s="98">
        <v>235.35872742906281</v>
      </c>
      <c r="K41" s="98">
        <v>239.22803095442819</v>
      </c>
      <c r="L41" s="98">
        <v>290.74711951848673</v>
      </c>
      <c r="M41" s="98">
        <v>249.76113499570079</v>
      </c>
      <c r="N41" s="98">
        <v>289.12295786758381</v>
      </c>
      <c r="O41" s="98">
        <v>325.40361134995698</v>
      </c>
      <c r="P41" s="98">
        <v>260.77196904557178</v>
      </c>
      <c r="Q41" s="98">
        <v>288.47807394668962</v>
      </c>
      <c r="R41" s="98">
        <v>293.17497850386928</v>
      </c>
      <c r="S41" s="98">
        <v>285.21263972484951</v>
      </c>
      <c r="T41" s="98">
        <v>298.64858125537398</v>
      </c>
      <c r="U41" s="98">
        <v>288.56749785038693</v>
      </c>
      <c r="V41" s="98">
        <v>281.36775580395528</v>
      </c>
      <c r="W41" s="98">
        <v>317.19690455717972</v>
      </c>
      <c r="DA41" s="63" t="s">
        <v>241</v>
      </c>
    </row>
    <row r="42" spans="1:105" ht="12" customHeight="1" x14ac:dyDescent="0.25">
      <c r="A42" s="32" t="s">
        <v>53</v>
      </c>
      <c r="B42" s="33">
        <v>1721.3241616509031</v>
      </c>
      <c r="C42" s="33">
        <v>1745.399828030954</v>
      </c>
      <c r="D42" s="33">
        <v>1800.9458297506451</v>
      </c>
      <c r="E42" s="33">
        <v>1841.616509028375</v>
      </c>
      <c r="F42" s="33">
        <v>1850.2149613069651</v>
      </c>
      <c r="G42" s="33">
        <v>1874.118658641444</v>
      </c>
      <c r="H42" s="33">
        <v>1898.624247635425</v>
      </c>
      <c r="I42" s="33">
        <v>1914.703353396389</v>
      </c>
      <c r="J42" s="33">
        <v>1934.737747205503</v>
      </c>
      <c r="K42" s="33">
        <v>1966.6380051590711</v>
      </c>
      <c r="L42" s="33">
        <v>1977.1281169389511</v>
      </c>
      <c r="M42" s="33">
        <v>1981.3413585554599</v>
      </c>
      <c r="N42" s="33">
        <v>2008.8846947549439</v>
      </c>
      <c r="O42" s="33">
        <v>2008.680911435941</v>
      </c>
      <c r="P42" s="33">
        <v>1962.966895958727</v>
      </c>
      <c r="Q42" s="33">
        <v>1907.3038693035251</v>
      </c>
      <c r="R42" s="33">
        <v>1890.683404987102</v>
      </c>
      <c r="S42" s="33">
        <v>1875.4047291487529</v>
      </c>
      <c r="T42" s="33">
        <v>1856.495012897678</v>
      </c>
      <c r="U42" s="33">
        <v>1856.736543422184</v>
      </c>
      <c r="V42" s="33">
        <v>1888.682459157352</v>
      </c>
      <c r="W42" s="33">
        <v>1932.055202063628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10821.412295786757</v>
      </c>
      <c r="C44" s="205">
        <f t="shared" si="25"/>
        <v>11400.083490971625</v>
      </c>
      <c r="D44" s="205">
        <f t="shared" si="25"/>
        <v>11127.9950988822</v>
      </c>
      <c r="E44" s="205">
        <f t="shared" si="25"/>
        <v>11399.590713671534</v>
      </c>
      <c r="F44" s="205">
        <f t="shared" si="25"/>
        <v>11030.898624247631</v>
      </c>
      <c r="G44" s="205">
        <f t="shared" si="25"/>
        <v>10732.456147893377</v>
      </c>
      <c r="H44" s="205">
        <f t="shared" si="25"/>
        <v>10837.735167669818</v>
      </c>
      <c r="I44" s="205">
        <f t="shared" si="25"/>
        <v>9963.2622527945005</v>
      </c>
      <c r="J44" s="205">
        <f t="shared" si="25"/>
        <v>11006.976268271714</v>
      </c>
      <c r="K44" s="205">
        <f t="shared" si="25"/>
        <v>11010.626741186587</v>
      </c>
      <c r="L44" s="205">
        <f t="shared" si="25"/>
        <v>12458.832588134135</v>
      </c>
      <c r="M44" s="205">
        <f t="shared" si="25"/>
        <v>10255.139724849527</v>
      </c>
      <c r="N44" s="205">
        <f t="shared" si="25"/>
        <v>10837.155288048156</v>
      </c>
      <c r="O44" s="205">
        <f t="shared" si="25"/>
        <v>11379.874204643169</v>
      </c>
      <c r="P44" s="205">
        <f t="shared" si="25"/>
        <v>9080.6383490971657</v>
      </c>
      <c r="Q44" s="205">
        <f t="shared" si="25"/>
        <v>9468.6190025795386</v>
      </c>
      <c r="R44" s="205">
        <f t="shared" ref="R44:V44" si="26">SUM(R45,R50)</f>
        <v>9738.8836629406724</v>
      </c>
      <c r="S44" s="205">
        <f t="shared" si="26"/>
        <v>9498.1589853826299</v>
      </c>
      <c r="T44" s="205">
        <f t="shared" si="26"/>
        <v>9447.5093723129794</v>
      </c>
      <c r="U44" s="205">
        <f t="shared" si="26"/>
        <v>9199.0314703353451</v>
      </c>
      <c r="V44" s="205">
        <f t="shared" si="26"/>
        <v>8938.0797936371455</v>
      </c>
      <c r="W44" s="205">
        <f t="shared" ref="W44" si="27">SUM(W45,W50)</f>
        <v>9870.2214101461796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9397.9474180577472</v>
      </c>
      <c r="C45" s="192">
        <f t="shared" si="28"/>
        <v>9940.1344314071648</v>
      </c>
      <c r="D45" s="192">
        <f t="shared" si="28"/>
        <v>9631.2889949999953</v>
      </c>
      <c r="E45" s="192">
        <f t="shared" si="28"/>
        <v>9869.460715920497</v>
      </c>
      <c r="F45" s="192">
        <f t="shared" si="28"/>
        <v>9478.2306064131153</v>
      </c>
      <c r="G45" s="192">
        <f t="shared" si="28"/>
        <v>9155.9538311388715</v>
      </c>
      <c r="H45" s="192">
        <f t="shared" si="28"/>
        <v>9241.7080429947564</v>
      </c>
      <c r="I45" s="192">
        <f t="shared" si="28"/>
        <v>8343.7058734087532</v>
      </c>
      <c r="J45" s="192">
        <f t="shared" si="28"/>
        <v>9377.3381220446081</v>
      </c>
      <c r="K45" s="192">
        <f t="shared" si="28"/>
        <v>9363.8396665773162</v>
      </c>
      <c r="L45" s="192">
        <f t="shared" si="28"/>
        <v>10807.73660345968</v>
      </c>
      <c r="M45" s="192">
        <f t="shared" si="28"/>
        <v>8616.0077968578935</v>
      </c>
      <c r="N45" s="192">
        <f t="shared" si="28"/>
        <v>9211.6139638040149</v>
      </c>
      <c r="O45" s="192">
        <f t="shared" si="28"/>
        <v>9745.0514167208948</v>
      </c>
      <c r="P45" s="192">
        <f t="shared" si="28"/>
        <v>7441.7078145620335</v>
      </c>
      <c r="Q45" s="192">
        <f t="shared" si="28"/>
        <v>7814.1166141205731</v>
      </c>
      <c r="R45" s="192">
        <f t="shared" ref="R45:V45" si="29">SUM(R46:R49)</f>
        <v>8107.6292920607639</v>
      </c>
      <c r="S45" s="192">
        <f t="shared" si="29"/>
        <v>7891.996355211616</v>
      </c>
      <c r="T45" s="192">
        <f t="shared" si="29"/>
        <v>7875.5038072035886</v>
      </c>
      <c r="U45" s="192">
        <f t="shared" si="29"/>
        <v>7646.8983376325641</v>
      </c>
      <c r="V45" s="192">
        <f t="shared" si="29"/>
        <v>7377.9724801757902</v>
      </c>
      <c r="W45" s="192">
        <f t="shared" ref="W45" si="30">SUM(W46:W49)</f>
        <v>8272.7106859654214</v>
      </c>
      <c r="DA45" s="213" t="s">
        <v>244</v>
      </c>
    </row>
    <row r="46" spans="1:105" ht="12" customHeight="1" x14ac:dyDescent="0.25">
      <c r="A46" s="97" t="s">
        <v>57</v>
      </c>
      <c r="B46" s="74">
        <v>8296.0551536303337</v>
      </c>
      <c r="C46" s="74">
        <v>8807.5429212359359</v>
      </c>
      <c r="D46" s="74">
        <v>8417.5625118995322</v>
      </c>
      <c r="E46" s="74">
        <v>8625.5406894903044</v>
      </c>
      <c r="F46" s="74">
        <v>8268.0355455270128</v>
      </c>
      <c r="G46" s="74">
        <v>7960.9982559849886</v>
      </c>
      <c r="H46" s="74">
        <v>8023.7188353399897</v>
      </c>
      <c r="I46" s="74">
        <v>7187.4694552644132</v>
      </c>
      <c r="J46" s="74">
        <v>8183.1595262915043</v>
      </c>
      <c r="K46" s="74">
        <v>8165.4205926390296</v>
      </c>
      <c r="L46" s="74">
        <v>9395.2637161776711</v>
      </c>
      <c r="M46" s="74">
        <v>7476.2645283514757</v>
      </c>
      <c r="N46" s="74">
        <v>8035.959804680002</v>
      </c>
      <c r="O46" s="74">
        <v>8485.7001925673922</v>
      </c>
      <c r="P46" s="74">
        <v>6368.6413456401206</v>
      </c>
      <c r="Q46" s="74">
        <v>6578.7409550016919</v>
      </c>
      <c r="R46" s="74">
        <v>6835.0888217215243</v>
      </c>
      <c r="S46" s="74">
        <v>6672.3047494732882</v>
      </c>
      <c r="T46" s="74">
        <v>6694.8643188143433</v>
      </c>
      <c r="U46" s="74">
        <v>6542.1315549062192</v>
      </c>
      <c r="V46" s="74">
        <v>6371.4836137716147</v>
      </c>
      <c r="W46" s="74">
        <v>7234.3171868992986</v>
      </c>
      <c r="DA46" s="90" t="s">
        <v>245</v>
      </c>
    </row>
    <row r="47" spans="1:105" ht="12" customHeight="1" x14ac:dyDescent="0.25">
      <c r="A47" s="97" t="s">
        <v>56</v>
      </c>
      <c r="B47" s="74">
        <v>3.2804416628298143</v>
      </c>
      <c r="C47" s="74">
        <v>3.3341876489483804</v>
      </c>
      <c r="D47" s="74">
        <v>3.5046137651361806</v>
      </c>
      <c r="E47" s="74">
        <v>5.0414333842251207</v>
      </c>
      <c r="F47" s="74">
        <v>3.786257323995319</v>
      </c>
      <c r="G47" s="74">
        <v>3.9833853308376321</v>
      </c>
      <c r="H47" s="74">
        <v>6.3437241718219965</v>
      </c>
      <c r="I47" s="74">
        <v>4.5959567397140679</v>
      </c>
      <c r="J47" s="74">
        <v>4.984589411087109</v>
      </c>
      <c r="K47" s="74">
        <v>5.6855887493305124</v>
      </c>
      <c r="L47" s="74">
        <v>6.4962262348332827</v>
      </c>
      <c r="M47" s="74">
        <v>8.2847759625489594</v>
      </c>
      <c r="N47" s="74">
        <v>10.048151332760099</v>
      </c>
      <c r="O47" s="74">
        <v>11.718400687876183</v>
      </c>
      <c r="P47" s="74">
        <v>13.59157351676699</v>
      </c>
      <c r="Q47" s="74">
        <v>15.464746345657787</v>
      </c>
      <c r="R47" s="74">
        <v>17.337919174548592</v>
      </c>
      <c r="S47" s="74">
        <v>19.211092003439379</v>
      </c>
      <c r="T47" s="74">
        <v>21.084264832330195</v>
      </c>
      <c r="U47" s="74">
        <v>23.083404987102327</v>
      </c>
      <c r="V47" s="74">
        <v>25.082545141874444</v>
      </c>
      <c r="W47" s="74">
        <v>27.08168529664659</v>
      </c>
      <c r="DA47" s="90" t="s">
        <v>246</v>
      </c>
    </row>
    <row r="48" spans="1:105" ht="12" customHeight="1" x14ac:dyDescent="0.25">
      <c r="A48" s="97" t="s">
        <v>55</v>
      </c>
      <c r="B48" s="74">
        <v>941.22433790215268</v>
      </c>
      <c r="C48" s="74">
        <v>959.22718176206536</v>
      </c>
      <c r="D48" s="74">
        <v>1039.6727493156634</v>
      </c>
      <c r="E48" s="74">
        <v>1066.7854164566438</v>
      </c>
      <c r="F48" s="74">
        <v>1029.5743264851171</v>
      </c>
      <c r="G48" s="74">
        <v>1013.1590537946316</v>
      </c>
      <c r="H48" s="74">
        <v>1014.1952581734486</v>
      </c>
      <c r="I48" s="74">
        <v>969.65906591426562</v>
      </c>
      <c r="J48" s="74">
        <v>998.03754552041721</v>
      </c>
      <c r="K48" s="74">
        <v>1017.2873066922992</v>
      </c>
      <c r="L48" s="74">
        <v>1179.5937433057027</v>
      </c>
      <c r="M48" s="74">
        <v>912.85717411451833</v>
      </c>
      <c r="N48" s="74">
        <v>948.24071687695027</v>
      </c>
      <c r="O48" s="74">
        <v>1032.1914362486591</v>
      </c>
      <c r="P48" s="74">
        <v>847.05729723948184</v>
      </c>
      <c r="Q48" s="74">
        <v>1009.7611563960379</v>
      </c>
      <c r="R48" s="74">
        <v>1047.3206365759831</v>
      </c>
      <c r="S48" s="74">
        <v>994.86644093465907</v>
      </c>
      <c r="T48" s="74">
        <v>956.20899254516337</v>
      </c>
      <c r="U48" s="74">
        <v>880.60498851596878</v>
      </c>
      <c r="V48" s="74">
        <v>782.59577382750683</v>
      </c>
      <c r="W48" s="74">
        <v>814.76910812315907</v>
      </c>
      <c r="DA48" s="90" t="s">
        <v>247</v>
      </c>
    </row>
    <row r="49" spans="1:105" ht="12" customHeight="1" x14ac:dyDescent="0.25">
      <c r="A49" s="107" t="s">
        <v>54</v>
      </c>
      <c r="B49" s="193">
        <v>157.38748486243151</v>
      </c>
      <c r="C49" s="193">
        <v>170.03014076021481</v>
      </c>
      <c r="D49" s="193">
        <v>170.5491200196638</v>
      </c>
      <c r="E49" s="193">
        <v>172.09317658932301</v>
      </c>
      <c r="F49" s="193">
        <v>176.83447707699111</v>
      </c>
      <c r="G49" s="193">
        <v>177.81313602841368</v>
      </c>
      <c r="H49" s="193">
        <v>197.45022530949541</v>
      </c>
      <c r="I49" s="193">
        <v>181.98139549035943</v>
      </c>
      <c r="J49" s="193">
        <v>191.15646082160032</v>
      </c>
      <c r="K49" s="193">
        <v>175.44617849665622</v>
      </c>
      <c r="L49" s="193">
        <v>226.38291774147328</v>
      </c>
      <c r="M49" s="193">
        <v>218.60131842934948</v>
      </c>
      <c r="N49" s="193">
        <v>217.36529091430214</v>
      </c>
      <c r="O49" s="193">
        <v>215.44138721696774</v>
      </c>
      <c r="P49" s="193">
        <v>212.41759816566361</v>
      </c>
      <c r="Q49" s="193">
        <v>210.1497563771855</v>
      </c>
      <c r="R49" s="193">
        <v>207.88191458870747</v>
      </c>
      <c r="S49" s="193">
        <v>205.61407280022937</v>
      </c>
      <c r="T49" s="193">
        <v>203.34623101175109</v>
      </c>
      <c r="U49" s="193">
        <v>201.07838922327306</v>
      </c>
      <c r="V49" s="193">
        <v>198.81054743479513</v>
      </c>
      <c r="W49" s="193">
        <v>196.5427056463169</v>
      </c>
      <c r="DA49" s="214" t="s">
        <v>248</v>
      </c>
    </row>
    <row r="50" spans="1:105" ht="12" customHeight="1" x14ac:dyDescent="0.25">
      <c r="A50" s="209" t="s">
        <v>58</v>
      </c>
      <c r="B50" s="77">
        <v>1423.464877729009</v>
      </c>
      <c r="C50" s="77">
        <v>1459.9490595644611</v>
      </c>
      <c r="D50" s="77">
        <v>1496.7061038822051</v>
      </c>
      <c r="E50" s="77">
        <v>1530.1299977510378</v>
      </c>
      <c r="F50" s="77">
        <v>1552.6680178345159</v>
      </c>
      <c r="G50" s="77">
        <v>1576.5023167545053</v>
      </c>
      <c r="H50" s="77">
        <v>1596.0271246750615</v>
      </c>
      <c r="I50" s="77">
        <v>1619.5563793857473</v>
      </c>
      <c r="J50" s="77">
        <v>1629.6381462271056</v>
      </c>
      <c r="K50" s="77">
        <v>1646.7870746092708</v>
      </c>
      <c r="L50" s="77">
        <v>1651.0959846744552</v>
      </c>
      <c r="M50" s="77">
        <v>1639.1319279916333</v>
      </c>
      <c r="N50" s="77">
        <v>1625.5413242441405</v>
      </c>
      <c r="O50" s="77">
        <v>1634.8227879222743</v>
      </c>
      <c r="P50" s="77">
        <v>1638.9305345351327</v>
      </c>
      <c r="Q50" s="77">
        <v>1654.5023884589659</v>
      </c>
      <c r="R50" s="77">
        <v>1631.2543708799085</v>
      </c>
      <c r="S50" s="77">
        <v>1606.1626301710139</v>
      </c>
      <c r="T50" s="77">
        <v>1572.0055651093917</v>
      </c>
      <c r="U50" s="77">
        <v>1552.1331327027806</v>
      </c>
      <c r="V50" s="77">
        <v>1560.1073134613548</v>
      </c>
      <c r="W50" s="77">
        <v>1597.5107241807582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0.86845849332593805</v>
      </c>
      <c r="C53" s="195">
        <f t="shared" si="34"/>
        <v>0.87193523093750347</v>
      </c>
      <c r="D53" s="195">
        <f t="shared" si="34"/>
        <v>0.86550083006124368</v>
      </c>
      <c r="E53" s="195">
        <f t="shared" si="34"/>
        <v>0.86577325132243987</v>
      </c>
      <c r="F53" s="195">
        <f t="shared" si="34"/>
        <v>0.85924374153693062</v>
      </c>
      <c r="G53" s="195">
        <f t="shared" si="34"/>
        <v>0.85310889743873308</v>
      </c>
      <c r="H53" s="195">
        <f t="shared" si="34"/>
        <v>0.85273425674432513</v>
      </c>
      <c r="I53" s="195">
        <f t="shared" si="34"/>
        <v>0.83744717961915605</v>
      </c>
      <c r="J53" s="195">
        <f t="shared" si="34"/>
        <v>0.85194497503145916</v>
      </c>
      <c r="K53" s="195">
        <f t="shared" si="34"/>
        <v>0.8504365724750923</v>
      </c>
      <c r="L53" s="195">
        <f t="shared" si="34"/>
        <v>0.86747586718141079</v>
      </c>
      <c r="M53" s="195">
        <f t="shared" si="34"/>
        <v>0.8401648371479713</v>
      </c>
      <c r="N53" s="195">
        <f t="shared" si="34"/>
        <v>0.85000294994048098</v>
      </c>
      <c r="O53" s="195">
        <f t="shared" si="34"/>
        <v>0.85634087349970522</v>
      </c>
      <c r="P53" s="195">
        <f t="shared" si="34"/>
        <v>0.81951373113564407</v>
      </c>
      <c r="Q53" s="195">
        <f t="shared" si="34"/>
        <v>0.8252646570731984</v>
      </c>
      <c r="R53" s="195">
        <f t="shared" ref="R53:V53" si="35">IF(R45=0,0,R45/R$44)</f>
        <v>0.83250088743874073</v>
      </c>
      <c r="S53" s="195">
        <f t="shared" si="35"/>
        <v>0.83089747890692833</v>
      </c>
      <c r="T53" s="195">
        <f t="shared" si="35"/>
        <v>0.83360635029203201</v>
      </c>
      <c r="U53" s="195">
        <f t="shared" si="35"/>
        <v>0.83127211405809021</v>
      </c>
      <c r="V53" s="195">
        <f t="shared" si="35"/>
        <v>0.82545386151374855</v>
      </c>
      <c r="W53" s="195">
        <f t="shared" ref="W53" si="36">IF(W45=0,0,W45/W$44)</f>
        <v>0.83814844087098361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0.76663331244299293</v>
      </c>
      <c r="C54" s="196">
        <f t="shared" si="37"/>
        <v>0.77258582607847837</v>
      </c>
      <c r="D54" s="196">
        <f t="shared" si="37"/>
        <v>0.75643118433302248</v>
      </c>
      <c r="E54" s="196">
        <f t="shared" si="37"/>
        <v>0.75665354188073519</v>
      </c>
      <c r="F54" s="196">
        <f t="shared" si="37"/>
        <v>0.74953417914226717</v>
      </c>
      <c r="G54" s="196">
        <f t="shared" si="37"/>
        <v>0.74176853334244608</v>
      </c>
      <c r="H54" s="196">
        <f t="shared" si="37"/>
        <v>0.74035014799730892</v>
      </c>
      <c r="I54" s="196">
        <f t="shared" si="37"/>
        <v>0.72139719630971955</v>
      </c>
      <c r="J54" s="196">
        <f t="shared" si="37"/>
        <v>0.74345209136863188</v>
      </c>
      <c r="K54" s="196">
        <f t="shared" si="37"/>
        <v>0.74159453267953246</v>
      </c>
      <c r="L54" s="196">
        <f t="shared" si="37"/>
        <v>0.75410466026534262</v>
      </c>
      <c r="M54" s="196">
        <f t="shared" si="37"/>
        <v>0.72902610095458009</v>
      </c>
      <c r="N54" s="196">
        <f t="shared" si="37"/>
        <v>0.74151930013797307</v>
      </c>
      <c r="O54" s="196">
        <f t="shared" si="37"/>
        <v>0.74567609799281365</v>
      </c>
      <c r="P54" s="196">
        <f t="shared" si="37"/>
        <v>0.70134291233757995</v>
      </c>
      <c r="Q54" s="196">
        <f t="shared" si="37"/>
        <v>0.69479413557662884</v>
      </c>
      <c r="R54" s="196">
        <f t="shared" ref="R54:V54" si="38">IF(R46=0,0,R46/R$44)</f>
        <v>0.7018349390219184</v>
      </c>
      <c r="S54" s="196">
        <f t="shared" si="38"/>
        <v>0.70248400345180118</v>
      </c>
      <c r="T54" s="196">
        <f t="shared" si="38"/>
        <v>0.70863801823096562</v>
      </c>
      <c r="U54" s="196">
        <f t="shared" si="38"/>
        <v>0.71117612500870486</v>
      </c>
      <c r="V54" s="196">
        <f t="shared" si="38"/>
        <v>0.71284702764763375</v>
      </c>
      <c r="W54" s="196">
        <f t="shared" ref="W54" si="39">IF(W46=0,0,W46/W$44)</f>
        <v>0.73294375944421264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3.0314357989178842E-4</v>
      </c>
      <c r="C55" s="197">
        <f t="shared" si="40"/>
        <v>2.9247045879873714E-4</v>
      </c>
      <c r="D55" s="197">
        <f t="shared" si="40"/>
        <v>3.1493667403647733E-4</v>
      </c>
      <c r="E55" s="197">
        <f t="shared" si="40"/>
        <v>4.4224687630047346E-4</v>
      </c>
      <c r="F55" s="197">
        <f t="shared" si="40"/>
        <v>3.4324105886283246E-4</v>
      </c>
      <c r="G55" s="197">
        <f t="shared" si="40"/>
        <v>3.7115318953523157E-4</v>
      </c>
      <c r="H55" s="197">
        <f t="shared" si="40"/>
        <v>5.8533670307298513E-4</v>
      </c>
      <c r="I55" s="197">
        <f t="shared" si="40"/>
        <v>4.6129035080101318E-4</v>
      </c>
      <c r="J55" s="197">
        <f t="shared" si="40"/>
        <v>4.5285728701491751E-4</v>
      </c>
      <c r="K55" s="197">
        <f t="shared" si="40"/>
        <v>5.1637285351458493E-4</v>
      </c>
      <c r="L55" s="197">
        <f t="shared" si="40"/>
        <v>5.2141532433948312E-4</v>
      </c>
      <c r="M55" s="197">
        <f t="shared" si="40"/>
        <v>8.0786573219220775E-4</v>
      </c>
      <c r="N55" s="197">
        <f t="shared" si="40"/>
        <v>9.2719455112374224E-4</v>
      </c>
      <c r="O55" s="197">
        <f t="shared" si="40"/>
        <v>1.0297478229675764E-3</v>
      </c>
      <c r="P55" s="197">
        <f t="shared" si="40"/>
        <v>1.4967641033868859E-3</v>
      </c>
      <c r="Q55" s="197">
        <f t="shared" si="40"/>
        <v>1.6332631338788393E-3</v>
      </c>
      <c r="R55" s="197">
        <f t="shared" ref="R55:V55" si="41">IF(R47=0,0,R47/R$44)</f>
        <v>1.7802778813884484E-3</v>
      </c>
      <c r="S55" s="197">
        <f t="shared" si="41"/>
        <v>2.0226121749493402E-3</v>
      </c>
      <c r="T55" s="197">
        <f t="shared" si="41"/>
        <v>2.2317273263702786E-3</v>
      </c>
      <c r="U55" s="197">
        <f t="shared" si="41"/>
        <v>2.509329929084462E-3</v>
      </c>
      <c r="V55" s="197">
        <f t="shared" si="41"/>
        <v>2.8062565697534103E-3</v>
      </c>
      <c r="W55" s="197">
        <f t="shared" ref="W55" si="42">IF(W47=0,0,W47/W$44)</f>
        <v>2.7437768790888255E-3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8.6977957421381313E-2</v>
      </c>
      <c r="C56" s="197">
        <f t="shared" si="43"/>
        <v>8.4142119004806587E-2</v>
      </c>
      <c r="D56" s="197">
        <f t="shared" si="43"/>
        <v>9.3428577212448433E-2</v>
      </c>
      <c r="E56" s="197">
        <f t="shared" si="43"/>
        <v>9.3581027885259738E-2</v>
      </c>
      <c r="F56" s="197">
        <f t="shared" si="43"/>
        <v>9.3335489841412614E-2</v>
      </c>
      <c r="G56" s="197">
        <f t="shared" si="43"/>
        <v>9.440141565297705E-2</v>
      </c>
      <c r="H56" s="197">
        <f t="shared" si="43"/>
        <v>9.3580000109147063E-2</v>
      </c>
      <c r="I56" s="197">
        <f t="shared" si="43"/>
        <v>9.7323451025520799E-2</v>
      </c>
      <c r="J56" s="197">
        <f t="shared" si="43"/>
        <v>9.0673180462587336E-2</v>
      </c>
      <c r="K56" s="197">
        <f t="shared" si="43"/>
        <v>9.2391407919316035E-2</v>
      </c>
      <c r="L56" s="197">
        <f t="shared" si="43"/>
        <v>9.4679315655076271E-2</v>
      </c>
      <c r="M56" s="197">
        <f t="shared" si="43"/>
        <v>8.9014601322549278E-2</v>
      </c>
      <c r="N56" s="197">
        <f t="shared" si="43"/>
        <v>8.7499043030482837E-2</v>
      </c>
      <c r="O56" s="197">
        <f t="shared" si="43"/>
        <v>9.0703237811496071E-2</v>
      </c>
      <c r="P56" s="197">
        <f t="shared" si="43"/>
        <v>9.3281690633973957E-2</v>
      </c>
      <c r="Q56" s="197">
        <f t="shared" si="43"/>
        <v>0.10664291763360088</v>
      </c>
      <c r="R56" s="197">
        <f t="shared" ref="R56:V56" si="44">IF(R48=0,0,R48/R$44)</f>
        <v>0.10754011166201188</v>
      </c>
      <c r="S56" s="197">
        <f t="shared" si="44"/>
        <v>0.10474308152408561</v>
      </c>
      <c r="T56" s="197">
        <f t="shared" si="44"/>
        <v>0.10121281227277155</v>
      </c>
      <c r="U56" s="197">
        <f t="shared" si="44"/>
        <v>9.5728011297244411E-2</v>
      </c>
      <c r="V56" s="197">
        <f t="shared" si="44"/>
        <v>8.7557483474764053E-2</v>
      </c>
      <c r="W56" s="197">
        <f t="shared" ref="W56" si="45">IF(W48=0,0,W48/W$44)</f>
        <v>8.254820983910352E-2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1.4544079881672122E-2</v>
      </c>
      <c r="C57" s="198">
        <f t="shared" si="46"/>
        <v>1.4914815395419809E-2</v>
      </c>
      <c r="D57" s="198">
        <f t="shared" si="46"/>
        <v>1.5326131841736285E-2</v>
      </c>
      <c r="E57" s="198">
        <f t="shared" si="46"/>
        <v>1.5096434680144401E-2</v>
      </c>
      <c r="F57" s="198">
        <f t="shared" si="46"/>
        <v>1.6030831494388085E-2</v>
      </c>
      <c r="G57" s="198">
        <f t="shared" si="46"/>
        <v>1.6567795253774765E-2</v>
      </c>
      <c r="H57" s="198">
        <f t="shared" si="46"/>
        <v>1.8218771934796082E-2</v>
      </c>
      <c r="I57" s="198">
        <f t="shared" si="46"/>
        <v>1.8265241933114549E-2</v>
      </c>
      <c r="J57" s="198">
        <f t="shared" si="46"/>
        <v>1.7366845913225105E-2</v>
      </c>
      <c r="K57" s="198">
        <f t="shared" si="46"/>
        <v>1.5934259022729241E-2</v>
      </c>
      <c r="L57" s="198">
        <f t="shared" si="46"/>
        <v>1.8170475936652501E-2</v>
      </c>
      <c r="M57" s="198">
        <f t="shared" si="46"/>
        <v>2.1316269138649594E-2</v>
      </c>
      <c r="N57" s="198">
        <f t="shared" si="46"/>
        <v>2.005741222090129E-2</v>
      </c>
      <c r="O57" s="198">
        <f t="shared" si="46"/>
        <v>1.8931789872427961E-2</v>
      </c>
      <c r="P57" s="198">
        <f t="shared" si="46"/>
        <v>2.3392364060703181E-2</v>
      </c>
      <c r="Q57" s="198">
        <f t="shared" si="46"/>
        <v>2.2194340729089886E-2</v>
      </c>
      <c r="R57" s="198">
        <f t="shared" ref="R57:V57" si="47">IF(R49=0,0,R49/R$44)</f>
        <v>2.1345558873421964E-2</v>
      </c>
      <c r="S57" s="198">
        <f t="shared" si="47"/>
        <v>2.1647781756092208E-2</v>
      </c>
      <c r="T57" s="198">
        <f t="shared" si="47"/>
        <v>2.1523792461924492E-2</v>
      </c>
      <c r="U57" s="198">
        <f t="shared" si="47"/>
        <v>2.1858647823056406E-2</v>
      </c>
      <c r="V57" s="198">
        <f t="shared" si="47"/>
        <v>2.2243093821597421E-2</v>
      </c>
      <c r="W57" s="198">
        <f t="shared" ref="W57" si="48">IF(W49=0,0,W49/W$44)</f>
        <v>1.9912694708578586E-2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0.13154150667406189</v>
      </c>
      <c r="C58" s="195">
        <f t="shared" si="49"/>
        <v>0.12806476906249659</v>
      </c>
      <c r="D58" s="195">
        <f t="shared" si="49"/>
        <v>0.13449916993875638</v>
      </c>
      <c r="E58" s="195">
        <f t="shared" si="49"/>
        <v>0.13422674867756018</v>
      </c>
      <c r="F58" s="195">
        <f t="shared" si="49"/>
        <v>0.14075625846306938</v>
      </c>
      <c r="G58" s="195">
        <f t="shared" si="49"/>
        <v>0.14689110256126686</v>
      </c>
      <c r="H58" s="195">
        <f t="shared" si="49"/>
        <v>0.14726574325567485</v>
      </c>
      <c r="I58" s="195">
        <f t="shared" si="49"/>
        <v>0.16255282038084398</v>
      </c>
      <c r="J58" s="195">
        <f t="shared" si="49"/>
        <v>0.14805502496854089</v>
      </c>
      <c r="K58" s="195">
        <f t="shared" si="49"/>
        <v>0.1495634275249077</v>
      </c>
      <c r="L58" s="195">
        <f t="shared" si="49"/>
        <v>0.13252413281858916</v>
      </c>
      <c r="M58" s="195">
        <f t="shared" si="49"/>
        <v>0.15983516285202876</v>
      </c>
      <c r="N58" s="195">
        <f t="shared" si="49"/>
        <v>0.14999705005951902</v>
      </c>
      <c r="O58" s="195">
        <f t="shared" si="49"/>
        <v>0.14365912650029478</v>
      </c>
      <c r="P58" s="195">
        <f t="shared" si="49"/>
        <v>0.18048626886435598</v>
      </c>
      <c r="Q58" s="195">
        <f t="shared" si="49"/>
        <v>0.17473534292680162</v>
      </c>
      <c r="R58" s="195">
        <f t="shared" ref="R58:V58" si="50">IF(R50=0,0,R50/R$44)</f>
        <v>0.16749911256125924</v>
      </c>
      <c r="S58" s="195">
        <f t="shared" si="50"/>
        <v>0.16910252109307161</v>
      </c>
      <c r="T58" s="195">
        <f t="shared" si="50"/>
        <v>0.16639364970796813</v>
      </c>
      <c r="U58" s="195">
        <f t="shared" si="50"/>
        <v>0.16872788594190977</v>
      </c>
      <c r="V58" s="195">
        <f t="shared" si="50"/>
        <v>0.17454613848625142</v>
      </c>
      <c r="W58" s="195">
        <f t="shared" ref="W58" si="51">IF(W50=0,0,W50/W$44)</f>
        <v>0.16185155912901641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20214.865096559999</v>
      </c>
      <c r="C62" s="22">
        <v>21453.502217040001</v>
      </c>
      <c r="D62" s="22">
        <v>20687.565083040001</v>
      </c>
      <c r="E62" s="22">
        <v>21163.375654200001</v>
      </c>
      <c r="F62" s="22">
        <v>20215.77704352</v>
      </c>
      <c r="G62" s="22">
        <v>19425.174626160002</v>
      </c>
      <c r="H62" s="22">
        <v>19568.151794519999</v>
      </c>
      <c r="I62" s="22">
        <v>17485.0783362</v>
      </c>
      <c r="J62" s="22">
        <v>19820.5893756</v>
      </c>
      <c r="K62" s="22">
        <v>19720.344692520001</v>
      </c>
      <c r="L62" s="22">
        <v>22955.628560400004</v>
      </c>
      <c r="M62" s="22">
        <v>17843.670349560001</v>
      </c>
      <c r="N62" s="22">
        <v>19079.508430800004</v>
      </c>
      <c r="O62" s="22">
        <v>20262.723675840003</v>
      </c>
      <c r="P62" s="22">
        <v>15124.476110399999</v>
      </c>
      <c r="Q62" s="22">
        <v>16109.395233120002</v>
      </c>
      <c r="R62" s="22">
        <v>16782.3027846</v>
      </c>
      <c r="S62" s="22">
        <v>16279.587705239999</v>
      </c>
      <c r="T62" s="22">
        <v>16171.63135956</v>
      </c>
      <c r="U62" s="22">
        <v>15619.531246920002</v>
      </c>
      <c r="V62" s="22">
        <v>14953.40408088</v>
      </c>
      <c r="W62" s="22">
        <v>16956.18321444</v>
      </c>
      <c r="DA62" s="57" t="s">
        <v>250</v>
      </c>
    </row>
    <row r="63" spans="1:105" ht="12" customHeight="1" x14ac:dyDescent="0.25">
      <c r="A63" s="30" t="s">
        <v>51</v>
      </c>
      <c r="B63" s="31">
        <v>8.6406879599999993</v>
      </c>
      <c r="C63" s="31">
        <v>7.7106146399999975</v>
      </c>
      <c r="D63" s="31">
        <v>7.7106146399999975</v>
      </c>
      <c r="E63" s="31">
        <v>7.6871743200000013</v>
      </c>
      <c r="F63" s="31">
        <v>4.8303853199999995</v>
      </c>
      <c r="G63" s="31">
        <v>4.8303853199999995</v>
      </c>
      <c r="H63" s="31">
        <v>4.8303853199999995</v>
      </c>
      <c r="I63" s="31">
        <v>5.8501170000000036</v>
      </c>
      <c r="J63" s="31">
        <v>25.847289000000014</v>
      </c>
      <c r="K63" s="31">
        <v>7.7999220000000022</v>
      </c>
      <c r="L63" s="31">
        <v>7.7999220000000022</v>
      </c>
      <c r="M63" s="31">
        <v>7.7999220000000022</v>
      </c>
      <c r="N63" s="31">
        <v>7.7999220000000022</v>
      </c>
      <c r="O63" s="31">
        <v>3.899961000000002</v>
      </c>
      <c r="P63" s="31">
        <v>2.5839550800000008</v>
      </c>
      <c r="Q63" s="31">
        <v>2.2187016000000011</v>
      </c>
      <c r="R63" s="31">
        <v>4.403935080000001</v>
      </c>
      <c r="S63" s="31">
        <v>4.6018267200000009</v>
      </c>
      <c r="T63" s="31">
        <v>4.1363773200000011</v>
      </c>
      <c r="U63" s="31">
        <v>4.5776070000000013</v>
      </c>
      <c r="V63" s="31">
        <v>1.4105797200000003</v>
      </c>
      <c r="W63" s="31">
        <v>1.5475384800000005</v>
      </c>
      <c r="DA63" s="59" t="s">
        <v>251</v>
      </c>
    </row>
    <row r="64" spans="1:105" ht="12" customHeight="1" x14ac:dyDescent="0.25">
      <c r="A64" s="73" t="s">
        <v>75</v>
      </c>
      <c r="B64" s="98">
        <v>221.28876539999996</v>
      </c>
      <c r="C64" s="98">
        <v>205.07292036000004</v>
      </c>
      <c r="D64" s="98">
        <v>183.15380088000001</v>
      </c>
      <c r="E64" s="98">
        <v>164.08644803999999</v>
      </c>
      <c r="F64" s="98">
        <v>144.92427695999999</v>
      </c>
      <c r="G64" s="98">
        <v>125.85692411999999</v>
      </c>
      <c r="H64" s="98">
        <v>115.34509836000002</v>
      </c>
      <c r="I64" s="98">
        <v>112.49333172000003</v>
      </c>
      <c r="J64" s="98">
        <v>118.24884360000001</v>
      </c>
      <c r="K64" s="98">
        <v>118.24884360000001</v>
      </c>
      <c r="L64" s="98">
        <v>129.65613732000003</v>
      </c>
      <c r="M64" s="98">
        <v>109.44599184</v>
      </c>
      <c r="N64" s="98">
        <v>115.14975228</v>
      </c>
      <c r="O64" s="98">
        <v>120.85328556000002</v>
      </c>
      <c r="P64" s="98">
        <v>103.74223139999998</v>
      </c>
      <c r="Q64" s="98">
        <v>102.56348952</v>
      </c>
      <c r="R64" s="98">
        <v>101.92270103999999</v>
      </c>
      <c r="S64" s="98">
        <v>101.65686624000001</v>
      </c>
      <c r="T64" s="98">
        <v>101.28171672000002</v>
      </c>
      <c r="U64" s="98">
        <v>100.80873828000003</v>
      </c>
      <c r="V64" s="98">
        <v>100.41372252000002</v>
      </c>
      <c r="W64" s="98">
        <v>100.08912096000002</v>
      </c>
      <c r="DA64" s="63"/>
    </row>
    <row r="65" spans="1:105" ht="12" customHeight="1" x14ac:dyDescent="0.25">
      <c r="A65" s="97" t="s">
        <v>74</v>
      </c>
      <c r="B65" s="98">
        <v>62.741137679999994</v>
      </c>
      <c r="C65" s="98">
        <v>65.592904320000002</v>
      </c>
      <c r="D65" s="98">
        <v>62.741137679999994</v>
      </c>
      <c r="E65" s="98">
        <v>62.741137679999994</v>
      </c>
      <c r="F65" s="98">
        <v>62.741137679999994</v>
      </c>
      <c r="G65" s="98">
        <v>62.741137679999994</v>
      </c>
      <c r="H65" s="98">
        <v>71.296664760000013</v>
      </c>
      <c r="I65" s="98">
        <v>68.444898120000019</v>
      </c>
      <c r="J65" s="98">
        <v>74.148658560000001</v>
      </c>
      <c r="K65" s="98">
        <v>74.148658560000001</v>
      </c>
      <c r="L65" s="98">
        <v>85.555952280000014</v>
      </c>
      <c r="M65" s="98">
        <v>68.444898120000019</v>
      </c>
      <c r="N65" s="98">
        <v>74.148658560000001</v>
      </c>
      <c r="O65" s="98">
        <v>79.852191840000017</v>
      </c>
      <c r="P65" s="98">
        <v>62.741137679999994</v>
      </c>
      <c r="Q65" s="98">
        <v>61.300716120000004</v>
      </c>
      <c r="R65" s="98">
        <v>61.321160519999999</v>
      </c>
      <c r="S65" s="98">
        <v>61.31548152000002</v>
      </c>
      <c r="T65" s="98">
        <v>61.326839520000014</v>
      </c>
      <c r="U65" s="98">
        <v>61.326839520000014</v>
      </c>
      <c r="V65" s="98">
        <v>61.326839520000014</v>
      </c>
      <c r="W65" s="98">
        <v>61.326839520000014</v>
      </c>
      <c r="DA65" s="63" t="s">
        <v>252</v>
      </c>
    </row>
    <row r="66" spans="1:105" ht="12" customHeight="1" x14ac:dyDescent="0.25">
      <c r="A66" s="97" t="s">
        <v>201</v>
      </c>
      <c r="B66" s="98">
        <v>158.54762771999998</v>
      </c>
      <c r="C66" s="98">
        <v>139.48001604000004</v>
      </c>
      <c r="D66" s="98">
        <v>120.41266320000001</v>
      </c>
      <c r="E66" s="98">
        <v>101.34531036</v>
      </c>
      <c r="F66" s="98">
        <v>82.183139279999992</v>
      </c>
      <c r="G66" s="98">
        <v>63.115786439999994</v>
      </c>
      <c r="H66" s="98">
        <v>44.04843360000001</v>
      </c>
      <c r="I66" s="98">
        <v>44.04843360000001</v>
      </c>
      <c r="J66" s="98">
        <v>44.100185040000014</v>
      </c>
      <c r="K66" s="98">
        <v>44.100185040000014</v>
      </c>
      <c r="L66" s="98">
        <v>44.100185040000014</v>
      </c>
      <c r="M66" s="98">
        <v>41.001093719999986</v>
      </c>
      <c r="N66" s="98">
        <v>41.00109372</v>
      </c>
      <c r="O66" s="98">
        <v>41.00109372</v>
      </c>
      <c r="P66" s="98">
        <v>41.001093719999986</v>
      </c>
      <c r="Q66" s="98">
        <v>41.2627734</v>
      </c>
      <c r="R66" s="98">
        <v>40.601540519999993</v>
      </c>
      <c r="S66" s="98">
        <v>40.341384719999994</v>
      </c>
      <c r="T66" s="98">
        <v>39.954877200000006</v>
      </c>
      <c r="U66" s="98">
        <v>39.481898760000014</v>
      </c>
      <c r="V66" s="98">
        <v>39.086883000000007</v>
      </c>
      <c r="W66" s="98">
        <v>38.762281440000002</v>
      </c>
      <c r="DA66" s="63" t="s">
        <v>253</v>
      </c>
    </row>
    <row r="67" spans="1:105" ht="12" customHeight="1" x14ac:dyDescent="0.25">
      <c r="A67" s="73" t="s">
        <v>192</v>
      </c>
      <c r="B67" s="98">
        <v>19984.935643199999</v>
      </c>
      <c r="C67" s="98">
        <v>21240.718682040002</v>
      </c>
      <c r="D67" s="98">
        <v>20496.700667519999</v>
      </c>
      <c r="E67" s="98">
        <v>20991.602031840001</v>
      </c>
      <c r="F67" s="98">
        <v>20066.02238124</v>
      </c>
      <c r="G67" s="98">
        <v>19294.487316720002</v>
      </c>
      <c r="H67" s="98">
        <v>19447.97631084</v>
      </c>
      <c r="I67" s="98">
        <v>17366.734887480001</v>
      </c>
      <c r="J67" s="98">
        <v>19676.493243000001</v>
      </c>
      <c r="K67" s="98">
        <v>19594.29592692</v>
      </c>
      <c r="L67" s="98">
        <v>22818.172501080004</v>
      </c>
      <c r="M67" s="98">
        <v>17726.42443572</v>
      </c>
      <c r="N67" s="98">
        <v>18956.558756520004</v>
      </c>
      <c r="O67" s="98">
        <v>20137.970429280002</v>
      </c>
      <c r="P67" s="98">
        <v>15018.149923919998</v>
      </c>
      <c r="Q67" s="98">
        <v>16004.613042000001</v>
      </c>
      <c r="R67" s="98">
        <v>16675.97614848</v>
      </c>
      <c r="S67" s="98">
        <v>16173.329012279999</v>
      </c>
      <c r="T67" s="98">
        <v>16066.21326552</v>
      </c>
      <c r="U67" s="98">
        <v>15514.144901640002</v>
      </c>
      <c r="V67" s="98">
        <v>14851.57977864</v>
      </c>
      <c r="W67" s="98">
        <v>16854.546555000001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20214.865096559999</v>
      </c>
      <c r="C78" s="203">
        <f t="shared" si="52"/>
        <v>21453.502217040001</v>
      </c>
      <c r="D78" s="203">
        <f t="shared" si="52"/>
        <v>20687.565083040001</v>
      </c>
      <c r="E78" s="203">
        <f t="shared" si="52"/>
        <v>21163.375654199994</v>
      </c>
      <c r="F78" s="203">
        <f t="shared" si="52"/>
        <v>20215.777043519989</v>
      </c>
      <c r="G78" s="203">
        <f t="shared" si="52"/>
        <v>19425.174626159998</v>
      </c>
      <c r="H78" s="203">
        <f t="shared" si="52"/>
        <v>19568.151794519999</v>
      </c>
      <c r="I78" s="203">
        <f t="shared" si="52"/>
        <v>17485.078336200004</v>
      </c>
      <c r="J78" s="203">
        <f t="shared" si="52"/>
        <v>19820.589375600015</v>
      </c>
      <c r="K78" s="203">
        <f t="shared" si="52"/>
        <v>19720.344692520004</v>
      </c>
      <c r="L78" s="203">
        <f t="shared" si="52"/>
        <v>22955.628560400008</v>
      </c>
      <c r="M78" s="203">
        <f t="shared" si="52"/>
        <v>17843.670349560001</v>
      </c>
      <c r="N78" s="203">
        <f t="shared" si="52"/>
        <v>19079.508430800011</v>
      </c>
      <c r="O78" s="203">
        <f t="shared" si="52"/>
        <v>20262.72367584001</v>
      </c>
      <c r="P78" s="203">
        <f t="shared" si="52"/>
        <v>15124.476110400008</v>
      </c>
      <c r="Q78" s="203">
        <f t="shared" si="52"/>
        <v>16109.395233120007</v>
      </c>
      <c r="R78" s="203">
        <f t="shared" ref="R78:V78" si="53">R79+R84</f>
        <v>16782.302784600004</v>
      </c>
      <c r="S78" s="203">
        <f t="shared" si="53"/>
        <v>16279.587705239999</v>
      </c>
      <c r="T78" s="203">
        <f t="shared" si="53"/>
        <v>16171.631359559995</v>
      </c>
      <c r="U78" s="203">
        <f t="shared" si="53"/>
        <v>15619.531246920011</v>
      </c>
      <c r="V78" s="203">
        <f t="shared" si="53"/>
        <v>14953.40408088</v>
      </c>
      <c r="W78" s="203">
        <f t="shared" ref="W78" si="54">W79+W84</f>
        <v>16956.183214440014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20214.865096559999</v>
      </c>
      <c r="C79" s="192">
        <f t="shared" si="55"/>
        <v>21453.502217040001</v>
      </c>
      <c r="D79" s="192">
        <f t="shared" si="55"/>
        <v>20687.565083040001</v>
      </c>
      <c r="E79" s="192">
        <f t="shared" si="55"/>
        <v>21163.375654199994</v>
      </c>
      <c r="F79" s="192">
        <f t="shared" si="55"/>
        <v>20215.777043519989</v>
      </c>
      <c r="G79" s="192">
        <f t="shared" si="55"/>
        <v>19425.174626159998</v>
      </c>
      <c r="H79" s="192">
        <f t="shared" si="55"/>
        <v>19568.151794519999</v>
      </c>
      <c r="I79" s="192">
        <f t="shared" si="55"/>
        <v>17485.078336200004</v>
      </c>
      <c r="J79" s="192">
        <f t="shared" si="55"/>
        <v>19820.589375600015</v>
      </c>
      <c r="K79" s="192">
        <f t="shared" si="55"/>
        <v>19720.344692520004</v>
      </c>
      <c r="L79" s="192">
        <f t="shared" si="55"/>
        <v>22955.628560400008</v>
      </c>
      <c r="M79" s="192">
        <f t="shared" si="55"/>
        <v>17843.670349560001</v>
      </c>
      <c r="N79" s="192">
        <f t="shared" si="55"/>
        <v>19079.508430800011</v>
      </c>
      <c r="O79" s="192">
        <f t="shared" si="55"/>
        <v>20262.72367584001</v>
      </c>
      <c r="P79" s="192">
        <f t="shared" si="55"/>
        <v>15124.476110400008</v>
      </c>
      <c r="Q79" s="192">
        <f t="shared" si="55"/>
        <v>16109.395233120007</v>
      </c>
      <c r="R79" s="192">
        <f t="shared" ref="R79:V79" si="56">SUM(R80:R83)</f>
        <v>16782.302784600004</v>
      </c>
      <c r="S79" s="192">
        <f t="shared" si="56"/>
        <v>16279.587705239999</v>
      </c>
      <c r="T79" s="192">
        <f t="shared" si="56"/>
        <v>16171.631359559995</v>
      </c>
      <c r="U79" s="192">
        <f t="shared" si="56"/>
        <v>15619.531246920011</v>
      </c>
      <c r="V79" s="192">
        <f t="shared" si="56"/>
        <v>14953.40408088</v>
      </c>
      <c r="W79" s="192">
        <f t="shared" ref="W79" si="57">SUM(W80:W83)</f>
        <v>16956.183214440014</v>
      </c>
      <c r="DA79" s="213" t="s">
        <v>264</v>
      </c>
    </row>
    <row r="80" spans="1:105" ht="12" customHeight="1" x14ac:dyDescent="0.25">
      <c r="A80" s="97" t="s">
        <v>57</v>
      </c>
      <c r="B80" s="74">
        <v>17912.17575409936</v>
      </c>
      <c r="C80" s="74">
        <v>19079.970401547911</v>
      </c>
      <c r="D80" s="74">
        <v>18149.758526937174</v>
      </c>
      <c r="E80" s="74">
        <v>18565.981870035306</v>
      </c>
      <c r="F80" s="74">
        <v>17701.752903879013</v>
      </c>
      <c r="G80" s="74">
        <v>16955.67130640028</v>
      </c>
      <c r="H80" s="74">
        <v>17065.711993675741</v>
      </c>
      <c r="I80" s="74">
        <v>15131.136192795011</v>
      </c>
      <c r="J80" s="74">
        <v>17375.465759632109</v>
      </c>
      <c r="K80" s="74">
        <v>17270.229710293286</v>
      </c>
      <c r="L80" s="74">
        <v>20052.505139760804</v>
      </c>
      <c r="M80" s="74">
        <v>15581.318934848985</v>
      </c>
      <c r="N80" s="74">
        <v>16751.487598395332</v>
      </c>
      <c r="O80" s="74">
        <v>17758.366560179682</v>
      </c>
      <c r="P80" s="74">
        <v>13055.819281268339</v>
      </c>
      <c r="Q80" s="74">
        <v>13685.476361056266</v>
      </c>
      <c r="R80" s="74">
        <v>14280.740048403577</v>
      </c>
      <c r="S80" s="74">
        <v>13905.209028802938</v>
      </c>
      <c r="T80" s="74">
        <v>13898.297594593054</v>
      </c>
      <c r="U80" s="74">
        <v>13526.440618210401</v>
      </c>
      <c r="V80" s="74">
        <v>13090.938374009595</v>
      </c>
      <c r="W80" s="74">
        <v>15024.669058551262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2040.020534045733</v>
      </c>
      <c r="C82" s="74">
        <v>2088.4227187723081</v>
      </c>
      <c r="D82" s="74">
        <v>2252.9632586485927</v>
      </c>
      <c r="E82" s="74">
        <v>2309.8806092288687</v>
      </c>
      <c r="F82" s="74">
        <v>2220.3306980270845</v>
      </c>
      <c r="G82" s="74">
        <v>2175.356958528615</v>
      </c>
      <c r="H82" s="74">
        <v>2175.0656258838449</v>
      </c>
      <c r="I82" s="74">
        <v>2055.9125633258009</v>
      </c>
      <c r="J82" s="74">
        <v>2129.6500175960982</v>
      </c>
      <c r="K82" s="74">
        <v>2161.2644099675636</v>
      </c>
      <c r="L82" s="74">
        <v>2526.7036406392035</v>
      </c>
      <c r="M82" s="74">
        <v>1907.2384147110142</v>
      </c>
      <c r="N82" s="74">
        <v>1978.23452740468</v>
      </c>
      <c r="O82" s="74">
        <v>2159.8975056603322</v>
      </c>
      <c r="P82" s="74">
        <v>1731.299479131671</v>
      </c>
      <c r="Q82" s="74">
        <v>2091.8882170637421</v>
      </c>
      <c r="R82" s="74">
        <v>2174.8587761964282</v>
      </c>
      <c r="S82" s="74">
        <v>2053.0014114370629</v>
      </c>
      <c r="T82" s="74">
        <v>1957.283194966941</v>
      </c>
      <c r="U82" s="74">
        <v>1782.3667537096094</v>
      </c>
      <c r="V82" s="74">
        <v>1557.068526870406</v>
      </c>
      <c r="W82" s="74">
        <v>1631.4436708887517</v>
      </c>
      <c r="DA82" s="90" t="s">
        <v>267</v>
      </c>
    </row>
    <row r="83" spans="1:105" ht="12" customHeight="1" x14ac:dyDescent="0.25">
      <c r="A83" s="107" t="s">
        <v>54</v>
      </c>
      <c r="B83" s="193">
        <v>262.6688084149061</v>
      </c>
      <c r="C83" s="193">
        <v>285.10909671978322</v>
      </c>
      <c r="D83" s="193">
        <v>284.84329745423338</v>
      </c>
      <c r="E83" s="193">
        <v>287.5131749358182</v>
      </c>
      <c r="F83" s="193">
        <v>293.69344161389552</v>
      </c>
      <c r="G83" s="193">
        <v>294.14636123110489</v>
      </c>
      <c r="H83" s="193">
        <v>327.37417496041218</v>
      </c>
      <c r="I83" s="193">
        <v>298.02958007919131</v>
      </c>
      <c r="J83" s="193">
        <v>315.47359837180801</v>
      </c>
      <c r="K83" s="193">
        <v>288.85057225915614</v>
      </c>
      <c r="L83" s="193">
        <v>376.41978000000006</v>
      </c>
      <c r="M83" s="193">
        <v>355.11300000000017</v>
      </c>
      <c r="N83" s="193">
        <v>349.78630499999974</v>
      </c>
      <c r="O83" s="193">
        <v>344.45960999999983</v>
      </c>
      <c r="P83" s="193">
        <v>337.3573499999992</v>
      </c>
      <c r="Q83" s="193">
        <v>332.03065499999866</v>
      </c>
      <c r="R83" s="193">
        <v>326.70395999999965</v>
      </c>
      <c r="S83" s="193">
        <v>321.3772649999998</v>
      </c>
      <c r="T83" s="193">
        <v>316.05056999999914</v>
      </c>
      <c r="U83" s="193">
        <v>310.72387499999911</v>
      </c>
      <c r="V83" s="193">
        <v>305.39717999999971</v>
      </c>
      <c r="W83" s="193">
        <v>300.07048499999991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0.88608930450629164</v>
      </c>
      <c r="C88" s="196">
        <f t="shared" si="64"/>
        <v>0.88936390005325794</v>
      </c>
      <c r="D88" s="196">
        <f t="shared" si="64"/>
        <v>0.87732695723657872</v>
      </c>
      <c r="E88" s="196">
        <f t="shared" si="64"/>
        <v>0.87726940037331802</v>
      </c>
      <c r="F88" s="196">
        <f t="shared" si="64"/>
        <v>0.87564048939455297</v>
      </c>
      <c r="G88" s="196">
        <f t="shared" si="64"/>
        <v>0.87287098482841829</v>
      </c>
      <c r="H88" s="196">
        <f t="shared" si="64"/>
        <v>0.87211670130517593</v>
      </c>
      <c r="I88" s="196">
        <f t="shared" si="64"/>
        <v>0.865374229491924</v>
      </c>
      <c r="J88" s="196">
        <f t="shared" si="64"/>
        <v>0.87663718925644274</v>
      </c>
      <c r="K88" s="196">
        <f t="shared" si="64"/>
        <v>0.87575699003090679</v>
      </c>
      <c r="L88" s="196">
        <f t="shared" si="64"/>
        <v>0.87353326383546359</v>
      </c>
      <c r="M88" s="196">
        <f t="shared" si="64"/>
        <v>0.87321266474939097</v>
      </c>
      <c r="N88" s="196">
        <f t="shared" si="64"/>
        <v>0.87798318594799007</v>
      </c>
      <c r="O88" s="196">
        <f t="shared" si="64"/>
        <v>0.87640570163593723</v>
      </c>
      <c r="P88" s="196">
        <f t="shared" si="64"/>
        <v>0.86322456301747841</v>
      </c>
      <c r="Q88" s="196">
        <f t="shared" si="64"/>
        <v>0.84953383804996596</v>
      </c>
      <c r="R88" s="196">
        <f t="shared" ref="R88:V88" si="65">IF(R80=0,0,R80/R$78)</f>
        <v>0.85094043598760816</v>
      </c>
      <c r="S88" s="196">
        <f t="shared" si="65"/>
        <v>0.85414995026730267</v>
      </c>
      <c r="T88" s="196">
        <f t="shared" si="65"/>
        <v>0.85942458652305098</v>
      </c>
      <c r="U88" s="196">
        <f t="shared" si="65"/>
        <v>0.8659952980905018</v>
      </c>
      <c r="V88" s="196">
        <f t="shared" si="65"/>
        <v>0.87544871409903069</v>
      </c>
      <c r="W88" s="196">
        <f t="shared" ref="W88" si="66">IF(W80=0,0,W80/W$78)</f>
        <v>0.88608791663421871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0.10091685125283804</v>
      </c>
      <c r="C90" s="197">
        <f t="shared" si="70"/>
        <v>9.7346470410482638E-2</v>
      </c>
      <c r="D90" s="197">
        <f t="shared" si="70"/>
        <v>0.10890422578032677</v>
      </c>
      <c r="E90" s="197">
        <f t="shared" si="70"/>
        <v>0.10914518775129617</v>
      </c>
      <c r="F90" s="197">
        <f t="shared" si="70"/>
        <v>0.10983157823947184</v>
      </c>
      <c r="G90" s="197">
        <f t="shared" si="70"/>
        <v>0.11198648148053449</v>
      </c>
      <c r="H90" s="197">
        <f t="shared" si="70"/>
        <v>0.11115335003139976</v>
      </c>
      <c r="I90" s="197">
        <f t="shared" si="70"/>
        <v>0.11758097526331175</v>
      </c>
      <c r="J90" s="197">
        <f t="shared" si="70"/>
        <v>0.1074463517324963</v>
      </c>
      <c r="K90" s="197">
        <f t="shared" si="70"/>
        <v>0.10959567105271434</v>
      </c>
      <c r="L90" s="197">
        <f t="shared" si="70"/>
        <v>0.11006902442209472</v>
      </c>
      <c r="M90" s="197">
        <f t="shared" si="70"/>
        <v>0.10688599247508761</v>
      </c>
      <c r="N90" s="197">
        <f t="shared" si="70"/>
        <v>0.10368372615990568</v>
      </c>
      <c r="O90" s="197">
        <f t="shared" si="70"/>
        <v>0.10659462864983237</v>
      </c>
      <c r="P90" s="197">
        <f t="shared" si="70"/>
        <v>0.11447004620154622</v>
      </c>
      <c r="Q90" s="197">
        <f t="shared" si="70"/>
        <v>0.12985516754613718</v>
      </c>
      <c r="R90" s="197">
        <f t="shared" ref="R90:V90" si="71">IF(R82=0,0,R82/R$78)</f>
        <v>0.12959239289808014</v>
      </c>
      <c r="S90" s="197">
        <f t="shared" si="71"/>
        <v>0.12610893154107658</v>
      </c>
      <c r="T90" s="197">
        <f t="shared" si="71"/>
        <v>0.12103189538820873</v>
      </c>
      <c r="U90" s="197">
        <f t="shared" si="71"/>
        <v>0.11411141125384741</v>
      </c>
      <c r="V90" s="197">
        <f t="shared" si="71"/>
        <v>0.10412803121272794</v>
      </c>
      <c r="W90" s="197">
        <f t="shared" ref="W90" si="72">IF(W82=0,0,W82/W$78)</f>
        <v>9.6215265561615415E-2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1.2993844240870295E-2</v>
      </c>
      <c r="C91" s="198">
        <f t="shared" si="73"/>
        <v>1.3289629536259489E-2</v>
      </c>
      <c r="D91" s="198">
        <f t="shared" si="73"/>
        <v>1.3768816983094472E-2</v>
      </c>
      <c r="E91" s="198">
        <f t="shared" si="73"/>
        <v>1.3585411875385747E-2</v>
      </c>
      <c r="F91" s="198">
        <f t="shared" si="73"/>
        <v>1.4527932365975349E-2</v>
      </c>
      <c r="G91" s="198">
        <f t="shared" si="73"/>
        <v>1.5142533691047299E-2</v>
      </c>
      <c r="H91" s="198">
        <f t="shared" si="73"/>
        <v>1.6729948663424223E-2</v>
      </c>
      <c r="I91" s="198">
        <f t="shared" si="73"/>
        <v>1.7044795244764196E-2</v>
      </c>
      <c r="J91" s="198">
        <f t="shared" si="73"/>
        <v>1.5916459011060962E-2</v>
      </c>
      <c r="K91" s="198">
        <f t="shared" si="73"/>
        <v>1.4647338916378991E-2</v>
      </c>
      <c r="L91" s="198">
        <f t="shared" si="73"/>
        <v>1.6397711742441649E-2</v>
      </c>
      <c r="M91" s="198">
        <f t="shared" si="73"/>
        <v>1.9901342775521334E-2</v>
      </c>
      <c r="N91" s="198">
        <f t="shared" si="73"/>
        <v>1.8333087892104201E-2</v>
      </c>
      <c r="O91" s="198">
        <f t="shared" si="73"/>
        <v>1.6999669714230555E-2</v>
      </c>
      <c r="P91" s="198">
        <f t="shared" si="73"/>
        <v>2.2305390780975411E-2</v>
      </c>
      <c r="Q91" s="198">
        <f t="shared" si="73"/>
        <v>2.0610994403896826E-2</v>
      </c>
      <c r="R91" s="198">
        <f t="shared" ref="R91:V91" si="74">IF(R83=0,0,R83/R$78)</f>
        <v>1.9467171114311798E-2</v>
      </c>
      <c r="S91" s="198">
        <f t="shared" si="74"/>
        <v>1.9741118191620808E-2</v>
      </c>
      <c r="T91" s="198">
        <f t="shared" si="74"/>
        <v>1.9543518088740205E-2</v>
      </c>
      <c r="U91" s="198">
        <f t="shared" si="74"/>
        <v>1.9893290655650774E-2</v>
      </c>
      <c r="V91" s="198">
        <f t="shared" si="74"/>
        <v>2.0423254688241344E-2</v>
      </c>
      <c r="W91" s="198">
        <f t="shared" ref="W91" si="75">IF(W83=0,0,W83/W$78)</f>
        <v>1.7696817804165835E-2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18326.905843179044</v>
      </c>
      <c r="C96" s="203">
        <f t="shared" si="79"/>
        <v>19105.30870132348</v>
      </c>
      <c r="D96" s="203">
        <f t="shared" si="79"/>
        <v>18466.631137061515</v>
      </c>
      <c r="E96" s="203">
        <f t="shared" si="79"/>
        <v>18753.137906046482</v>
      </c>
      <c r="F96" s="203">
        <f t="shared" si="79"/>
        <v>18028.571685541552</v>
      </c>
      <c r="G96" s="203">
        <f t="shared" si="79"/>
        <v>17453.354141887641</v>
      </c>
      <c r="H96" s="203">
        <f t="shared" si="79"/>
        <v>17501.011172817452</v>
      </c>
      <c r="I96" s="203">
        <f t="shared" si="79"/>
        <v>15966.333012599565</v>
      </c>
      <c r="J96" s="203">
        <f t="shared" si="79"/>
        <v>17533.314714937896</v>
      </c>
      <c r="K96" s="203">
        <f t="shared" si="79"/>
        <v>17383.698308364455</v>
      </c>
      <c r="L96" s="203">
        <f t="shared" si="79"/>
        <v>19441.894792857915</v>
      </c>
      <c r="M96" s="203">
        <f t="shared" si="79"/>
        <v>15860.963318539891</v>
      </c>
      <c r="N96" s="203">
        <f t="shared" si="79"/>
        <v>16663.843791879055</v>
      </c>
      <c r="O96" s="203">
        <f t="shared" si="79"/>
        <v>17281.387948854659</v>
      </c>
      <c r="P96" s="203">
        <f t="shared" si="79"/>
        <v>13698.848966851245</v>
      </c>
      <c r="Q96" s="203">
        <f t="shared" si="79"/>
        <v>14204.222517090018</v>
      </c>
      <c r="R96" s="203">
        <f t="shared" si="79"/>
        <v>14415.459536676924</v>
      </c>
      <c r="S96" s="203">
        <f t="shared" si="79"/>
        <v>13936.068125301441</v>
      </c>
      <c r="T96" s="203">
        <f t="shared" si="79"/>
        <v>13749.437694104085</v>
      </c>
      <c r="U96" s="203">
        <f t="shared" si="79"/>
        <v>13266.179856536182</v>
      </c>
      <c r="V96" s="203">
        <f t="shared" si="79"/>
        <v>12731.295351852666</v>
      </c>
      <c r="W96" s="203">
        <f t="shared" si="79"/>
        <v>13982.353396879449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15916.157035893602</v>
      </c>
      <c r="C97" s="192">
        <f t="shared" si="80"/>
        <v>16658.591754620782</v>
      </c>
      <c r="D97" s="192">
        <f t="shared" si="80"/>
        <v>15982.884577561548</v>
      </c>
      <c r="E97" s="192">
        <f t="shared" si="80"/>
        <v>16235.965177415957</v>
      </c>
      <c r="F97" s="192">
        <f t="shared" si="80"/>
        <v>15490.93738965149</v>
      </c>
      <c r="G97" s="192">
        <f t="shared" si="80"/>
        <v>14889.611708593508</v>
      </c>
      <c r="H97" s="192">
        <f t="shared" si="80"/>
        <v>14923.711754726621</v>
      </c>
      <c r="I97" s="192">
        <f t="shared" si="80"/>
        <v>13370.960550261731</v>
      </c>
      <c r="J97" s="192">
        <f t="shared" si="80"/>
        <v>14937.41936703648</v>
      </c>
      <c r="K97" s="192">
        <f t="shared" si="80"/>
        <v>14783.732806306527</v>
      </c>
      <c r="L97" s="192">
        <f t="shared" si="80"/>
        <v>16865.374545084178</v>
      </c>
      <c r="M97" s="192">
        <f t="shared" si="80"/>
        <v>13325.823663531013</v>
      </c>
      <c r="N97" s="192">
        <f t="shared" si="80"/>
        <v>14164.316380444567</v>
      </c>
      <c r="O97" s="192">
        <f t="shared" si="80"/>
        <v>14798.758851409477</v>
      </c>
      <c r="P97" s="192">
        <f t="shared" si="80"/>
        <v>11226.394829087927</v>
      </c>
      <c r="Q97" s="192">
        <f t="shared" si="80"/>
        <v>11722.242824557698</v>
      </c>
      <c r="R97" s="192">
        <f t="shared" si="80"/>
        <v>12000.8828571208</v>
      </c>
      <c r="S97" s="192">
        <f t="shared" si="80"/>
        <v>11579.44387118817</v>
      </c>
      <c r="T97" s="192">
        <f t="shared" si="80"/>
        <v>11461.618574749797</v>
      </c>
      <c r="U97" s="192">
        <f t="shared" si="80"/>
        <v>11027.805374817684</v>
      </c>
      <c r="V97" s="192">
        <f t="shared" si="80"/>
        <v>10509.096910258821</v>
      </c>
      <c r="W97" s="192">
        <f t="shared" si="80"/>
        <v>11719.287699301611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14050.016533387194</v>
      </c>
      <c r="C98" s="74">
        <f t="shared" si="81"/>
        <v>14760.490705496341</v>
      </c>
      <c r="D98" s="74">
        <f t="shared" si="81"/>
        <v>13968.73566164851</v>
      </c>
      <c r="E98" s="74">
        <f t="shared" si="81"/>
        <v>14189.628217987947</v>
      </c>
      <c r="F98" s="74">
        <f t="shared" si="81"/>
        <v>13513.030679429907</v>
      </c>
      <c r="G98" s="74">
        <f t="shared" si="81"/>
        <v>12946.348903734301</v>
      </c>
      <c r="H98" s="74">
        <f t="shared" si="81"/>
        <v>12956.876211897956</v>
      </c>
      <c r="I98" s="74">
        <f t="shared" si="81"/>
        <v>11518.067870636643</v>
      </c>
      <c r="J98" s="74">
        <f t="shared" si="81"/>
        <v>13035.179493444984</v>
      </c>
      <c r="K98" s="74">
        <f t="shared" si="81"/>
        <v>12891.655623233515</v>
      </c>
      <c r="L98" s="74">
        <f t="shared" si="81"/>
        <v>14661.22346768265</v>
      </c>
      <c r="M98" s="74">
        <f t="shared" si="81"/>
        <v>11563.056245498756</v>
      </c>
      <c r="N98" s="74">
        <f t="shared" si="81"/>
        <v>12356.561786162663</v>
      </c>
      <c r="O98" s="74">
        <f t="shared" si="81"/>
        <v>12886.317933601977</v>
      </c>
      <c r="P98" s="74">
        <f t="shared" si="81"/>
        <v>9607.5906300841016</v>
      </c>
      <c r="Q98" s="74">
        <f t="shared" si="81"/>
        <v>9869.010505299646</v>
      </c>
      <c r="R98" s="74">
        <f t="shared" si="81"/>
        <v>10117.273164896582</v>
      </c>
      <c r="S98" s="74">
        <f t="shared" si="81"/>
        <v>9789.8649290387948</v>
      </c>
      <c r="T98" s="74">
        <f t="shared" si="81"/>
        <v>9743.3742793400543</v>
      </c>
      <c r="U98" s="74">
        <f t="shared" si="81"/>
        <v>9434.5903840399387</v>
      </c>
      <c r="V98" s="74">
        <f t="shared" si="81"/>
        <v>9075.4660496723081</v>
      </c>
      <c r="W98" s="74">
        <f t="shared" si="81"/>
        <v>10248.27866458638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5.5556838456410294</v>
      </c>
      <c r="C99" s="74">
        <f t="shared" si="82"/>
        <v>5.5877384013675835</v>
      </c>
      <c r="D99" s="74">
        <f t="shared" si="82"/>
        <v>5.815819390964605</v>
      </c>
      <c r="E99" s="74">
        <f t="shared" si="82"/>
        <v>8.2935166597810586</v>
      </c>
      <c r="F99" s="74">
        <f t="shared" si="82"/>
        <v>6.1881460351297628</v>
      </c>
      <c r="G99" s="74">
        <f t="shared" si="82"/>
        <v>6.4778680578495429</v>
      </c>
      <c r="H99" s="74">
        <f t="shared" si="82"/>
        <v>10.243984180340442</v>
      </c>
      <c r="I99" s="74">
        <f t="shared" si="82"/>
        <v>7.3651153563878511</v>
      </c>
      <c r="J99" s="74">
        <f t="shared" si="82"/>
        <v>7.9400893341855072</v>
      </c>
      <c r="K99" s="74">
        <f t="shared" si="82"/>
        <v>8.9764699001268156</v>
      </c>
      <c r="L99" s="74">
        <f t="shared" si="82"/>
        <v>10.137301879192119</v>
      </c>
      <c r="M99" s="74">
        <f t="shared" si="82"/>
        <v>12.813528744605977</v>
      </c>
      <c r="N99" s="74">
        <f t="shared" si="82"/>
        <v>15.450625164607459</v>
      </c>
      <c r="O99" s="74">
        <f t="shared" si="82"/>
        <v>17.795471618191193</v>
      </c>
      <c r="P99" s="74">
        <f t="shared" si="82"/>
        <v>20.503945391301471</v>
      </c>
      <c r="Q99" s="74">
        <f t="shared" si="82"/>
        <v>23.199232982574816</v>
      </c>
      <c r="R99" s="74">
        <f t="shared" si="82"/>
        <v>25.6635237631961</v>
      </c>
      <c r="S99" s="74">
        <f t="shared" si="82"/>
        <v>28.187261061158122</v>
      </c>
      <c r="T99" s="74">
        <f t="shared" si="82"/>
        <v>30.684995824157639</v>
      </c>
      <c r="U99" s="74">
        <f t="shared" si="82"/>
        <v>33.289222158623659</v>
      </c>
      <c r="V99" s="74">
        <f t="shared" si="82"/>
        <v>35.727281222607594</v>
      </c>
      <c r="W99" s="74">
        <f t="shared" si="82"/>
        <v>38.364457965606931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1594.0368360936909</v>
      </c>
      <c r="C100" s="74">
        <f t="shared" si="83"/>
        <v>1607.5611583703269</v>
      </c>
      <c r="D100" s="74">
        <f t="shared" si="83"/>
        <v>1725.3110730427561</v>
      </c>
      <c r="E100" s="74">
        <f t="shared" si="83"/>
        <v>1754.9379213218576</v>
      </c>
      <c r="F100" s="74">
        <f t="shared" si="83"/>
        <v>1682.7055694110425</v>
      </c>
      <c r="G100" s="74">
        <f t="shared" si="83"/>
        <v>1647.6213388869435</v>
      </c>
      <c r="H100" s="74">
        <f t="shared" si="83"/>
        <v>1637.744627462441</v>
      </c>
      <c r="I100" s="74">
        <f t="shared" si="83"/>
        <v>1553.8986290088901</v>
      </c>
      <c r="J100" s="74">
        <f t="shared" si="83"/>
        <v>1589.801409254902</v>
      </c>
      <c r="K100" s="74">
        <f t="shared" si="83"/>
        <v>1606.1043615544243</v>
      </c>
      <c r="L100" s="74">
        <f t="shared" si="83"/>
        <v>1840.7452940257783</v>
      </c>
      <c r="M100" s="74">
        <f t="shared" si="83"/>
        <v>1411.8573263914063</v>
      </c>
      <c r="N100" s="74">
        <f t="shared" si="83"/>
        <v>1458.0703849988697</v>
      </c>
      <c r="O100" s="74">
        <f t="shared" si="83"/>
        <v>1567.4778408376865</v>
      </c>
      <c r="P100" s="74">
        <f t="shared" si="83"/>
        <v>1277.8517913673518</v>
      </c>
      <c r="Q100" s="74">
        <f t="shared" si="83"/>
        <v>1514.7797319393696</v>
      </c>
      <c r="R100" s="74">
        <f t="shared" si="83"/>
        <v>1550.2401282334504</v>
      </c>
      <c r="S100" s="74">
        <f t="shared" si="83"/>
        <v>1459.7067197736596</v>
      </c>
      <c r="T100" s="74">
        <f t="shared" si="83"/>
        <v>1391.6192561895255</v>
      </c>
      <c r="U100" s="74">
        <f t="shared" si="83"/>
        <v>1269.9450151777721</v>
      </c>
      <c r="V100" s="74">
        <f t="shared" si="83"/>
        <v>1114.7201823821802</v>
      </c>
      <c r="W100" s="74">
        <f t="shared" si="83"/>
        <v>1154.2182422501069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266.54798256707954</v>
      </c>
      <c r="C101" s="193">
        <f t="shared" si="84"/>
        <v>284.95215235274748</v>
      </c>
      <c r="D101" s="193">
        <f t="shared" si="84"/>
        <v>283.02202347931723</v>
      </c>
      <c r="E101" s="193">
        <f t="shared" si="84"/>
        <v>283.10552144637069</v>
      </c>
      <c r="F101" s="193">
        <f t="shared" si="84"/>
        <v>289.01299477541272</v>
      </c>
      <c r="G101" s="193">
        <f t="shared" si="84"/>
        <v>289.16359791441613</v>
      </c>
      <c r="H101" s="193">
        <f t="shared" si="84"/>
        <v>318.84693118587927</v>
      </c>
      <c r="I101" s="193">
        <f t="shared" si="84"/>
        <v>291.62893525980473</v>
      </c>
      <c r="J101" s="193">
        <f t="shared" si="84"/>
        <v>304.49837500240881</v>
      </c>
      <c r="K101" s="193">
        <f t="shared" si="84"/>
        <v>276.9963516184593</v>
      </c>
      <c r="L101" s="193">
        <f t="shared" si="84"/>
        <v>353.26848149655427</v>
      </c>
      <c r="M101" s="193">
        <f t="shared" si="84"/>
        <v>338.09656289624513</v>
      </c>
      <c r="N101" s="193">
        <f t="shared" si="84"/>
        <v>334.23358411842509</v>
      </c>
      <c r="O101" s="193">
        <f t="shared" si="84"/>
        <v>327.16760535162524</v>
      </c>
      <c r="P101" s="193">
        <f t="shared" si="84"/>
        <v>320.44846224517204</v>
      </c>
      <c r="Q101" s="193">
        <f t="shared" si="84"/>
        <v>315.25335433610667</v>
      </c>
      <c r="R101" s="193">
        <f t="shared" si="84"/>
        <v>307.70604022756942</v>
      </c>
      <c r="S101" s="193">
        <f t="shared" si="84"/>
        <v>301.68496131455868</v>
      </c>
      <c r="T101" s="193">
        <f t="shared" si="84"/>
        <v>295.94004339605794</v>
      </c>
      <c r="U101" s="193">
        <f t="shared" si="84"/>
        <v>289.98075344134935</v>
      </c>
      <c r="V101" s="193">
        <f t="shared" si="84"/>
        <v>283.18339698172599</v>
      </c>
      <c r="W101" s="193">
        <f t="shared" si="84"/>
        <v>278.42633449951722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2410.7488072854399</v>
      </c>
      <c r="C102" s="77">
        <f t="shared" si="85"/>
        <v>2446.7169467026979</v>
      </c>
      <c r="D102" s="77">
        <f t="shared" si="85"/>
        <v>2483.7465594999662</v>
      </c>
      <c r="E102" s="77">
        <f t="shared" si="85"/>
        <v>2517.1727286305281</v>
      </c>
      <c r="F102" s="77">
        <f t="shared" si="85"/>
        <v>2537.6342958900609</v>
      </c>
      <c r="G102" s="77">
        <f t="shared" si="85"/>
        <v>2563.7424332941287</v>
      </c>
      <c r="H102" s="77">
        <f t="shared" si="85"/>
        <v>2577.2994180908318</v>
      </c>
      <c r="I102" s="77">
        <f t="shared" si="85"/>
        <v>2595.3724623378366</v>
      </c>
      <c r="J102" s="77">
        <f t="shared" si="85"/>
        <v>2595.8953479014158</v>
      </c>
      <c r="K102" s="77">
        <f t="shared" si="85"/>
        <v>2599.965502057928</v>
      </c>
      <c r="L102" s="77">
        <f t="shared" si="85"/>
        <v>2576.5202477737398</v>
      </c>
      <c r="M102" s="77">
        <f t="shared" si="85"/>
        <v>2535.139655008878</v>
      </c>
      <c r="N102" s="77">
        <f t="shared" si="85"/>
        <v>2499.5274114344879</v>
      </c>
      <c r="O102" s="77">
        <f t="shared" si="85"/>
        <v>2482.6290974451808</v>
      </c>
      <c r="P102" s="77">
        <f t="shared" si="85"/>
        <v>2472.4541377633191</v>
      </c>
      <c r="Q102" s="77">
        <f t="shared" si="85"/>
        <v>2481.9796925323212</v>
      </c>
      <c r="R102" s="77">
        <f t="shared" si="85"/>
        <v>2414.5766795561262</v>
      </c>
      <c r="S102" s="77">
        <f t="shared" si="85"/>
        <v>2356.6242541132701</v>
      </c>
      <c r="T102" s="77">
        <f t="shared" si="85"/>
        <v>2287.819119354288</v>
      </c>
      <c r="U102" s="77">
        <f t="shared" si="85"/>
        <v>2238.3744817184979</v>
      </c>
      <c r="V102" s="77">
        <f t="shared" si="85"/>
        <v>2222.1984415938446</v>
      </c>
      <c r="W102" s="77">
        <f t="shared" si="85"/>
        <v>2263.0656975778375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8960.1511766113108</v>
      </c>
      <c r="C104" s="153">
        <f t="shared" si="86"/>
        <v>9496.8826887388423</v>
      </c>
      <c r="D104" s="153">
        <f t="shared" si="86"/>
        <v>9249.8454114553097</v>
      </c>
      <c r="E104" s="153">
        <f t="shared" si="86"/>
        <v>9538.5482320726005</v>
      </c>
      <c r="F104" s="153">
        <f t="shared" si="86"/>
        <v>9236.2124429048072</v>
      </c>
      <c r="G104" s="153">
        <f t="shared" si="86"/>
        <v>9017.5571410458851</v>
      </c>
      <c r="H104" s="153">
        <f t="shared" si="86"/>
        <v>9196.0239295836527</v>
      </c>
      <c r="I104" s="153">
        <f t="shared" si="86"/>
        <v>8390.6561380737876</v>
      </c>
      <c r="J104" s="153">
        <f t="shared" si="86"/>
        <v>9540.5992802784785</v>
      </c>
      <c r="K104" s="153">
        <f t="shared" si="86"/>
        <v>9640.8824016956241</v>
      </c>
      <c r="L104" s="153">
        <f t="shared" si="86"/>
        <v>11227.65805605511</v>
      </c>
      <c r="M104" s="153">
        <f t="shared" si="86"/>
        <v>9114.9598443977884</v>
      </c>
      <c r="N104" s="153">
        <f t="shared" si="86"/>
        <v>9946.1774663434535</v>
      </c>
      <c r="O104" s="153">
        <f t="shared" si="86"/>
        <v>10646.236005107099</v>
      </c>
      <c r="P104" s="153">
        <f t="shared" si="86"/>
        <v>8169.6845648923099</v>
      </c>
      <c r="Q104" s="153">
        <f t="shared" si="86"/>
        <v>8609.2392916917961</v>
      </c>
      <c r="R104" s="153">
        <f t="shared" ref="R104:V104" si="87">SUM(R105:R108)</f>
        <v>8936.7317140954583</v>
      </c>
      <c r="S104" s="153">
        <f t="shared" si="87"/>
        <v>8781.9057071398074</v>
      </c>
      <c r="T104" s="153">
        <f t="shared" si="87"/>
        <v>8854.0075210135728</v>
      </c>
      <c r="U104" s="153">
        <f t="shared" si="87"/>
        <v>8693.859830979869</v>
      </c>
      <c r="V104" s="153">
        <f t="shared" si="87"/>
        <v>8480.6907629887137</v>
      </c>
      <c r="W104" s="153">
        <f t="shared" ref="W104" si="88">SUM(W105:W108)</f>
        <v>9611.7178703420996</v>
      </c>
      <c r="DA104" s="217" t="s">
        <v>277</v>
      </c>
    </row>
    <row r="105" spans="1:105" ht="12" customHeight="1" x14ac:dyDescent="0.25">
      <c r="A105" s="97" t="s">
        <v>57</v>
      </c>
      <c r="B105" s="74">
        <v>7824.0321460006589</v>
      </c>
      <c r="C105" s="74">
        <v>8332.3845322721827</v>
      </c>
      <c r="D105" s="74">
        <v>8004.3258709388783</v>
      </c>
      <c r="E105" s="74">
        <v>8257.822355426355</v>
      </c>
      <c r="F105" s="74">
        <v>7987.9492809238172</v>
      </c>
      <c r="G105" s="74">
        <v>7777.1356636907085</v>
      </c>
      <c r="H105" s="74">
        <v>7918.1909257908719</v>
      </c>
      <c r="I105" s="74">
        <v>7176.8875817066501</v>
      </c>
      <c r="J105" s="74">
        <v>8281.393592108363</v>
      </c>
      <c r="K105" s="74">
        <v>8369.5514351240108</v>
      </c>
      <c r="L105" s="74">
        <v>9729.4902333848804</v>
      </c>
      <c r="M105" s="74">
        <v>7881.5026290556571</v>
      </c>
      <c r="N105" s="74">
        <v>8652.6449468528353</v>
      </c>
      <c r="O105" s="74">
        <v>9248.4112410597154</v>
      </c>
      <c r="P105" s="74">
        <v>6959.1200869855238</v>
      </c>
      <c r="Q105" s="74">
        <v>7208.6648355967027</v>
      </c>
      <c r="R105" s="74">
        <v>7485.1938692783833</v>
      </c>
      <c r="S105" s="74">
        <v>7366.4730300650117</v>
      </c>
      <c r="T105" s="74">
        <v>7458.7582442121538</v>
      </c>
      <c r="U105" s="74">
        <v>7360.8781505239776</v>
      </c>
      <c r="V105" s="74">
        <v>7240.6816110271711</v>
      </c>
      <c r="W105" s="74">
        <v>8311.0286312569879</v>
      </c>
      <c r="DA105" s="90" t="s">
        <v>278</v>
      </c>
    </row>
    <row r="106" spans="1:105" ht="12" customHeight="1" x14ac:dyDescent="0.25">
      <c r="A106" s="97" t="s">
        <v>56</v>
      </c>
      <c r="B106" s="74">
        <v>11.082823391738682</v>
      </c>
      <c r="C106" s="74">
        <v>11.652751343918492</v>
      </c>
      <c r="D106" s="74">
        <v>12.671830252041254</v>
      </c>
      <c r="E106" s="74">
        <v>19.153956497752915</v>
      </c>
      <c r="F106" s="74">
        <v>15.263414390063121</v>
      </c>
      <c r="G106" s="74">
        <v>17.251611459029643</v>
      </c>
      <c r="H106" s="74">
        <v>29.307931401237713</v>
      </c>
      <c r="I106" s="74">
        <v>21.746710547581149</v>
      </c>
      <c r="J106" s="74">
        <v>23.921934382673701</v>
      </c>
      <c r="K106" s="74">
        <v>27.981262107727055</v>
      </c>
      <c r="L106" s="74">
        <v>32.701847580666588</v>
      </c>
      <c r="M106" s="74">
        <v>43.196961297200311</v>
      </c>
      <c r="N106" s="74">
        <v>54.070858694992801</v>
      </c>
      <c r="O106" s="74">
        <v>64.607281262929732</v>
      </c>
      <c r="P106" s="74">
        <v>77.238075232998838</v>
      </c>
      <c r="Q106" s="74">
        <v>90.136992482239151</v>
      </c>
      <c r="R106" s="74">
        <v>103.20393431404524</v>
      </c>
      <c r="S106" s="74">
        <v>116.66886599828516</v>
      </c>
      <c r="T106" s="74">
        <v>130.52412432387763</v>
      </c>
      <c r="U106" s="74">
        <v>145.51324367230751</v>
      </c>
      <c r="V106" s="74">
        <v>159.77059018049368</v>
      </c>
      <c r="W106" s="74">
        <v>175.06315907218882</v>
      </c>
      <c r="DA106" s="90" t="s">
        <v>279</v>
      </c>
    </row>
    <row r="107" spans="1:105" ht="12" customHeight="1" x14ac:dyDescent="0.25">
      <c r="A107" s="97" t="s">
        <v>55</v>
      </c>
      <c r="B107" s="74">
        <v>951.96020818590091</v>
      </c>
      <c r="C107" s="74">
        <v>967.55969607719635</v>
      </c>
      <c r="D107" s="74">
        <v>1048.2739083367512</v>
      </c>
      <c r="E107" s="74">
        <v>1076.5113670619974</v>
      </c>
      <c r="F107" s="74">
        <v>1043.4167833487982</v>
      </c>
      <c r="G107" s="74">
        <v>1032.8566586125457</v>
      </c>
      <c r="H107" s="74">
        <v>1038.1560532159126</v>
      </c>
      <c r="I107" s="74">
        <v>998.92755435036702</v>
      </c>
      <c r="J107" s="74">
        <v>1033.8050588962953</v>
      </c>
      <c r="K107" s="74">
        <v>1059.8139102156538</v>
      </c>
      <c r="L107" s="74">
        <v>1231.5462604927204</v>
      </c>
      <c r="M107" s="74">
        <v>965.2312081359521</v>
      </c>
      <c r="N107" s="74">
        <v>1016.3650206851155</v>
      </c>
      <c r="O107" s="74">
        <v>1114.278443662264</v>
      </c>
      <c r="P107" s="74">
        <v>918.33196474615011</v>
      </c>
      <c r="Q107" s="74">
        <v>1098.3352730050033</v>
      </c>
      <c r="R107" s="74">
        <v>1140.5757281345682</v>
      </c>
      <c r="S107" s="74">
        <v>1094.0742989623111</v>
      </c>
      <c r="T107" s="74">
        <v>1062.7106973166028</v>
      </c>
      <c r="U107" s="74">
        <v>988.14054032483864</v>
      </c>
      <c r="V107" s="74">
        <v>884.10758810553352</v>
      </c>
      <c r="W107" s="74">
        <v>931.33240979433447</v>
      </c>
      <c r="DA107" s="90" t="s">
        <v>280</v>
      </c>
    </row>
    <row r="108" spans="1:105" ht="12" customHeight="1" x14ac:dyDescent="0.25">
      <c r="A108" s="109" t="s">
        <v>54</v>
      </c>
      <c r="B108" s="77">
        <v>173.07599903301102</v>
      </c>
      <c r="C108" s="77">
        <v>185.28570904554621</v>
      </c>
      <c r="D108" s="77">
        <v>184.57380192763975</v>
      </c>
      <c r="E108" s="77">
        <v>185.06055308649681</v>
      </c>
      <c r="F108" s="77">
        <v>189.58296424212924</v>
      </c>
      <c r="G108" s="77">
        <v>190.3132072836012</v>
      </c>
      <c r="H108" s="77">
        <v>210.36901917563088</v>
      </c>
      <c r="I108" s="77">
        <v>193.09429146918919</v>
      </c>
      <c r="J108" s="77">
        <v>201.47869489114524</v>
      </c>
      <c r="K108" s="77">
        <v>183.53579424823397</v>
      </c>
      <c r="L108" s="77">
        <v>233.91971459684274</v>
      </c>
      <c r="M108" s="77">
        <v>225.0290459089795</v>
      </c>
      <c r="N108" s="77">
        <v>223.0966401105083</v>
      </c>
      <c r="O108" s="77">
        <v>218.9390391221898</v>
      </c>
      <c r="P108" s="77">
        <v>214.99443792763637</v>
      </c>
      <c r="Q108" s="77">
        <v>212.10219060785076</v>
      </c>
      <c r="R108" s="77">
        <v>207.75818236846186</v>
      </c>
      <c r="S108" s="77">
        <v>204.68951211419883</v>
      </c>
      <c r="T108" s="77">
        <v>202.01445516093787</v>
      </c>
      <c r="U108" s="77">
        <v>199.32789645874368</v>
      </c>
      <c r="V108" s="77">
        <v>196.13097367551654</v>
      </c>
      <c r="W108" s="77">
        <v>194.29367021858789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2943.718907489284</v>
      </c>
      <c r="C110" s="203">
        <f t="shared" si="89"/>
        <v>3091.4662681761511</v>
      </c>
      <c r="D110" s="203">
        <f t="shared" si="89"/>
        <v>2951.8916422725251</v>
      </c>
      <c r="E110" s="203">
        <f t="shared" si="89"/>
        <v>2993.5734233166972</v>
      </c>
      <c r="F110" s="203">
        <f t="shared" si="89"/>
        <v>2840.9340507773363</v>
      </c>
      <c r="G110" s="203">
        <f t="shared" si="89"/>
        <v>2716.2203286058707</v>
      </c>
      <c r="H110" s="203">
        <f t="shared" si="89"/>
        <v>2717.0316762669654</v>
      </c>
      <c r="I110" s="203">
        <f t="shared" si="89"/>
        <v>2409.3033742635198</v>
      </c>
      <c r="J110" s="203">
        <f t="shared" si="89"/>
        <v>2714.7687900175106</v>
      </c>
      <c r="K110" s="203">
        <f t="shared" si="89"/>
        <v>2677.1020269625083</v>
      </c>
      <c r="L110" s="203">
        <f t="shared" si="89"/>
        <v>3080.1418155338761</v>
      </c>
      <c r="M110" s="203">
        <f t="shared" si="89"/>
        <v>2372.9711346426675</v>
      </c>
      <c r="N110" s="203">
        <f t="shared" si="89"/>
        <v>2522.5939850184745</v>
      </c>
      <c r="O110" s="203">
        <f t="shared" si="89"/>
        <v>2645.8137291753433</v>
      </c>
      <c r="P110" s="203">
        <f t="shared" si="89"/>
        <v>1961.8614046921318</v>
      </c>
      <c r="Q110" s="203">
        <f t="shared" si="89"/>
        <v>2077.9272926609274</v>
      </c>
      <c r="R110" s="203">
        <f t="shared" ref="R110:V110" si="90">R78*1000000/R$6</f>
        <v>2135.9503387905875</v>
      </c>
      <c r="S110" s="203">
        <f t="shared" si="90"/>
        <v>2053.8300933898176</v>
      </c>
      <c r="T110" s="203">
        <f t="shared" si="90"/>
        <v>2023.67946143271</v>
      </c>
      <c r="U110" s="203">
        <f t="shared" si="90"/>
        <v>1936.8324729653734</v>
      </c>
      <c r="V110" s="203">
        <f t="shared" si="90"/>
        <v>1831.4232382602181</v>
      </c>
      <c r="W110" s="203">
        <f t="shared" ref="W110" si="91">W78*1000000/W$6</f>
        <v>2065.3885515224601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2943.718907489284</v>
      </c>
      <c r="C111" s="192">
        <f t="shared" si="92"/>
        <v>3091.4662681761511</v>
      </c>
      <c r="D111" s="192">
        <f t="shared" si="92"/>
        <v>2951.8916422725251</v>
      </c>
      <c r="E111" s="192">
        <f t="shared" si="92"/>
        <v>2993.5734233166972</v>
      </c>
      <c r="F111" s="192">
        <f t="shared" si="92"/>
        <v>2840.9340507773363</v>
      </c>
      <c r="G111" s="192">
        <f t="shared" si="92"/>
        <v>2716.2203286058707</v>
      </c>
      <c r="H111" s="192">
        <f t="shared" si="92"/>
        <v>2717.0316762669654</v>
      </c>
      <c r="I111" s="192">
        <f t="shared" si="92"/>
        <v>2409.3033742635198</v>
      </c>
      <c r="J111" s="192">
        <f t="shared" si="92"/>
        <v>2714.7687900175106</v>
      </c>
      <c r="K111" s="192">
        <f t="shared" si="92"/>
        <v>2677.1020269625083</v>
      </c>
      <c r="L111" s="192">
        <f t="shared" si="92"/>
        <v>3080.1418155338761</v>
      </c>
      <c r="M111" s="192">
        <f t="shared" si="92"/>
        <v>2372.9711346426675</v>
      </c>
      <c r="N111" s="192">
        <f t="shared" si="92"/>
        <v>2522.5939850184745</v>
      </c>
      <c r="O111" s="192">
        <f t="shared" si="92"/>
        <v>2645.8137291753433</v>
      </c>
      <c r="P111" s="192">
        <f t="shared" si="92"/>
        <v>1961.8614046921318</v>
      </c>
      <c r="Q111" s="192">
        <f t="shared" si="92"/>
        <v>2077.9272926609274</v>
      </c>
      <c r="R111" s="192">
        <f t="shared" ref="R111:V111" si="93">R79*1000000/R$6</f>
        <v>2135.9503387905875</v>
      </c>
      <c r="S111" s="192">
        <f t="shared" si="93"/>
        <v>2053.8300933898176</v>
      </c>
      <c r="T111" s="192">
        <f t="shared" si="93"/>
        <v>2023.67946143271</v>
      </c>
      <c r="U111" s="192">
        <f t="shared" si="93"/>
        <v>1936.8324729653734</v>
      </c>
      <c r="V111" s="192">
        <f t="shared" si="93"/>
        <v>1831.4232382602181</v>
      </c>
      <c r="W111" s="192">
        <f t="shared" ref="W111" si="94">W79*1000000/W$6</f>
        <v>2065.3885515224601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2608.3978393992011</v>
      </c>
      <c r="C112" s="74">
        <f t="shared" si="95"/>
        <v>2749.4384971482332</v>
      </c>
      <c r="D112" s="74">
        <f t="shared" si="95"/>
        <v>2589.7741126070418</v>
      </c>
      <c r="E112" s="74">
        <f t="shared" si="95"/>
        <v>2626.17036204654</v>
      </c>
      <c r="F112" s="74">
        <f t="shared" si="95"/>
        <v>2487.6368825603163</v>
      </c>
      <c r="G112" s="74">
        <f t="shared" si="95"/>
        <v>2370.9099132411761</v>
      </c>
      <c r="H112" s="74">
        <f t="shared" si="95"/>
        <v>2369.5687028476182</v>
      </c>
      <c r="I112" s="74">
        <f t="shared" si="95"/>
        <v>2084.9490511155859</v>
      </c>
      <c r="J112" s="74">
        <f t="shared" si="95"/>
        <v>2379.8672815620644</v>
      </c>
      <c r="K112" s="74">
        <f t="shared" si="95"/>
        <v>2344.4908131383254</v>
      </c>
      <c r="L112" s="74">
        <f t="shared" si="95"/>
        <v>2690.6063331993973</v>
      </c>
      <c r="M112" s="74">
        <f t="shared" si="95"/>
        <v>2072.1084478547095</v>
      </c>
      <c r="N112" s="74">
        <f t="shared" si="95"/>
        <v>2214.7951038197571</v>
      </c>
      <c r="O112" s="74">
        <f t="shared" si="95"/>
        <v>2318.8062377159126</v>
      </c>
      <c r="P112" s="74">
        <f t="shared" si="95"/>
        <v>1693.5269537662221</v>
      </c>
      <c r="Q112" s="74">
        <f t="shared" si="95"/>
        <v>1765.2695481230126</v>
      </c>
      <c r="R112" s="74">
        <f t="shared" ref="R112:V112" si="96">R80*1000000/R$6</f>
        <v>1817.5665125383416</v>
      </c>
      <c r="S112" s="74">
        <f t="shared" si="96"/>
        <v>1754.2788721264023</v>
      </c>
      <c r="T112" s="74">
        <f t="shared" si="96"/>
        <v>1739.1998843969973</v>
      </c>
      <c r="U112" s="74">
        <f t="shared" si="96"/>
        <v>1677.2878147770123</v>
      </c>
      <c r="V112" s="74">
        <f t="shared" si="96"/>
        <v>1603.3171189059908</v>
      </c>
      <c r="W112" s="74">
        <f t="shared" ref="W112" si="97">W80*1000000/W$6</f>
        <v>1830.1158386587035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297.070843117263</v>
      </c>
      <c r="C114" s="74">
        <f t="shared" si="101"/>
        <v>300.94332960001486</v>
      </c>
      <c r="D114" s="74">
        <f t="shared" si="101"/>
        <v>321.47347388910669</v>
      </c>
      <c r="E114" s="74">
        <f t="shared" si="101"/>
        <v>326.7341333351913</v>
      </c>
      <c r="F114" s="74">
        <f t="shared" si="101"/>
        <v>312.02427047113065</v>
      </c>
      <c r="G114" s="74">
        <f t="shared" si="101"/>
        <v>304.17995752647261</v>
      </c>
      <c r="H114" s="74">
        <f t="shared" si="101"/>
        <v>302.00717295850279</v>
      </c>
      <c r="I114" s="74">
        <f t="shared" si="101"/>
        <v>283.28824045109246</v>
      </c>
      <c r="J114" s="74">
        <f t="shared" si="101"/>
        <v>291.69200228462478</v>
      </c>
      <c r="K114" s="74">
        <f t="shared" si="101"/>
        <v>293.39879312153784</v>
      </c>
      <c r="L114" s="74">
        <f t="shared" si="101"/>
        <v>339.0282047175134</v>
      </c>
      <c r="M114" s="74">
        <f t="shared" si="101"/>
        <v>253.63737484101628</v>
      </c>
      <c r="N114" s="74">
        <f t="shared" si="101"/>
        <v>261.55194395528071</v>
      </c>
      <c r="O114" s="74">
        <f t="shared" si="101"/>
        <v>282.02953193807383</v>
      </c>
      <c r="P114" s="74">
        <f t="shared" si="101"/>
        <v>224.57436563613868</v>
      </c>
      <c r="Q114" s="74">
        <f t="shared" si="101"/>
        <v>269.82959673717596</v>
      </c>
      <c r="R114" s="74">
        <f t="shared" ref="R114:V114" si="102">R82*1000000/R$6</f>
        <v>276.80291551533719</v>
      </c>
      <c r="S114" s="74">
        <f t="shared" si="102"/>
        <v>259.00631864429943</v>
      </c>
      <c r="T114" s="74">
        <f t="shared" si="102"/>
        <v>244.92976087539031</v>
      </c>
      <c r="U114" s="74">
        <f t="shared" si="102"/>
        <v>221.01468685235801</v>
      </c>
      <c r="V114" s="74">
        <f t="shared" si="102"/>
        <v>190.70249611727527</v>
      </c>
      <c r="W114" s="74">
        <f t="shared" ref="W114" si="103">W82*1000000/W$6</f>
        <v>198.72190797265372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38.250224972820632</v>
      </c>
      <c r="C115" s="193">
        <f t="shared" si="104"/>
        <v>41.084441427903684</v>
      </c>
      <c r="D115" s="193">
        <f t="shared" si="104"/>
        <v>40.644055776376582</v>
      </c>
      <c r="E115" s="193">
        <f t="shared" si="104"/>
        <v>40.668927934965822</v>
      </c>
      <c r="F115" s="193">
        <f t="shared" si="104"/>
        <v>41.272897745889523</v>
      </c>
      <c r="G115" s="193">
        <f t="shared" si="104"/>
        <v>41.130457838221957</v>
      </c>
      <c r="H115" s="193">
        <f t="shared" si="104"/>
        <v>45.45580046084379</v>
      </c>
      <c r="I115" s="193">
        <f t="shared" si="104"/>
        <v>41.066082696841178</v>
      </c>
      <c r="J115" s="193">
        <f t="shared" si="104"/>
        <v>43.209506170821264</v>
      </c>
      <c r="K115" s="193">
        <f t="shared" si="104"/>
        <v>39.212420702645026</v>
      </c>
      <c r="L115" s="193">
        <f t="shared" si="104"/>
        <v>50.507277616965375</v>
      </c>
      <c r="M115" s="193">
        <f t="shared" si="104"/>
        <v>47.225311946941517</v>
      </c>
      <c r="N115" s="193">
        <f t="shared" si="104"/>
        <v>46.246937243437088</v>
      </c>
      <c r="O115" s="193">
        <f t="shared" si="104"/>
        <v>44.977959521357484</v>
      </c>
      <c r="P115" s="193">
        <f t="shared" si="104"/>
        <v>43.760085289771354</v>
      </c>
      <c r="Q115" s="193">
        <f t="shared" si="104"/>
        <v>42.828147800738854</v>
      </c>
      <c r="R115" s="193">
        <f t="shared" ref="R115:V115" si="105">R83*1000000/R$6</f>
        <v>41.580910736908621</v>
      </c>
      <c r="S115" s="193">
        <f t="shared" si="105"/>
        <v>40.544902619115994</v>
      </c>
      <c r="T115" s="193">
        <f t="shared" si="105"/>
        <v>39.549816160322209</v>
      </c>
      <c r="U115" s="193">
        <f t="shared" si="105"/>
        <v>38.529971336003037</v>
      </c>
      <c r="V115" s="193">
        <f t="shared" si="105"/>
        <v>37.403623236952143</v>
      </c>
      <c r="W115" s="193">
        <f t="shared" ref="W115" si="106">W83*1000000/W$6</f>
        <v>36.550804891102956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0.56295946040270073</v>
      </c>
      <c r="C118" s="206">
        <f t="shared" si="110"/>
        <v>0.5700891665170067</v>
      </c>
      <c r="D118" s="206">
        <f t="shared" si="110"/>
        <v>0.5787344184691926</v>
      </c>
      <c r="E118" s="206">
        <f t="shared" si="110"/>
        <v>0.58749499200334654</v>
      </c>
      <c r="F118" s="206">
        <f t="shared" si="110"/>
        <v>0.59623328211725479</v>
      </c>
      <c r="G118" s="206">
        <f t="shared" si="110"/>
        <v>0.60562742115305945</v>
      </c>
      <c r="H118" s="206">
        <f t="shared" si="110"/>
        <v>0.61620219424776135</v>
      </c>
      <c r="I118" s="206">
        <f t="shared" si="110"/>
        <v>0.62752829959621292</v>
      </c>
      <c r="J118" s="206">
        <f t="shared" si="110"/>
        <v>0.63870465479013272</v>
      </c>
      <c r="K118" s="206">
        <f t="shared" si="110"/>
        <v>0.6521277493315466</v>
      </c>
      <c r="L118" s="206">
        <f t="shared" si="110"/>
        <v>0.66572242591123976</v>
      </c>
      <c r="M118" s="206">
        <f t="shared" si="110"/>
        <v>0.68400723846758071</v>
      </c>
      <c r="N118" s="206">
        <f t="shared" si="110"/>
        <v>0.70219961198235248</v>
      </c>
      <c r="O118" s="206">
        <f t="shared" si="110"/>
        <v>0.71940060055057387</v>
      </c>
      <c r="P118" s="206">
        <f t="shared" si="110"/>
        <v>0.72772111521718541</v>
      </c>
      <c r="Q118" s="206">
        <f t="shared" si="110"/>
        <v>0.73443618431583202</v>
      </c>
      <c r="R118" s="206">
        <f t="shared" ref="R118:V118" si="111">IF(R104=0,"",R104/R97)</f>
        <v>0.74467285619680823</v>
      </c>
      <c r="S118" s="206">
        <f t="shared" si="111"/>
        <v>0.75840479083722123</v>
      </c>
      <c r="T118" s="206">
        <f t="shared" si="111"/>
        <v>0.77249190097105047</v>
      </c>
      <c r="U118" s="206">
        <f t="shared" si="111"/>
        <v>0.7883581125608683</v>
      </c>
      <c r="V118" s="206">
        <f t="shared" si="111"/>
        <v>0.80698568444163765</v>
      </c>
      <c r="W118" s="206">
        <f t="shared" ref="W118" si="112">IF(W104=0,"",W104/W97)</f>
        <v>0.82016229287680109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0.55686996007501721</v>
      </c>
      <c r="C119" s="199">
        <f t="shared" si="113"/>
        <v>0.56450592995322746</v>
      </c>
      <c r="D119" s="199">
        <f t="shared" si="113"/>
        <v>0.57301720533769862</v>
      </c>
      <c r="E119" s="199">
        <f t="shared" si="113"/>
        <v>0.58196185471287087</v>
      </c>
      <c r="F119" s="199">
        <f t="shared" si="113"/>
        <v>0.59112936767644608</v>
      </c>
      <c r="G119" s="199">
        <f t="shared" si="113"/>
        <v>0.60072038236567515</v>
      </c>
      <c r="H119" s="199">
        <f t="shared" si="113"/>
        <v>0.61111882187465894</v>
      </c>
      <c r="I119" s="199">
        <f t="shared" si="113"/>
        <v>0.62309821945075572</v>
      </c>
      <c r="J119" s="199">
        <f t="shared" si="113"/>
        <v>0.63531105162555201</v>
      </c>
      <c r="K119" s="199">
        <f t="shared" si="113"/>
        <v>0.64922238692447642</v>
      </c>
      <c r="L119" s="199">
        <f t="shared" si="113"/>
        <v>0.66362062175993297</v>
      </c>
      <c r="M119" s="199">
        <f t="shared" si="113"/>
        <v>0.68161067988610302</v>
      </c>
      <c r="N119" s="199">
        <f t="shared" si="113"/>
        <v>0.70024696971469758</v>
      </c>
      <c r="O119" s="199">
        <f t="shared" si="113"/>
        <v>0.71769230657764815</v>
      </c>
      <c r="P119" s="199">
        <f t="shared" si="113"/>
        <v>0.72433561700625937</v>
      </c>
      <c r="Q119" s="199">
        <f t="shared" si="113"/>
        <v>0.73043440694745021</v>
      </c>
      <c r="R119" s="199">
        <f t="shared" ref="R119:V119" si="114">IF(R105=0,"",R105/R98)</f>
        <v>0.73984301375289563</v>
      </c>
      <c r="S119" s="199">
        <f t="shared" si="114"/>
        <v>0.75245910780796432</v>
      </c>
      <c r="T119" s="199">
        <f t="shared" si="114"/>
        <v>0.76552106389136432</v>
      </c>
      <c r="U119" s="199">
        <f t="shared" si="114"/>
        <v>0.78020113761123489</v>
      </c>
      <c r="V119" s="199">
        <f t="shared" si="114"/>
        <v>0.7978302790619346</v>
      </c>
      <c r="W119" s="199">
        <f t="shared" ref="W119" si="115">IF(W105=0,"",W105/W98)</f>
        <v>0.81096825167101572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1.9948621447266528</v>
      </c>
      <c r="C120" s="200">
        <f t="shared" si="116"/>
        <v>2.085414618026233</v>
      </c>
      <c r="D120" s="200">
        <f t="shared" si="116"/>
        <v>2.1788555318151857</v>
      </c>
      <c r="E120" s="200">
        <f t="shared" si="116"/>
        <v>2.3095096185962882</v>
      </c>
      <c r="F120" s="200">
        <f t="shared" si="116"/>
        <v>2.4665569143671724</v>
      </c>
      <c r="G120" s="200">
        <f t="shared" si="116"/>
        <v>2.6631619083573397</v>
      </c>
      <c r="H120" s="200">
        <f t="shared" si="116"/>
        <v>2.860989521780354</v>
      </c>
      <c r="I120" s="200">
        <f t="shared" si="116"/>
        <v>2.9526639428288073</v>
      </c>
      <c r="J120" s="200">
        <f t="shared" si="116"/>
        <v>3.0128041859276649</v>
      </c>
      <c r="K120" s="200">
        <f t="shared" si="116"/>
        <v>3.117178848595231</v>
      </c>
      <c r="L120" s="200">
        <f t="shared" si="116"/>
        <v>3.2258926458321793</v>
      </c>
      <c r="M120" s="200">
        <f t="shared" si="116"/>
        <v>3.3711994687946238</v>
      </c>
      <c r="N120" s="200">
        <f t="shared" si="116"/>
        <v>3.4995903478942845</v>
      </c>
      <c r="O120" s="200">
        <f t="shared" si="116"/>
        <v>3.6305461664126826</v>
      </c>
      <c r="P120" s="200">
        <f t="shared" si="116"/>
        <v>3.7669859999610646</v>
      </c>
      <c r="Q120" s="200">
        <f t="shared" si="116"/>
        <v>3.8853436469189293</v>
      </c>
      <c r="R120" s="200">
        <f t="shared" ref="R120:V120" si="117">IF(R106=0,"",R106/R99)</f>
        <v>4.0214249323800715</v>
      </c>
      <c r="S120" s="200">
        <f t="shared" si="117"/>
        <v>4.1390635913559608</v>
      </c>
      <c r="T120" s="200">
        <f t="shared" si="117"/>
        <v>4.2536790642519424</v>
      </c>
      <c r="U120" s="200">
        <f t="shared" si="117"/>
        <v>4.3711818491563017</v>
      </c>
      <c r="V120" s="200">
        <f t="shared" si="117"/>
        <v>4.4719492979329667</v>
      </c>
      <c r="W120" s="200">
        <f t="shared" ref="W120" si="118">IF(W106=0,"",W106/W99)</f>
        <v>4.5631599755463741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0.59720088434013363</v>
      </c>
      <c r="C121" s="200">
        <f t="shared" si="119"/>
        <v>0.60188048898747015</v>
      </c>
      <c r="D121" s="200">
        <f t="shared" si="119"/>
        <v>0.60758545210517712</v>
      </c>
      <c r="E121" s="200">
        <f t="shared" si="119"/>
        <v>0.61341848847345293</v>
      </c>
      <c r="F121" s="200">
        <f t="shared" si="119"/>
        <v>0.62008280136257032</v>
      </c>
      <c r="G121" s="200">
        <f t="shared" si="119"/>
        <v>0.62687744704150028</v>
      </c>
      <c r="H121" s="200">
        <f t="shared" si="119"/>
        <v>0.63389373154253925</v>
      </c>
      <c r="I121" s="200">
        <f t="shared" si="119"/>
        <v>0.64285245877815367</v>
      </c>
      <c r="J121" s="200">
        <f t="shared" si="119"/>
        <v>0.65027307994450234</v>
      </c>
      <c r="K121" s="200">
        <f t="shared" si="119"/>
        <v>0.65986615539101201</v>
      </c>
      <c r="L121" s="200">
        <f t="shared" si="119"/>
        <v>0.66904762135737039</v>
      </c>
      <c r="M121" s="200">
        <f t="shared" si="119"/>
        <v>0.68366058672727603</v>
      </c>
      <c r="N121" s="200">
        <f t="shared" si="119"/>
        <v>0.69706169958722763</v>
      </c>
      <c r="O121" s="200">
        <f t="shared" si="119"/>
        <v>0.71087349028600932</v>
      </c>
      <c r="P121" s="200">
        <f t="shared" si="119"/>
        <v>0.71865295408280383</v>
      </c>
      <c r="Q121" s="200">
        <f t="shared" si="119"/>
        <v>0.7250791978836465</v>
      </c>
      <c r="R121" s="200">
        <f t="shared" ref="R121:V121" si="120">IF(R107=0,"",R107/R100)</f>
        <v>0.73574132636747813</v>
      </c>
      <c r="S121" s="200">
        <f t="shared" si="120"/>
        <v>0.74951651872367686</v>
      </c>
      <c r="T121" s="200">
        <f t="shared" si="120"/>
        <v>0.76365046875427223</v>
      </c>
      <c r="U121" s="200">
        <f t="shared" si="120"/>
        <v>0.77809710539831101</v>
      </c>
      <c r="V121" s="200">
        <f t="shared" si="120"/>
        <v>0.79312064325970777</v>
      </c>
      <c r="W121" s="200">
        <f t="shared" ref="W121" si="121">IF(W107=0,"",W107/W100)</f>
        <v>0.80689455053035331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0.64932398799700031</v>
      </c>
      <c r="C122" s="201">
        <f t="shared" si="122"/>
        <v>0.65023446047242928</v>
      </c>
      <c r="D122" s="201">
        <f t="shared" si="122"/>
        <v>0.65215349554282331</v>
      </c>
      <c r="E122" s="201">
        <f t="shared" si="122"/>
        <v>0.65368047977670141</v>
      </c>
      <c r="F122" s="201">
        <f t="shared" si="122"/>
        <v>0.65596692075887819</v>
      </c>
      <c r="G122" s="201">
        <f t="shared" si="122"/>
        <v>0.65815064086983821</v>
      </c>
      <c r="H122" s="201">
        <f t="shared" si="122"/>
        <v>0.65978059877575346</v>
      </c>
      <c r="I122" s="201">
        <f t="shared" si="122"/>
        <v>0.66212322620581676</v>
      </c>
      <c r="J122" s="201">
        <f t="shared" si="122"/>
        <v>0.66167412187191932</v>
      </c>
      <c r="K122" s="201">
        <f t="shared" si="122"/>
        <v>0.66259282180380519</v>
      </c>
      <c r="L122" s="201">
        <f t="shared" si="122"/>
        <v>0.66215846261145817</v>
      </c>
      <c r="M122" s="201">
        <f t="shared" si="122"/>
        <v>0.66557626017048943</v>
      </c>
      <c r="N122" s="201">
        <f t="shared" si="122"/>
        <v>0.66748720269672568</v>
      </c>
      <c r="O122" s="201">
        <f t="shared" si="122"/>
        <v>0.66919534679139103</v>
      </c>
      <c r="P122" s="201">
        <f t="shared" si="122"/>
        <v>0.67091736506179955</v>
      </c>
      <c r="Q122" s="201">
        <f t="shared" si="122"/>
        <v>0.67279915563314985</v>
      </c>
      <c r="R122" s="201">
        <f t="shared" ref="R122:V122" si="123">IF(R108=0,"",R108/R101)</f>
        <v>0.67518395873805614</v>
      </c>
      <c r="S122" s="201">
        <f t="shared" si="123"/>
        <v>0.67848762239352944</v>
      </c>
      <c r="T122" s="201">
        <f t="shared" si="123"/>
        <v>0.68261953618281046</v>
      </c>
      <c r="U122" s="201">
        <f t="shared" si="123"/>
        <v>0.68738319386103375</v>
      </c>
      <c r="V122" s="201">
        <f t="shared" si="123"/>
        <v>0.69259347746355693</v>
      </c>
      <c r="W122" s="201">
        <f t="shared" ref="W122" si="124">IF(W108=0,"",W108/W101)</f>
        <v>0.69782792122677173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178.27213742758425</v>
      </c>
      <c r="C126" s="203">
        <f t="shared" si="125"/>
        <v>185.56179537646221</v>
      </c>
      <c r="D126" s="203">
        <f t="shared" si="125"/>
        <v>179.05679730734943</v>
      </c>
      <c r="E126" s="203">
        <f t="shared" si="125"/>
        <v>181.50178311902991</v>
      </c>
      <c r="F126" s="203">
        <f t="shared" si="125"/>
        <v>174.10967037866325</v>
      </c>
      <c r="G126" s="203">
        <f t="shared" si="125"/>
        <v>168.14537132517199</v>
      </c>
      <c r="H126" s="203">
        <f t="shared" si="125"/>
        <v>168.12809104119248</v>
      </c>
      <c r="I126" s="203">
        <f t="shared" si="125"/>
        <v>152.86437656905989</v>
      </c>
      <c r="J126" s="203">
        <f t="shared" si="125"/>
        <v>167.2667550932932</v>
      </c>
      <c r="K126" s="203">
        <f t="shared" si="125"/>
        <v>165.18444354793237</v>
      </c>
      <c r="L126" s="203">
        <f t="shared" si="125"/>
        <v>183.91887253077326</v>
      </c>
      <c r="M126" s="203">
        <f t="shared" si="125"/>
        <v>149.32162909240768</v>
      </c>
      <c r="N126" s="203">
        <f t="shared" si="125"/>
        <v>156.17473094544567</v>
      </c>
      <c r="O126" s="203">
        <f t="shared" si="125"/>
        <v>161.03176789493028</v>
      </c>
      <c r="P126" s="203">
        <f t="shared" si="125"/>
        <v>127.00353858260576</v>
      </c>
      <c r="Q126" s="203">
        <f t="shared" si="125"/>
        <v>131.02207107434052</v>
      </c>
      <c r="R126" s="203">
        <f t="shared" ref="R126:V126" si="126">IF(R96=0,0,R96/R$19)</f>
        <v>132.13143344537264</v>
      </c>
      <c r="S126" s="203">
        <f t="shared" si="126"/>
        <v>127.00066369183256</v>
      </c>
      <c r="T126" s="203">
        <f t="shared" si="126"/>
        <v>124.57237330729529</v>
      </c>
      <c r="U126" s="203">
        <f t="shared" si="126"/>
        <v>119.46778604400184</v>
      </c>
      <c r="V126" s="203">
        <f t="shared" si="126"/>
        <v>113.89420396793064</v>
      </c>
      <c r="W126" s="203">
        <f t="shared" ref="W126" si="127">IF(W96=0,0,W96/W$19)</f>
        <v>124.36149477984162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154.82195187235439</v>
      </c>
      <c r="C127" s="192">
        <f t="shared" si="128"/>
        <v>161.79786690475333</v>
      </c>
      <c r="D127" s="192">
        <f t="shared" si="128"/>
        <v>154.97380669761878</v>
      </c>
      <c r="E127" s="192">
        <f t="shared" si="128"/>
        <v>157.13938889178286</v>
      </c>
      <c r="F127" s="192">
        <f t="shared" si="128"/>
        <v>149.6026446139243</v>
      </c>
      <c r="G127" s="192">
        <f t="shared" si="128"/>
        <v>143.4463123406438</v>
      </c>
      <c r="H127" s="192">
        <f t="shared" si="128"/>
        <v>143.36858275185349</v>
      </c>
      <c r="I127" s="192">
        <f t="shared" si="128"/>
        <v>128.01584102199982</v>
      </c>
      <c r="J127" s="192">
        <f t="shared" si="128"/>
        <v>142.50207149154886</v>
      </c>
      <c r="K127" s="192">
        <f t="shared" si="128"/>
        <v>140.47889199710897</v>
      </c>
      <c r="L127" s="192">
        <f t="shared" si="128"/>
        <v>159.54518343965992</v>
      </c>
      <c r="M127" s="192">
        <f t="shared" si="128"/>
        <v>125.45478218909246</v>
      </c>
      <c r="N127" s="192">
        <f t="shared" si="128"/>
        <v>132.74898200978976</v>
      </c>
      <c r="O127" s="192">
        <f t="shared" si="128"/>
        <v>137.89808478034638</v>
      </c>
      <c r="P127" s="192">
        <f t="shared" si="128"/>
        <v>104.08114377126097</v>
      </c>
      <c r="Q127" s="192">
        <f t="shared" si="128"/>
        <v>108.12788455418585</v>
      </c>
      <c r="R127" s="192">
        <f t="shared" ref="R127:V127" si="129">IF(R97=0,0,R97/R$19)</f>
        <v>109.99953560182564</v>
      </c>
      <c r="S127" s="192">
        <f t="shared" si="129"/>
        <v>105.52453128105034</v>
      </c>
      <c r="T127" s="192">
        <f t="shared" si="129"/>
        <v>103.84432145991096</v>
      </c>
      <c r="U127" s="192">
        <f t="shared" si="129"/>
        <v>99.31023906663701</v>
      </c>
      <c r="V127" s="192">
        <f t="shared" si="129"/>
        <v>94.014410469362829</v>
      </c>
      <c r="W127" s="192">
        <f t="shared" ref="W127" si="130">IF(W97=0,0,W97/W$19)</f>
        <v>104.23339295410921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136.66935923240138</v>
      </c>
      <c r="C128" s="74">
        <f t="shared" si="131"/>
        <v>143.3624129695296</v>
      </c>
      <c r="D128" s="74">
        <f t="shared" si="131"/>
        <v>135.44414525007628</v>
      </c>
      <c r="E128" s="74">
        <f t="shared" si="131"/>
        <v>137.33396705468303</v>
      </c>
      <c r="F128" s="74">
        <f t="shared" si="131"/>
        <v>130.50114886800208</v>
      </c>
      <c r="G128" s="74">
        <f t="shared" si="131"/>
        <v>124.72494547619381</v>
      </c>
      <c r="H128" s="74">
        <f t="shared" si="131"/>
        <v>124.47365708485187</v>
      </c>
      <c r="I128" s="74">
        <f t="shared" si="131"/>
        <v>110.27593267255297</v>
      </c>
      <c r="J128" s="74">
        <f t="shared" si="131"/>
        <v>124.35481889055356</v>
      </c>
      <c r="K128" s="74">
        <f t="shared" si="131"/>
        <v>122.4998802188575</v>
      </c>
      <c r="L128" s="74">
        <f t="shared" si="131"/>
        <v>138.69407888620361</v>
      </c>
      <c r="M128" s="74">
        <f t="shared" si="131"/>
        <v>108.85936504542397</v>
      </c>
      <c r="N128" s="74">
        <f t="shared" si="131"/>
        <v>115.80657718990312</v>
      </c>
      <c r="O128" s="74">
        <f t="shared" si="131"/>
        <v>120.07754033677607</v>
      </c>
      <c r="P128" s="74">
        <f t="shared" si="131"/>
        <v>89.073031626702928</v>
      </c>
      <c r="Q128" s="74">
        <f t="shared" si="131"/>
        <v>91.033366613556041</v>
      </c>
      <c r="R128" s="74">
        <f t="shared" ref="R128:V128" si="132">IF(R98=0,0,R98/R$19)</f>
        <v>92.734456535011773</v>
      </c>
      <c r="S128" s="74">
        <f t="shared" si="132"/>
        <v>89.215934671274354</v>
      </c>
      <c r="T128" s="74">
        <f t="shared" si="132"/>
        <v>88.276719746809761</v>
      </c>
      <c r="U128" s="74">
        <f t="shared" si="132"/>
        <v>84.962637142142256</v>
      </c>
      <c r="V128" s="74">
        <f t="shared" si="132"/>
        <v>81.189144764832676</v>
      </c>
      <c r="W128" s="74">
        <f t="shared" ref="W128" si="133">IF(W98=0,0,W98/W$19)</f>
        <v>91.149981514038927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5.4042053934758763E-2</v>
      </c>
      <c r="C129" s="74">
        <f t="shared" si="134"/>
        <v>5.4271343429271285E-2</v>
      </c>
      <c r="D129" s="74">
        <f t="shared" si="134"/>
        <v>5.6391552207600296E-2</v>
      </c>
      <c r="E129" s="74">
        <f t="shared" si="134"/>
        <v>8.0268596627356983E-2</v>
      </c>
      <c r="F129" s="74">
        <f t="shared" si="134"/>
        <v>5.9761587619031116E-2</v>
      </c>
      <c r="G129" s="74">
        <f t="shared" si="134"/>
        <v>6.2407690872923458E-2</v>
      </c>
      <c r="H129" s="74">
        <f t="shared" si="134"/>
        <v>9.8411542504006272E-2</v>
      </c>
      <c r="I129" s="74">
        <f t="shared" si="134"/>
        <v>7.0514861892519806E-2</v>
      </c>
      <c r="J129" s="74">
        <f t="shared" si="134"/>
        <v>7.5747968919337397E-2</v>
      </c>
      <c r="K129" s="74">
        <f t="shared" si="134"/>
        <v>8.5296762471064699E-2</v>
      </c>
      <c r="L129" s="74">
        <f t="shared" si="134"/>
        <v>9.5898118572785213E-2</v>
      </c>
      <c r="M129" s="74">
        <f t="shared" si="134"/>
        <v>0.12063182721887118</v>
      </c>
      <c r="N129" s="74">
        <f t="shared" si="134"/>
        <v>0.14480435955583373</v>
      </c>
      <c r="O129" s="74">
        <f t="shared" si="134"/>
        <v>0.16582211241842451</v>
      </c>
      <c r="P129" s="74">
        <f t="shared" si="134"/>
        <v>0.19009433755355568</v>
      </c>
      <c r="Q129" s="74">
        <f t="shared" si="134"/>
        <v>0.21399351841017339</v>
      </c>
      <c r="R129" s="74">
        <f t="shared" ref="R129:V129" si="135">IF(R99=0,0,R99/R$19)</f>
        <v>0.23523066839894677</v>
      </c>
      <c r="S129" s="74">
        <f t="shared" si="135"/>
        <v>0.25687308860974717</v>
      </c>
      <c r="T129" s="74">
        <f t="shared" si="135"/>
        <v>0.2780115696206904</v>
      </c>
      <c r="U129" s="74">
        <f t="shared" si="135"/>
        <v>0.29978409108167281</v>
      </c>
      <c r="V129" s="74">
        <f t="shared" si="135"/>
        <v>0.3196163581418402</v>
      </c>
      <c r="W129" s="74">
        <f t="shared" ref="W129" si="136">IF(W99=0,0,W99/W$19)</f>
        <v>0.34122019402585507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15.505746378595058</v>
      </c>
      <c r="C130" s="74">
        <f t="shared" si="137"/>
        <v>15.61356266931185</v>
      </c>
      <c r="D130" s="74">
        <f t="shared" si="137"/>
        <v>16.729021812643424</v>
      </c>
      <c r="E130" s="74">
        <f t="shared" si="137"/>
        <v>16.985123427286304</v>
      </c>
      <c r="F130" s="74">
        <f t="shared" si="137"/>
        <v>16.250611370919422</v>
      </c>
      <c r="G130" s="74">
        <f t="shared" si="137"/>
        <v>15.873161088591727</v>
      </c>
      <c r="H130" s="74">
        <f t="shared" si="137"/>
        <v>15.733426777985478</v>
      </c>
      <c r="I130" s="74">
        <f t="shared" si="137"/>
        <v>14.877288666565672</v>
      </c>
      <c r="J130" s="74">
        <f t="shared" si="137"/>
        <v>15.166608669965575</v>
      </c>
      <c r="K130" s="74">
        <f t="shared" si="137"/>
        <v>15.261623305762249</v>
      </c>
      <c r="L130" s="74">
        <f t="shared" si="137"/>
        <v>17.413312987266821</v>
      </c>
      <c r="M130" s="74">
        <f t="shared" si="137"/>
        <v>13.291805282494243</v>
      </c>
      <c r="N130" s="74">
        <f t="shared" si="137"/>
        <v>13.665139503269632</v>
      </c>
      <c r="O130" s="74">
        <f t="shared" si="137"/>
        <v>14.6061027385795</v>
      </c>
      <c r="P130" s="74">
        <f t="shared" si="137"/>
        <v>11.847104795482608</v>
      </c>
      <c r="Q130" s="74">
        <f t="shared" si="137"/>
        <v>13.972575933764695</v>
      </c>
      <c r="R130" s="74">
        <f t="shared" ref="R130:V130" si="138">IF(R100=0,0,R100/R$19)</f>
        <v>14.209429106777062</v>
      </c>
      <c r="S130" s="74">
        <f t="shared" si="138"/>
        <v>13.302440870686596</v>
      </c>
      <c r="T130" s="74">
        <f t="shared" si="138"/>
        <v>12.608320233924895</v>
      </c>
      <c r="U130" s="74">
        <f t="shared" si="138"/>
        <v>11.436413572076988</v>
      </c>
      <c r="V130" s="74">
        <f t="shared" si="138"/>
        <v>9.9722898817934915</v>
      </c>
      <c r="W130" s="74">
        <f t="shared" ref="W130" si="139">IF(W100=0,0,W100/W$19)</f>
        <v>10.265818766990945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2.5928042074232156</v>
      </c>
      <c r="C131" s="193">
        <f t="shared" si="140"/>
        <v>2.7676199224825986</v>
      </c>
      <c r="D131" s="193">
        <f t="shared" si="140"/>
        <v>2.7442480826914877</v>
      </c>
      <c r="E131" s="193">
        <f t="shared" si="140"/>
        <v>2.7400298131861707</v>
      </c>
      <c r="F131" s="193">
        <f t="shared" si="140"/>
        <v>2.7911227873838027</v>
      </c>
      <c r="G131" s="193">
        <f t="shared" si="140"/>
        <v>2.7857980849853794</v>
      </c>
      <c r="H131" s="193">
        <f t="shared" si="140"/>
        <v>3.0630873465121184</v>
      </c>
      <c r="I131" s="193">
        <f t="shared" si="140"/>
        <v>2.7921048209886057</v>
      </c>
      <c r="J131" s="193">
        <f t="shared" si="140"/>
        <v>2.9048959621103836</v>
      </c>
      <c r="K131" s="193">
        <f t="shared" si="140"/>
        <v>2.6320917100181496</v>
      </c>
      <c r="L131" s="193">
        <f t="shared" si="140"/>
        <v>3.3418934476166742</v>
      </c>
      <c r="M131" s="193">
        <f t="shared" si="140"/>
        <v>3.1829800339553711</v>
      </c>
      <c r="N131" s="193">
        <f t="shared" si="140"/>
        <v>3.1324609570611535</v>
      </c>
      <c r="O131" s="193">
        <f t="shared" si="140"/>
        <v>3.0486195925724111</v>
      </c>
      <c r="P131" s="193">
        <f t="shared" si="140"/>
        <v>2.9709130115218771</v>
      </c>
      <c r="Q131" s="193">
        <f t="shared" si="140"/>
        <v>2.9079484884549456</v>
      </c>
      <c r="R131" s="193">
        <f t="shared" ref="R131:V131" si="141">IF(R101=0,0,R101/R$19)</f>
        <v>2.8204192916378377</v>
      </c>
      <c r="S131" s="193">
        <f t="shared" si="141"/>
        <v>2.749282650479655</v>
      </c>
      <c r="T131" s="193">
        <f t="shared" si="141"/>
        <v>2.6812699095556058</v>
      </c>
      <c r="U131" s="193">
        <f t="shared" si="141"/>
        <v>2.611404261336089</v>
      </c>
      <c r="V131" s="193">
        <f t="shared" si="141"/>
        <v>2.5333594645948341</v>
      </c>
      <c r="W131" s="193">
        <f t="shared" ref="W131" si="142">IF(W101=0,0,W101/W$19)</f>
        <v>2.4763724790534756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23.450185555229851</v>
      </c>
      <c r="C132" s="77">
        <f t="shared" si="143"/>
        <v>23.763928471708876</v>
      </c>
      <c r="D132" s="77">
        <f t="shared" si="143"/>
        <v>24.08299060973064</v>
      </c>
      <c r="E132" s="77">
        <f t="shared" si="143"/>
        <v>24.362394227247059</v>
      </c>
      <c r="F132" s="77">
        <f t="shared" si="143"/>
        <v>24.507025764738938</v>
      </c>
      <c r="G132" s="77">
        <f t="shared" si="143"/>
        <v>24.699058984528133</v>
      </c>
      <c r="H132" s="77">
        <f t="shared" si="143"/>
        <v>24.759508289338978</v>
      </c>
      <c r="I132" s="77">
        <f t="shared" si="143"/>
        <v>24.848535547060084</v>
      </c>
      <c r="J132" s="77">
        <f t="shared" si="143"/>
        <v>24.764683601744341</v>
      </c>
      <c r="K132" s="77">
        <f t="shared" si="143"/>
        <v>24.705551550823394</v>
      </c>
      <c r="L132" s="77">
        <f t="shared" si="143"/>
        <v>24.37368909111337</v>
      </c>
      <c r="M132" s="77">
        <f t="shared" si="143"/>
        <v>23.866846903315217</v>
      </c>
      <c r="N132" s="77">
        <f t="shared" si="143"/>
        <v>23.425748935655932</v>
      </c>
      <c r="O132" s="77">
        <f t="shared" si="143"/>
        <v>23.133683114583896</v>
      </c>
      <c r="P132" s="77">
        <f t="shared" si="143"/>
        <v>22.922394811344791</v>
      </c>
      <c r="Q132" s="77">
        <f t="shared" si="143"/>
        <v>22.894186520154662</v>
      </c>
      <c r="R132" s="77">
        <f t="shared" ref="R132:V132" si="144">IF(R102=0,0,R102/R$19)</f>
        <v>22.131897843547005</v>
      </c>
      <c r="S132" s="77">
        <f t="shared" si="144"/>
        <v>21.476132410782213</v>
      </c>
      <c r="T132" s="77">
        <f t="shared" si="144"/>
        <v>20.728051847384329</v>
      </c>
      <c r="U132" s="77">
        <f t="shared" si="144"/>
        <v>20.157546977364824</v>
      </c>
      <c r="V132" s="77">
        <f t="shared" si="144"/>
        <v>19.879793498567786</v>
      </c>
      <c r="W132" s="77">
        <f t="shared" ref="W132" si="145">IF(W102=0,0,W102/W$19)</f>
        <v>20.128101825732401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87.158482484553531</v>
      </c>
      <c r="C134" s="153">
        <f t="shared" si="146"/>
        <v>92.239211087960413</v>
      </c>
      <c r="D134" s="153">
        <f t="shared" si="146"/>
        <v>89.688675897103465</v>
      </c>
      <c r="E134" s="153">
        <f t="shared" si="146"/>
        <v>92.318604020388733</v>
      </c>
      <c r="F134" s="153">
        <f t="shared" si="146"/>
        <v>89.198075811581333</v>
      </c>
      <c r="G134" s="153">
        <f t="shared" si="146"/>
        <v>86.875020216780399</v>
      </c>
      <c r="H134" s="153">
        <f t="shared" si="146"/>
        <v>88.34403527788389</v>
      </c>
      <c r="I134" s="153">
        <f t="shared" si="146"/>
        <v>80.333563037914658</v>
      </c>
      <c r="J134" s="153">
        <f t="shared" si="146"/>
        <v>91.016736378888538</v>
      </c>
      <c r="K134" s="153">
        <f t="shared" si="146"/>
        <v>91.610183666664085</v>
      </c>
      <c r="L134" s="153">
        <f t="shared" si="146"/>
        <v>106.21280656190416</v>
      </c>
      <c r="M134" s="153">
        <f t="shared" si="146"/>
        <v>85.811979117712966</v>
      </c>
      <c r="N134" s="153">
        <f t="shared" si="146"/>
        <v>93.216283658326645</v>
      </c>
      <c r="O134" s="153">
        <f t="shared" si="146"/>
        <v>99.203965005755151</v>
      </c>
      <c r="P134" s="153">
        <f t="shared" si="146"/>
        <v>75.742046018302247</v>
      </c>
      <c r="Q134" s="153">
        <f t="shared" si="146"/>
        <v>79.413030950119051</v>
      </c>
      <c r="R134" s="153">
        <f t="shared" ref="R134:V134" si="147">IF(R104=0,0,R104/R$19)</f>
        <v>81.913668356933982</v>
      </c>
      <c r="S134" s="153">
        <f t="shared" si="147"/>
        <v>80.030310074400788</v>
      </c>
      <c r="T134" s="153">
        <f t="shared" si="147"/>
        <v>80.21889728961547</v>
      </c>
      <c r="U134" s="153">
        <f t="shared" si="147"/>
        <v>78.292032628542572</v>
      </c>
      <c r="V134" s="153">
        <f t="shared" si="147"/>
        <v>75.86828337999583</v>
      </c>
      <c r="W134" s="153">
        <f t="shared" ref="W134" si="148">IF(W104=0,0,W104/W$19)</f>
        <v>85.488298559570808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76.10706061922555</v>
      </c>
      <c r="C135" s="74">
        <f t="shared" si="149"/>
        <v>80.928932253702953</v>
      </c>
      <c r="D135" s="74">
        <f t="shared" si="149"/>
        <v>77.61182559055203</v>
      </c>
      <c r="E135" s="74">
        <f t="shared" si="149"/>
        <v>79.923130182219637</v>
      </c>
      <c r="F135" s="74">
        <f t="shared" si="149"/>
        <v>77.143061611391815</v>
      </c>
      <c r="G135" s="74">
        <f t="shared" si="149"/>
        <v>74.924816936997132</v>
      </c>
      <c r="H135" s="74">
        <f t="shared" si="149"/>
        <v>76.06819467212496</v>
      </c>
      <c r="I135" s="74">
        <f t="shared" si="149"/>
        <v>68.712737296539174</v>
      </c>
      <c r="J135" s="74">
        <f t="shared" si="149"/>
        <v>79.00399076406265</v>
      </c>
      <c r="K135" s="74">
        <f t="shared" si="149"/>
        <v>79.529664633649119</v>
      </c>
      <c r="L135" s="74">
        <f t="shared" si="149"/>
        <v>92.040250864883632</v>
      </c>
      <c r="M135" s="74">
        <f t="shared" si="149"/>
        <v>74.199705820580917</v>
      </c>
      <c r="N135" s="74">
        <f t="shared" si="149"/>
        <v>81.093204750260867</v>
      </c>
      <c r="O135" s="74">
        <f t="shared" si="149"/>
        <v>86.178726892471403</v>
      </c>
      <c r="P135" s="74">
        <f t="shared" si="149"/>
        <v>64.518769321945925</v>
      </c>
      <c r="Q135" s="74">
        <f t="shared" si="149"/>
        <v>66.493903154802624</v>
      </c>
      <c r="R135" s="74">
        <f t="shared" ref="R135:V135" si="150">IF(R105=0,0,R105/R$19)</f>
        <v>68.608939801600016</v>
      </c>
      <c r="S135" s="74">
        <f t="shared" si="150"/>
        <v>67.131342605000739</v>
      </c>
      <c r="T135" s="74">
        <f t="shared" si="150"/>
        <v>67.577688417417619</v>
      </c>
      <c r="U135" s="74">
        <f t="shared" si="150"/>
        <v>66.287946152749953</v>
      </c>
      <c r="V135" s="74">
        <f t="shared" si="150"/>
        <v>64.775158024526263</v>
      </c>
      <c r="W135" s="74">
        <f t="shared" ref="W135" si="151">IF(W105=0,0,W105/W$19)</f>
        <v>73.919741148285553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0.10780644761772631</v>
      </c>
      <c r="C136" s="74">
        <f t="shared" si="152"/>
        <v>0.11317825292732428</v>
      </c>
      <c r="D136" s="74">
        <f t="shared" si="152"/>
        <v>0.12286904547517474</v>
      </c>
      <c r="E136" s="74">
        <f t="shared" si="152"/>
        <v>0.18538109598210653</v>
      </c>
      <c r="F136" s="74">
        <f t="shared" si="152"/>
        <v>0.1474053571552808</v>
      </c>
      <c r="G136" s="74">
        <f t="shared" si="152"/>
        <v>0.16620178512130976</v>
      </c>
      <c r="H136" s="74">
        <f t="shared" si="152"/>
        <v>0.28155439192620391</v>
      </c>
      <c r="I136" s="74">
        <f t="shared" si="152"/>
        <v>0.20820669014359636</v>
      </c>
      <c r="J136" s="74">
        <f t="shared" si="152"/>
        <v>0.22821379783569834</v>
      </c>
      <c r="K136" s="74">
        <f t="shared" si="152"/>
        <v>0.26588526382845434</v>
      </c>
      <c r="L136" s="74">
        <f t="shared" si="152"/>
        <v>0.30935703545309012</v>
      </c>
      <c r="M136" s="74">
        <f t="shared" si="152"/>
        <v>0.40667395183998334</v>
      </c>
      <c r="N136" s="74">
        <f t="shared" si="152"/>
        <v>0.50675593903460914</v>
      </c>
      <c r="O136" s="74">
        <f t="shared" si="152"/>
        <v>0.60202483454716393</v>
      </c>
      <c r="P136" s="74">
        <f t="shared" si="152"/>
        <v>0.71608270823611708</v>
      </c>
      <c r="Q136" s="74">
        <f t="shared" si="152"/>
        <v>0.83143835723679616</v>
      </c>
      <c r="R136" s="74">
        <f t="shared" ref="R136:V136" si="153">IF(R106=0,0,R106/R$19)</f>
        <v>0.94596247475995354</v>
      </c>
      <c r="S136" s="74">
        <f t="shared" si="153"/>
        <v>1.063214048663758</v>
      </c>
      <c r="T136" s="74">
        <f t="shared" si="153"/>
        <v>1.182571993315352</v>
      </c>
      <c r="U136" s="74">
        <f t="shared" si="153"/>
        <v>1.310410777602028</v>
      </c>
      <c r="V136" s="74">
        <f t="shared" si="153"/>
        <v>1.4293081484002939</v>
      </c>
      <c r="W136" s="74">
        <f t="shared" ref="W136" si="154">IF(W106=0,0,W106/W$19)</f>
        <v>1.55704233222695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9.2600454496507947</v>
      </c>
      <c r="C137" s="74">
        <f t="shared" si="155"/>
        <v>9.3974987342419265</v>
      </c>
      <c r="D137" s="74">
        <f t="shared" si="155"/>
        <v>10.164310281312323</v>
      </c>
      <c r="E137" s="74">
        <f t="shared" si="155"/>
        <v>10.418988739301</v>
      </c>
      <c r="F137" s="74">
        <f t="shared" si="155"/>
        <v>10.076724622734154</v>
      </c>
      <c r="G137" s="74">
        <f t="shared" si="155"/>
        <v>9.9505266996948638</v>
      </c>
      <c r="H137" s="74">
        <f t="shared" si="155"/>
        <v>9.9733206102485266</v>
      </c>
      <c r="I137" s="74">
        <f t="shared" si="155"/>
        <v>9.5639015992541001</v>
      </c>
      <c r="J137" s="74">
        <f t="shared" si="155"/>
        <v>9.8624373321315062</v>
      </c>
      <c r="K137" s="74">
        <f t="shared" si="155"/>
        <v>10.070628695799202</v>
      </c>
      <c r="L137" s="74">
        <f t="shared" si="155"/>
        <v>11.650335634082273</v>
      </c>
      <c r="M137" s="74">
        <f t="shared" si="155"/>
        <v>9.0870833980947214</v>
      </c>
      <c r="N137" s="74">
        <f t="shared" si="155"/>
        <v>9.5254453672456929</v>
      </c>
      <c r="O137" s="74">
        <f t="shared" si="155"/>
        <v>10.383091233250049</v>
      </c>
      <c r="P137" s="74">
        <f t="shared" si="155"/>
        <v>8.5139568586021266</v>
      </c>
      <c r="Q137" s="74">
        <f t="shared" si="155"/>
        <v>10.131224150422447</v>
      </c>
      <c r="R137" s="74">
        <f t="shared" ref="R137:V137" si="156">IF(R107=0,0,R107/R$19)</f>
        <v>10.454464217944807</v>
      </c>
      <c r="S137" s="74">
        <f t="shared" si="156"/>
        <v>9.9703991719245746</v>
      </c>
      <c r="T137" s="74">
        <f t="shared" si="156"/>
        <v>9.6283496568407205</v>
      </c>
      <c r="U137" s="74">
        <f t="shared" si="156"/>
        <v>8.8986402965710631</v>
      </c>
      <c r="V137" s="74">
        <f t="shared" si="156"/>
        <v>7.9092289658203301</v>
      </c>
      <c r="W137" s="74">
        <f t="shared" ref="W137" si="157">IF(W107=0,0,W107/W$19)</f>
        <v>8.2834332198172245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1.683569968059444</v>
      </c>
      <c r="C138" s="77">
        <f t="shared" si="158"/>
        <v>1.7996018470882191</v>
      </c>
      <c r="D138" s="77">
        <f t="shared" si="158"/>
        <v>1.7896709797639447</v>
      </c>
      <c r="E138" s="77">
        <f t="shared" si="158"/>
        <v>1.7911040028860015</v>
      </c>
      <c r="F138" s="77">
        <f t="shared" si="158"/>
        <v>1.8308842203000901</v>
      </c>
      <c r="G138" s="77">
        <f t="shared" si="158"/>
        <v>1.8334747949670955</v>
      </c>
      <c r="H138" s="77">
        <f t="shared" si="158"/>
        <v>2.020965603584199</v>
      </c>
      <c r="I138" s="77">
        <f t="shared" si="158"/>
        <v>1.84871745197779</v>
      </c>
      <c r="J138" s="77">
        <f t="shared" si="158"/>
        <v>1.9220944848586723</v>
      </c>
      <c r="K138" s="77">
        <f t="shared" si="158"/>
        <v>1.7440050733873287</v>
      </c>
      <c r="L138" s="77">
        <f t="shared" si="158"/>
        <v>2.2128630274851626</v>
      </c>
      <c r="M138" s="77">
        <f t="shared" si="158"/>
        <v>2.1185159471973534</v>
      </c>
      <c r="N138" s="77">
        <f t="shared" si="158"/>
        <v>2.0908776017854573</v>
      </c>
      <c r="O138" s="77">
        <f t="shared" si="158"/>
        <v>2.0401220454865236</v>
      </c>
      <c r="P138" s="77">
        <f t="shared" si="158"/>
        <v>1.9932371295180735</v>
      </c>
      <c r="Q138" s="77">
        <f t="shared" si="158"/>
        <v>1.9564652876571818</v>
      </c>
      <c r="R138" s="77">
        <f t="shared" ref="R138:V138" si="159">IF(R108=0,0,R108/R$19)</f>
        <v>1.9043018626292192</v>
      </c>
      <c r="S138" s="77">
        <f t="shared" si="159"/>
        <v>1.8653542488117221</v>
      </c>
      <c r="T138" s="77">
        <f t="shared" si="159"/>
        <v>1.8302872220417739</v>
      </c>
      <c r="U138" s="77">
        <f t="shared" si="159"/>
        <v>1.7950354016195147</v>
      </c>
      <c r="V138" s="77">
        <f t="shared" si="159"/>
        <v>1.7545882412489509</v>
      </c>
      <c r="W138" s="77">
        <f t="shared" ref="W138" si="160">IF(W108=0,0,W108/W$19)</f>
        <v>1.728081859241074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28.634569638465347</v>
      </c>
      <c r="C140" s="203">
        <f t="shared" si="161"/>
        <v>30.026106358009237</v>
      </c>
      <c r="D140" s="203">
        <f t="shared" si="161"/>
        <v>28.622235400742202</v>
      </c>
      <c r="E140" s="203">
        <f t="shared" si="161"/>
        <v>28.973226611559923</v>
      </c>
      <c r="F140" s="203">
        <f t="shared" si="161"/>
        <v>27.436121938880291</v>
      </c>
      <c r="G140" s="203">
        <f t="shared" si="161"/>
        <v>26.168028909600697</v>
      </c>
      <c r="H140" s="203">
        <f t="shared" si="161"/>
        <v>26.10188317225532</v>
      </c>
      <c r="I140" s="203">
        <f t="shared" si="161"/>
        <v>23.067078582282491</v>
      </c>
      <c r="J140" s="203">
        <f t="shared" si="161"/>
        <v>25.898729003472592</v>
      </c>
      <c r="K140" s="203">
        <f t="shared" si="161"/>
        <v>25.438522965626042</v>
      </c>
      <c r="L140" s="203">
        <f t="shared" si="161"/>
        <v>29.137911504180394</v>
      </c>
      <c r="M140" s="203">
        <f t="shared" si="161"/>
        <v>22.340125785419268</v>
      </c>
      <c r="N140" s="203">
        <f t="shared" si="161"/>
        <v>23.641930506264991</v>
      </c>
      <c r="O140" s="203">
        <f t="shared" si="161"/>
        <v>24.654273348340716</v>
      </c>
      <c r="P140" s="203">
        <f t="shared" si="161"/>
        <v>18.18863330835115</v>
      </c>
      <c r="Q140" s="203">
        <f t="shared" si="161"/>
        <v>19.167141115873481</v>
      </c>
      <c r="R140" s="203">
        <f t="shared" ref="R140:V140" si="162">IF(R110=0,0,R110/R$19)</f>
        <v>19.57802172830273</v>
      </c>
      <c r="S140" s="203">
        <f t="shared" si="162"/>
        <v>18.716741524620186</v>
      </c>
      <c r="T140" s="203">
        <f t="shared" si="162"/>
        <v>18.334899137875496</v>
      </c>
      <c r="U140" s="203">
        <f t="shared" si="162"/>
        <v>17.442028525589297</v>
      </c>
      <c r="V140" s="203">
        <f t="shared" si="162"/>
        <v>16.383917432224472</v>
      </c>
      <c r="W140" s="203">
        <f t="shared" ref="W140" si="163">IF(W110=0,0,W110/W$19)</f>
        <v>18.369926741075602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28.634569638465347</v>
      </c>
      <c r="C141" s="192">
        <f t="shared" si="164"/>
        <v>30.026106358009237</v>
      </c>
      <c r="D141" s="192">
        <f t="shared" si="164"/>
        <v>28.622235400742202</v>
      </c>
      <c r="E141" s="192">
        <f t="shared" si="164"/>
        <v>28.973226611559923</v>
      </c>
      <c r="F141" s="192">
        <f t="shared" si="164"/>
        <v>27.436121938880291</v>
      </c>
      <c r="G141" s="192">
        <f t="shared" si="164"/>
        <v>26.168028909600697</v>
      </c>
      <c r="H141" s="192">
        <f t="shared" si="164"/>
        <v>26.10188317225532</v>
      </c>
      <c r="I141" s="192">
        <f t="shared" si="164"/>
        <v>23.067078582282491</v>
      </c>
      <c r="J141" s="192">
        <f t="shared" si="164"/>
        <v>25.898729003472592</v>
      </c>
      <c r="K141" s="192">
        <f t="shared" si="164"/>
        <v>25.438522965626042</v>
      </c>
      <c r="L141" s="192">
        <f t="shared" si="164"/>
        <v>29.137911504180394</v>
      </c>
      <c r="M141" s="192">
        <f t="shared" si="164"/>
        <v>22.340125785419268</v>
      </c>
      <c r="N141" s="192">
        <f t="shared" si="164"/>
        <v>23.641930506264991</v>
      </c>
      <c r="O141" s="192">
        <f t="shared" si="164"/>
        <v>24.654273348340716</v>
      </c>
      <c r="P141" s="192">
        <f t="shared" si="164"/>
        <v>18.18863330835115</v>
      </c>
      <c r="Q141" s="192">
        <f t="shared" si="164"/>
        <v>19.167141115873481</v>
      </c>
      <c r="R141" s="192">
        <f t="shared" ref="R141:V141" si="165">IF(R111=0,0,R111/R$19)</f>
        <v>19.57802172830273</v>
      </c>
      <c r="S141" s="192">
        <f t="shared" si="165"/>
        <v>18.716741524620186</v>
      </c>
      <c r="T141" s="192">
        <f t="shared" si="165"/>
        <v>18.334899137875496</v>
      </c>
      <c r="U141" s="192">
        <f t="shared" si="165"/>
        <v>17.442028525589297</v>
      </c>
      <c r="V141" s="192">
        <f t="shared" si="165"/>
        <v>16.383917432224472</v>
      </c>
      <c r="W141" s="192">
        <f t="shared" ref="W141" si="166">IF(W111=0,0,W111/W$19)</f>
        <v>18.369926741075602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25.372785895784745</v>
      </c>
      <c r="C142" s="74">
        <f t="shared" si="167"/>
        <v>26.704135053973026</v>
      </c>
      <c r="D142" s="74">
        <f t="shared" si="167"/>
        <v>25.111058693442246</v>
      </c>
      <c r="E142" s="74">
        <f t="shared" si="167"/>
        <v>25.417325136403434</v>
      </c>
      <c r="F142" s="74">
        <f t="shared" si="167"/>
        <v>24.024179241649769</v>
      </c>
      <c r="G142" s="74">
        <f t="shared" si="167"/>
        <v>22.841313165341678</v>
      </c>
      <c r="H142" s="74">
        <f t="shared" si="167"/>
        <v>22.763888250040388</v>
      </c>
      <c r="I142" s="74">
        <f t="shared" si="167"/>
        <v>19.961655354772372</v>
      </c>
      <c r="J142" s="74">
        <f t="shared" si="167"/>
        <v>22.703788998918522</v>
      </c>
      <c r="K142" s="74">
        <f t="shared" si="167"/>
        <v>22.277964303208755</v>
      </c>
      <c r="L142" s="74">
        <f t="shared" si="167"/>
        <v>25.452934937595604</v>
      </c>
      <c r="M142" s="74">
        <f t="shared" si="167"/>
        <v>19.50768076792254</v>
      </c>
      <c r="N142" s="74">
        <f t="shared" si="167"/>
        <v>20.757217467851518</v>
      </c>
      <c r="O142" s="74">
        <f t="shared" si="167"/>
        <v>21.607145732176733</v>
      </c>
      <c r="P142" s="74">
        <f t="shared" si="167"/>
        <v>15.700875039486576</v>
      </c>
      <c r="Q142" s="74">
        <f t="shared" si="167"/>
        <v>16.283134956613306</v>
      </c>
      <c r="R142" s="74">
        <f t="shared" ref="R142:V142" si="168">IF(R112=0,0,R112/R$19)</f>
        <v>16.65973034525679</v>
      </c>
      <c r="S142" s="74">
        <f t="shared" si="168"/>
        <v>15.986903842420292</v>
      </c>
      <c r="T142" s="74">
        <f t="shared" si="168"/>
        <v>15.757463110510493</v>
      </c>
      <c r="U142" s="74">
        <f t="shared" si="168"/>
        <v>15.104714692320737</v>
      </c>
      <c r="V142" s="74">
        <f t="shared" si="168"/>
        <v>14.343279447945608</v>
      </c>
      <c r="W142" s="74">
        <f t="shared" ref="W142" si="169">IF(W112=0,0,W112/W$19)</f>
        <v>16.277370114722903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2.8897106048940402</v>
      </c>
      <c r="C144" s="74">
        <f t="shared" si="173"/>
        <v>2.9229354741219509</v>
      </c>
      <c r="D144" s="74">
        <f t="shared" si="173"/>
        <v>3.1170823864200909</v>
      </c>
      <c r="E144" s="74">
        <f t="shared" si="173"/>
        <v>3.162288258279558</v>
      </c>
      <c r="F144" s="74">
        <f t="shared" si="173"/>
        <v>3.0133525733178201</v>
      </c>
      <c r="G144" s="74">
        <f t="shared" si="173"/>
        <v>2.930465484867089</v>
      </c>
      <c r="H144" s="74">
        <f t="shared" si="173"/>
        <v>2.901311756724398</v>
      </c>
      <c r="I144" s="74">
        <f t="shared" si="173"/>
        <v>2.7122495961802255</v>
      </c>
      <c r="J144" s="74">
        <f t="shared" si="173"/>
        <v>2.782723945931719</v>
      </c>
      <c r="K144" s="74">
        <f t="shared" si="173"/>
        <v>2.787951995007671</v>
      </c>
      <c r="L144" s="74">
        <f t="shared" si="173"/>
        <v>3.2071814929624667</v>
      </c>
      <c r="M144" s="74">
        <f t="shared" si="173"/>
        <v>2.3878465165928349</v>
      </c>
      <c r="N144" s="74">
        <f t="shared" si="173"/>
        <v>2.4512834485030992</v>
      </c>
      <c r="O144" s="74">
        <f t="shared" si="173"/>
        <v>2.6280131121978374</v>
      </c>
      <c r="P144" s="74">
        <f t="shared" si="173"/>
        <v>2.0820536951499382</v>
      </c>
      <c r="Q144" s="74">
        <f t="shared" si="173"/>
        <v>2.4889523209822055</v>
      </c>
      <c r="R144" s="74">
        <f t="shared" ref="R144:V144" si="174">IF(R114=0,0,R114/R$19)</f>
        <v>2.5371626839813572</v>
      </c>
      <c r="S144" s="74">
        <f t="shared" si="174"/>
        <v>2.3603482756003524</v>
      </c>
      <c r="T144" s="74">
        <f t="shared" si="174"/>
        <v>2.2191075944087051</v>
      </c>
      <c r="U144" s="74">
        <f t="shared" si="174"/>
        <v>1.9903344901848579</v>
      </c>
      <c r="V144" s="74">
        <f t="shared" si="174"/>
        <v>1.7060250657694274</v>
      </c>
      <c r="W144" s="74">
        <f t="shared" ref="W144" si="175">IF(W114=0,0,W114/W$19)</f>
        <v>1.7674673797400096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0.37207313778657242</v>
      </c>
      <c r="C145" s="193">
        <f t="shared" si="176"/>
        <v>0.3990358299142685</v>
      </c>
      <c r="D145" s="193">
        <f t="shared" si="176"/>
        <v>0.39409432087986712</v>
      </c>
      <c r="E145" s="193">
        <f t="shared" si="176"/>
        <v>0.39361321687692852</v>
      </c>
      <c r="F145" s="193">
        <f t="shared" si="176"/>
        <v>0.39859012391270537</v>
      </c>
      <c r="G145" s="193">
        <f t="shared" si="176"/>
        <v>0.39625025939192821</v>
      </c>
      <c r="H145" s="193">
        <f t="shared" si="176"/>
        <v>0.43668316549052805</v>
      </c>
      <c r="I145" s="193">
        <f t="shared" si="176"/>
        <v>0.39317363132989064</v>
      </c>
      <c r="J145" s="193">
        <f t="shared" si="176"/>
        <v>0.41221605862234711</v>
      </c>
      <c r="K145" s="193">
        <f t="shared" si="176"/>
        <v>0.37260666740961501</v>
      </c>
      <c r="L145" s="193">
        <f t="shared" si="176"/>
        <v>0.47779507362232443</v>
      </c>
      <c r="M145" s="193">
        <f t="shared" si="176"/>
        <v>0.44459850090389164</v>
      </c>
      <c r="N145" s="193">
        <f t="shared" si="176"/>
        <v>0.43342958991037572</v>
      </c>
      <c r="O145" s="193">
        <f t="shared" si="176"/>
        <v>0.41911450396614913</v>
      </c>
      <c r="P145" s="193">
        <f t="shared" si="176"/>
        <v>0.40570457371463808</v>
      </c>
      <c r="Q145" s="193">
        <f t="shared" si="176"/>
        <v>0.39505383827796903</v>
      </c>
      <c r="R145" s="193">
        <f t="shared" ref="R145:V145" si="177">IF(R115=0,0,R115/R$19)</f>
        <v>0.38112869906458363</v>
      </c>
      <c r="S145" s="193">
        <f t="shared" si="177"/>
        <v>0.36948940659954421</v>
      </c>
      <c r="T145" s="193">
        <f t="shared" si="177"/>
        <v>0.35832843295629702</v>
      </c>
      <c r="U145" s="193">
        <f t="shared" si="177"/>
        <v>0.34697934308369971</v>
      </c>
      <c r="V145" s="193">
        <f t="shared" si="177"/>
        <v>0.33461291850943753</v>
      </c>
      <c r="W145" s="193">
        <f t="shared" ref="W145" si="178">IF(W115=0,0,W115/W$19)</f>
        <v>0.32508924661268879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7933.271663110384</v>
      </c>
      <c r="C150" s="203">
        <f t="shared" si="182"/>
        <v>8293.1349856055585</v>
      </c>
      <c r="D150" s="203">
        <f t="shared" si="182"/>
        <v>8035.7834710779716</v>
      </c>
      <c r="E150" s="203">
        <f t="shared" si="182"/>
        <v>8187.5343830492102</v>
      </c>
      <c r="F150" s="203">
        <f t="shared" si="182"/>
        <v>7890.8290376104542</v>
      </c>
      <c r="G150" s="203">
        <f t="shared" si="182"/>
        <v>7654.9793609847356</v>
      </c>
      <c r="H150" s="203">
        <f t="shared" si="182"/>
        <v>7716.4956248266662</v>
      </c>
      <c r="I150" s="203">
        <f t="shared" si="182"/>
        <v>7083.5552432107825</v>
      </c>
      <c r="J150" s="203">
        <f t="shared" si="182"/>
        <v>7802.9881504253581</v>
      </c>
      <c r="K150" s="203">
        <f t="shared" si="182"/>
        <v>7767.5144656424363</v>
      </c>
      <c r="L150" s="203">
        <f t="shared" si="182"/>
        <v>8741.8593761962675</v>
      </c>
      <c r="M150" s="203">
        <f t="shared" si="182"/>
        <v>7160.7057097651095</v>
      </c>
      <c r="N150" s="203">
        <f t="shared" si="182"/>
        <v>7533.3828082954433</v>
      </c>
      <c r="O150" s="203">
        <f t="shared" si="182"/>
        <v>7887.44273916354</v>
      </c>
      <c r="P150" s="203">
        <f t="shared" si="182"/>
        <v>6275.239791770171</v>
      </c>
      <c r="Q150" s="203">
        <f t="shared" si="182"/>
        <v>6515.698733888712</v>
      </c>
      <c r="R150" s="203">
        <f t="shared" ref="R150:V150" si="183">IF(R96=0,0,R96/R$17)</f>
        <v>6670.735409137812</v>
      </c>
      <c r="S150" s="203">
        <f t="shared" si="183"/>
        <v>6466.8526611849866</v>
      </c>
      <c r="T150" s="203">
        <f t="shared" si="183"/>
        <v>6395.0874112483216</v>
      </c>
      <c r="U150" s="203">
        <f t="shared" si="183"/>
        <v>6190.4714126351</v>
      </c>
      <c r="V150" s="203">
        <f t="shared" si="183"/>
        <v>5971.5272394189087</v>
      </c>
      <c r="W150" s="203">
        <f t="shared" ref="W150" si="184">IF(W96=0,0,W96/W$17)</f>
        <v>6568.6952212579827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6889.7171556902031</v>
      </c>
      <c r="C151" s="192">
        <f t="shared" si="185"/>
        <v>7231.0765688698721</v>
      </c>
      <c r="D151" s="192">
        <f t="shared" si="185"/>
        <v>6954.977264410406</v>
      </c>
      <c r="E151" s="192">
        <f t="shared" si="185"/>
        <v>7088.5482631267832</v>
      </c>
      <c r="F151" s="192">
        <f t="shared" si="185"/>
        <v>6780.1454661046637</v>
      </c>
      <c r="G151" s="192">
        <f t="shared" si="185"/>
        <v>6530.5310025659437</v>
      </c>
      <c r="H151" s="192">
        <f t="shared" si="185"/>
        <v>6580.1201613074045</v>
      </c>
      <c r="I151" s="192">
        <f t="shared" si="185"/>
        <v>5932.103360103356</v>
      </c>
      <c r="J151" s="192">
        <f t="shared" si="185"/>
        <v>6647.7165449849026</v>
      </c>
      <c r="K151" s="192">
        <f t="shared" si="185"/>
        <v>6605.7783788116512</v>
      </c>
      <c r="L151" s="192">
        <f t="shared" si="185"/>
        <v>7583.3520431438055</v>
      </c>
      <c r="M151" s="192">
        <f t="shared" si="185"/>
        <v>6016.1731465093508</v>
      </c>
      <c r="N151" s="192">
        <f t="shared" si="185"/>
        <v>6403.397610082031</v>
      </c>
      <c r="O151" s="192">
        <f t="shared" si="185"/>
        <v>6754.3396049342136</v>
      </c>
      <c r="P151" s="192">
        <f t="shared" si="185"/>
        <v>5142.6451755244352</v>
      </c>
      <c r="Q151" s="192">
        <f t="shared" si="185"/>
        <v>5377.175881214941</v>
      </c>
      <c r="R151" s="192">
        <f t="shared" ref="R151:V151" si="186">IF(R97=0,0,R97/R$17)</f>
        <v>5553.3931479762605</v>
      </c>
      <c r="S151" s="192">
        <f t="shared" si="186"/>
        <v>5373.2915726411657</v>
      </c>
      <c r="T151" s="192">
        <f t="shared" si="186"/>
        <v>5330.9854766892313</v>
      </c>
      <c r="U151" s="192">
        <f t="shared" si="186"/>
        <v>5145.9662581973516</v>
      </c>
      <c r="V151" s="192">
        <f t="shared" si="186"/>
        <v>4929.220218912872</v>
      </c>
      <c r="W151" s="192">
        <f t="shared" ref="W151" si="187">IF(W97=0,0,W97/W$17)</f>
        <v>5505.5416582540583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6081.9103336004464</v>
      </c>
      <c r="C152" s="74">
        <f t="shared" si="188"/>
        <v>6407.1585436344003</v>
      </c>
      <c r="D152" s="74">
        <f t="shared" si="188"/>
        <v>6078.5172080712355</v>
      </c>
      <c r="E152" s="74">
        <f t="shared" si="188"/>
        <v>6195.1268902044858</v>
      </c>
      <c r="F152" s="74">
        <f t="shared" si="188"/>
        <v>5914.4460654573177</v>
      </c>
      <c r="G152" s="74">
        <f t="shared" si="188"/>
        <v>5678.2228133643412</v>
      </c>
      <c r="H152" s="74">
        <f t="shared" si="188"/>
        <v>5712.9086778610081</v>
      </c>
      <c r="I152" s="74">
        <f t="shared" si="188"/>
        <v>5110.0568923572719</v>
      </c>
      <c r="J152" s="74">
        <f t="shared" si="188"/>
        <v>5801.1478593583843</v>
      </c>
      <c r="K152" s="74">
        <f t="shared" si="188"/>
        <v>5760.3462602296104</v>
      </c>
      <c r="L152" s="74">
        <f t="shared" si="188"/>
        <v>6592.2768949738856</v>
      </c>
      <c r="M152" s="74">
        <f t="shared" si="188"/>
        <v>5220.3413636732575</v>
      </c>
      <c r="N152" s="74">
        <f t="shared" si="188"/>
        <v>5586.1487476786742</v>
      </c>
      <c r="O152" s="74">
        <f t="shared" si="188"/>
        <v>5881.4775248812193</v>
      </c>
      <c r="P152" s="74">
        <f t="shared" si="188"/>
        <v>4401.0949511767612</v>
      </c>
      <c r="Q152" s="74">
        <f t="shared" si="188"/>
        <v>4527.0692694899426</v>
      </c>
      <c r="R152" s="74">
        <f t="shared" ref="R152:V152" si="189">IF(R98=0,0,R98/R$17)</f>
        <v>4681.7551791035885</v>
      </c>
      <c r="S152" s="74">
        <f t="shared" si="189"/>
        <v>4542.860547162164</v>
      </c>
      <c r="T152" s="74">
        <f t="shared" si="189"/>
        <v>4531.8020695208061</v>
      </c>
      <c r="U152" s="74">
        <f t="shared" si="189"/>
        <v>4402.5154712149933</v>
      </c>
      <c r="V152" s="74">
        <f t="shared" si="189"/>
        <v>4256.7854431366486</v>
      </c>
      <c r="W152" s="74">
        <f t="shared" ref="W152" si="190">IF(W98=0,0,W98/W$17)</f>
        <v>4814.4841701120595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2.4049203722093635</v>
      </c>
      <c r="C153" s="74">
        <f t="shared" si="191"/>
        <v>2.4254969941199165</v>
      </c>
      <c r="D153" s="74">
        <f t="shared" si="191"/>
        <v>2.5307629196585952</v>
      </c>
      <c r="E153" s="74">
        <f t="shared" si="191"/>
        <v>3.6209115055062373</v>
      </c>
      <c r="F153" s="74">
        <f t="shared" si="191"/>
        <v>2.7084565141749977</v>
      </c>
      <c r="G153" s="74">
        <f t="shared" si="191"/>
        <v>2.8411700056558535</v>
      </c>
      <c r="H153" s="74">
        <f t="shared" si="191"/>
        <v>4.5167481083131547</v>
      </c>
      <c r="I153" s="74">
        <f t="shared" si="191"/>
        <v>3.2675756830590581</v>
      </c>
      <c r="J153" s="74">
        <f t="shared" si="191"/>
        <v>3.5336400444111766</v>
      </c>
      <c r="K153" s="74">
        <f t="shared" si="191"/>
        <v>4.0109336093396006</v>
      </c>
      <c r="L153" s="74">
        <f t="shared" si="191"/>
        <v>4.5581394419695291</v>
      </c>
      <c r="M153" s="74">
        <f t="shared" si="191"/>
        <v>5.7848887612323123</v>
      </c>
      <c r="N153" s="74">
        <f t="shared" si="191"/>
        <v>6.9849114913808092</v>
      </c>
      <c r="O153" s="74">
        <f t="shared" si="191"/>
        <v>8.1220769894350724</v>
      </c>
      <c r="P153" s="74">
        <f t="shared" si="191"/>
        <v>9.3925536604665876</v>
      </c>
      <c r="Q153" s="74">
        <f t="shared" si="191"/>
        <v>10.641850533521461</v>
      </c>
      <c r="R153" s="74">
        <f t="shared" ref="R153:V153" si="192">IF(R99=0,0,R99/R$17)</f>
        <v>11.875762701482769</v>
      </c>
      <c r="S153" s="74">
        <f t="shared" si="192"/>
        <v>13.079934926116294</v>
      </c>
      <c r="T153" s="74">
        <f t="shared" si="192"/>
        <v>14.272091330209443</v>
      </c>
      <c r="U153" s="74">
        <f t="shared" si="192"/>
        <v>15.533935190867025</v>
      </c>
      <c r="V153" s="74">
        <f t="shared" si="192"/>
        <v>16.757637547080755</v>
      </c>
      <c r="W153" s="74">
        <f t="shared" ref="W153" si="193">IF(W99=0,0,W99/W$17)</f>
        <v>18.02303407386891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690.01976492626579</v>
      </c>
      <c r="C154" s="74">
        <f t="shared" si="194"/>
        <v>697.80195088174787</v>
      </c>
      <c r="D154" s="74">
        <f t="shared" si="194"/>
        <v>750.77181649012516</v>
      </c>
      <c r="E154" s="74">
        <f t="shared" si="194"/>
        <v>766.19788341165122</v>
      </c>
      <c r="F154" s="74">
        <f t="shared" si="194"/>
        <v>736.49439348021417</v>
      </c>
      <c r="G154" s="74">
        <f t="shared" si="194"/>
        <v>722.6408884712805</v>
      </c>
      <c r="H154" s="74">
        <f t="shared" si="194"/>
        <v>722.10966141351219</v>
      </c>
      <c r="I154" s="74">
        <f t="shared" si="194"/>
        <v>689.39604179919581</v>
      </c>
      <c r="J154" s="74">
        <f t="shared" si="194"/>
        <v>707.52175271094904</v>
      </c>
      <c r="K154" s="74">
        <f t="shared" si="194"/>
        <v>717.6515975143584</v>
      </c>
      <c r="L154" s="74">
        <f t="shared" si="194"/>
        <v>827.67326329117464</v>
      </c>
      <c r="M154" s="74">
        <f t="shared" si="194"/>
        <v>637.4073639428434</v>
      </c>
      <c r="N154" s="74">
        <f t="shared" si="194"/>
        <v>659.16378650814261</v>
      </c>
      <c r="O154" s="74">
        <f t="shared" si="194"/>
        <v>715.41659449490862</v>
      </c>
      <c r="P154" s="74">
        <f t="shared" si="194"/>
        <v>585.36497690990836</v>
      </c>
      <c r="Q154" s="74">
        <f t="shared" si="194"/>
        <v>694.85312340345138</v>
      </c>
      <c r="R154" s="74">
        <f t="shared" ref="R154:V154" si="195">IF(R100=0,0,R100/R$17)</f>
        <v>717.37163076641673</v>
      </c>
      <c r="S154" s="74">
        <f t="shared" si="195"/>
        <v>677.35807549474896</v>
      </c>
      <c r="T154" s="74">
        <f t="shared" si="195"/>
        <v>647.26478162264084</v>
      </c>
      <c r="U154" s="74">
        <f t="shared" si="195"/>
        <v>592.60151732400152</v>
      </c>
      <c r="V154" s="74">
        <f t="shared" si="195"/>
        <v>522.85189758452441</v>
      </c>
      <c r="W154" s="74">
        <f t="shared" ref="W154" si="196">IF(W100=0,0,W100/W$17)</f>
        <v>542.23403149352055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115.38213679128326</v>
      </c>
      <c r="C155" s="193">
        <f t="shared" si="197"/>
        <v>123.69057735960443</v>
      </c>
      <c r="D155" s="193">
        <f t="shared" si="197"/>
        <v>123.15747692938622</v>
      </c>
      <c r="E155" s="193">
        <f t="shared" si="197"/>
        <v>123.6025780051388</v>
      </c>
      <c r="F155" s="193">
        <f t="shared" si="197"/>
        <v>126.49655065295765</v>
      </c>
      <c r="G155" s="193">
        <f t="shared" si="197"/>
        <v>126.82613072466665</v>
      </c>
      <c r="H155" s="193">
        <f t="shared" si="197"/>
        <v>140.58507392456883</v>
      </c>
      <c r="I155" s="193">
        <f t="shared" si="197"/>
        <v>129.38285026382701</v>
      </c>
      <c r="J155" s="193">
        <f t="shared" si="197"/>
        <v>135.51329287115854</v>
      </c>
      <c r="K155" s="193">
        <f t="shared" si="197"/>
        <v>123.76958745834287</v>
      </c>
      <c r="L155" s="193">
        <f t="shared" si="197"/>
        <v>158.8437454367743</v>
      </c>
      <c r="M155" s="193">
        <f t="shared" si="197"/>
        <v>152.63953013201794</v>
      </c>
      <c r="N155" s="193">
        <f t="shared" si="197"/>
        <v>151.10016440383271</v>
      </c>
      <c r="O155" s="193">
        <f t="shared" si="197"/>
        <v>149.32340856865176</v>
      </c>
      <c r="P155" s="193">
        <f t="shared" si="197"/>
        <v>146.79269377729909</v>
      </c>
      <c r="Q155" s="193">
        <f t="shared" si="197"/>
        <v>144.61163778802563</v>
      </c>
      <c r="R155" s="193">
        <f t="shared" ref="R155:V155" si="198">IF(R101=0,0,R101/R$17)</f>
        <v>142.39057540477174</v>
      </c>
      <c r="S155" s="193">
        <f t="shared" si="198"/>
        <v>139.99301505813671</v>
      </c>
      <c r="T155" s="193">
        <f t="shared" si="198"/>
        <v>137.64653421557483</v>
      </c>
      <c r="U155" s="193">
        <f t="shared" si="198"/>
        <v>135.31533446748912</v>
      </c>
      <c r="V155" s="193">
        <f t="shared" si="198"/>
        <v>132.82524064461941</v>
      </c>
      <c r="W155" s="193">
        <f t="shared" ref="W155" si="199">IF(W101=0,0,W101/W$17)</f>
        <v>130.80042257460929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1043.5545074201807</v>
      </c>
      <c r="C156" s="77">
        <f t="shared" si="200"/>
        <v>1062.0584167356867</v>
      </c>
      <c r="D156" s="77">
        <f t="shared" si="200"/>
        <v>1080.8062066675654</v>
      </c>
      <c r="E156" s="77">
        <f t="shared" si="200"/>
        <v>1098.986119922429</v>
      </c>
      <c r="F156" s="77">
        <f t="shared" si="200"/>
        <v>1110.68357150579</v>
      </c>
      <c r="G156" s="77">
        <f t="shared" si="200"/>
        <v>1124.4483584187894</v>
      </c>
      <c r="H156" s="77">
        <f t="shared" si="200"/>
        <v>1136.375463519262</v>
      </c>
      <c r="I156" s="77">
        <f t="shared" si="200"/>
        <v>1151.4518831074279</v>
      </c>
      <c r="J156" s="77">
        <f t="shared" si="200"/>
        <v>1155.2716054404552</v>
      </c>
      <c r="K156" s="77">
        <f t="shared" si="200"/>
        <v>1161.7360868307849</v>
      </c>
      <c r="L156" s="77">
        <f t="shared" si="200"/>
        <v>1158.5073330524633</v>
      </c>
      <c r="M156" s="77">
        <f t="shared" si="200"/>
        <v>1144.5325632557583</v>
      </c>
      <c r="N156" s="77">
        <f t="shared" si="200"/>
        <v>1129.9851982134116</v>
      </c>
      <c r="O156" s="77">
        <f t="shared" si="200"/>
        <v>1133.1031342293265</v>
      </c>
      <c r="P156" s="77">
        <f t="shared" si="200"/>
        <v>1132.5946162457365</v>
      </c>
      <c r="Q156" s="77">
        <f t="shared" si="200"/>
        <v>1138.522852673771</v>
      </c>
      <c r="R156" s="77">
        <f t="shared" ref="R156:V156" si="201">IF(R102=0,0,R102/R$17)</f>
        <v>1117.3422611615522</v>
      </c>
      <c r="S156" s="77">
        <f t="shared" si="201"/>
        <v>1093.5610885438207</v>
      </c>
      <c r="T156" s="77">
        <f t="shared" si="201"/>
        <v>1064.1019345590898</v>
      </c>
      <c r="U156" s="77">
        <f t="shared" si="201"/>
        <v>1044.5051544377482</v>
      </c>
      <c r="V156" s="77">
        <f t="shared" si="201"/>
        <v>1042.3070205060355</v>
      </c>
      <c r="W156" s="77">
        <f t="shared" ref="W156" si="202">IF(W102=0,0,W102/W$17)</f>
        <v>1063.1535630039239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3878.6314522945868</v>
      </c>
      <c r="C158" s="153">
        <f t="shared" si="203"/>
        <v>4122.358414167682</v>
      </c>
      <c r="D158" s="153">
        <f t="shared" si="203"/>
        <v>4025.0847225850121</v>
      </c>
      <c r="E158" s="153">
        <f t="shared" si="203"/>
        <v>4164.4866051610052</v>
      </c>
      <c r="F158" s="153">
        <f t="shared" si="203"/>
        <v>4042.5483844880077</v>
      </c>
      <c r="G158" s="153">
        <f t="shared" si="203"/>
        <v>3955.0686498441164</v>
      </c>
      <c r="H158" s="153">
        <f t="shared" si="203"/>
        <v>4054.684481811556</v>
      </c>
      <c r="I158" s="153">
        <f t="shared" si="203"/>
        <v>3722.56273459464</v>
      </c>
      <c r="J158" s="153">
        <f t="shared" si="203"/>
        <v>4245.9275010072361</v>
      </c>
      <c r="K158" s="153">
        <f t="shared" si="203"/>
        <v>4307.8113867574348</v>
      </c>
      <c r="L158" s="153">
        <f t="shared" si="203"/>
        <v>5048.4075187006501</v>
      </c>
      <c r="M158" s="153">
        <f t="shared" si="203"/>
        <v>4115.1059800866769</v>
      </c>
      <c r="N158" s="153">
        <f t="shared" si="203"/>
        <v>4496.4633171683254</v>
      </c>
      <c r="O158" s="153">
        <f t="shared" si="203"/>
        <v>4859.075968112199</v>
      </c>
      <c r="P158" s="153">
        <f t="shared" si="203"/>
        <v>3742.41148229892</v>
      </c>
      <c r="Q158" s="153">
        <f t="shared" si="203"/>
        <v>3949.1925365946227</v>
      </c>
      <c r="R158" s="153">
        <f t="shared" ref="R158:V158" si="204">IF(R104=0,0,R104/R$17)</f>
        <v>4135.4611370872663</v>
      </c>
      <c r="S158" s="153">
        <f t="shared" si="204"/>
        <v>4075.130071256327</v>
      </c>
      <c r="T158" s="153">
        <f t="shared" si="204"/>
        <v>4118.1431049367266</v>
      </c>
      <c r="U158" s="153">
        <f t="shared" si="204"/>
        <v>4056.8642466143783</v>
      </c>
      <c r="V158" s="153">
        <f t="shared" si="204"/>
        <v>3977.8101521229632</v>
      </c>
      <c r="W158" s="153">
        <f t="shared" ref="W158" si="205">IF(W104=0,0,W104/W$17)</f>
        <v>4515.4376699623936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3386.833164651915</v>
      </c>
      <c r="C159" s="74">
        <f t="shared" si="206"/>
        <v>3616.8789920321037</v>
      </c>
      <c r="D159" s="74">
        <f t="shared" si="206"/>
        <v>3483.0949431660902</v>
      </c>
      <c r="E159" s="74">
        <f t="shared" si="206"/>
        <v>3605.3275352049827</v>
      </c>
      <c r="F159" s="74">
        <f t="shared" si="206"/>
        <v>3496.2027628302285</v>
      </c>
      <c r="G159" s="74">
        <f t="shared" si="206"/>
        <v>3411.0241796017272</v>
      </c>
      <c r="H159" s="74">
        <f t="shared" si="206"/>
        <v>3491.2660206919345</v>
      </c>
      <c r="I159" s="74">
        <f t="shared" si="206"/>
        <v>3184.0673509198782</v>
      </c>
      <c r="J159" s="74">
        <f t="shared" si="206"/>
        <v>3685.5333471642948</v>
      </c>
      <c r="K159" s="74">
        <f t="shared" si="206"/>
        <v>3739.7457485777481</v>
      </c>
      <c r="L159" s="74">
        <f t="shared" si="206"/>
        <v>4374.7708918562103</v>
      </c>
      <c r="M159" s="74">
        <f t="shared" si="206"/>
        <v>3558.2404261308752</v>
      </c>
      <c r="N159" s="74">
        <f t="shared" si="206"/>
        <v>3911.6837329375444</v>
      </c>
      <c r="O159" s="74">
        <f t="shared" si="206"/>
        <v>4221.0911709165994</v>
      </c>
      <c r="P159" s="74">
        <f t="shared" si="206"/>
        <v>3187.8698269637521</v>
      </c>
      <c r="Q159" s="74">
        <f t="shared" si="206"/>
        <v>3306.7271570699127</v>
      </c>
      <c r="R159" s="74">
        <f t="shared" ref="R159:V159" si="207">IF(R105=0,0,R105/R$17)</f>
        <v>3463.7638613612262</v>
      </c>
      <c r="S159" s="74">
        <f t="shared" si="207"/>
        <v>3418.3167942136429</v>
      </c>
      <c r="T159" s="74">
        <f t="shared" si="207"/>
        <v>3469.189941604654</v>
      </c>
      <c r="U159" s="74">
        <f t="shared" si="207"/>
        <v>3434.8475789929998</v>
      </c>
      <c r="V159" s="74">
        <f t="shared" si="207"/>
        <v>3396.1923180044932</v>
      </c>
      <c r="W159" s="74">
        <f t="shared" ref="W159" si="208">IF(W105=0,0,W105/W$17)</f>
        <v>3904.393810133558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4.7974846116023908</v>
      </c>
      <c r="C160" s="74">
        <f t="shared" si="209"/>
        <v>5.0581668875163617</v>
      </c>
      <c r="D160" s="74">
        <f t="shared" si="209"/>
        <v>5.5141667872108808</v>
      </c>
      <c r="E160" s="74">
        <f t="shared" si="209"/>
        <v>8.3625299500526218</v>
      </c>
      <c r="F160" s="74">
        <f t="shared" si="209"/>
        <v>6.6805621423011496</v>
      </c>
      <c r="G160" s="74">
        <f t="shared" si="209"/>
        <v>7.5664957342300765</v>
      </c>
      <c r="H160" s="74">
        <f t="shared" si="209"/>
        <v>12.92236901040517</v>
      </c>
      <c r="I160" s="74">
        <f t="shared" si="209"/>
        <v>9.6480528998326918</v>
      </c>
      <c r="J160" s="74">
        <f t="shared" si="209"/>
        <v>10.646165517363611</v>
      </c>
      <c r="K160" s="74">
        <f t="shared" si="209"/>
        <v>12.50279741015313</v>
      </c>
      <c r="L160" s="74">
        <f t="shared" si="209"/>
        <v>14.704068504527097</v>
      </c>
      <c r="M160" s="74">
        <f t="shared" si="209"/>
        <v>19.50201391890236</v>
      </c>
      <c r="N160" s="74">
        <f t="shared" si="209"/>
        <v>24.444328836132151</v>
      </c>
      <c r="O160" s="74">
        <f t="shared" si="209"/>
        <v>29.487575477302162</v>
      </c>
      <c r="P160" s="74">
        <f t="shared" si="209"/>
        <v>35.381618142860688</v>
      </c>
      <c r="Q160" s="74">
        <f t="shared" si="209"/>
        <v>41.347246361878433</v>
      </c>
      <c r="R160" s="74">
        <f t="shared" ref="R160:V160" si="210">IF(R106=0,0,R106/R$17)</f>
        <v>47.757488218772124</v>
      </c>
      <c r="S160" s="74">
        <f t="shared" si="210"/>
        <v>54.138682429993167</v>
      </c>
      <c r="T160" s="74">
        <f t="shared" si="210"/>
        <v>60.70889609440357</v>
      </c>
      <c r="U160" s="74">
        <f t="shared" si="210"/>
        <v>67.901655552288275</v>
      </c>
      <c r="V160" s="74">
        <f t="shared" si="210"/>
        <v>74.939305463682899</v>
      </c>
      <c r="W160" s="74">
        <f t="shared" ref="W160" si="211">IF(W106=0,0,W106/W$17)</f>
        <v>82.241987723787119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412.08041382613709</v>
      </c>
      <c r="C161" s="74">
        <f t="shared" si="212"/>
        <v>419.99337941311705</v>
      </c>
      <c r="D161" s="74">
        <f t="shared" si="212"/>
        <v>456.15803354997774</v>
      </c>
      <c r="E161" s="74">
        <f t="shared" si="212"/>
        <v>469.99994751393399</v>
      </c>
      <c r="F161" s="74">
        <f t="shared" si="212"/>
        <v>456.68750669703832</v>
      </c>
      <c r="G161" s="74">
        <f t="shared" si="212"/>
        <v>453.00727529267789</v>
      </c>
      <c r="H161" s="74">
        <f t="shared" si="212"/>
        <v>457.74078785633088</v>
      </c>
      <c r="I161" s="74">
        <f t="shared" si="212"/>
        <v>443.17994054253984</v>
      </c>
      <c r="J161" s="74">
        <f t="shared" si="212"/>
        <v>460.08234926308143</v>
      </c>
      <c r="K161" s="74">
        <f t="shared" si="212"/>
        <v>473.55400056201756</v>
      </c>
      <c r="L161" s="74">
        <f t="shared" si="212"/>
        <v>553.75282806605298</v>
      </c>
      <c r="M161" s="74">
        <f t="shared" si="212"/>
        <v>435.77029241745066</v>
      </c>
      <c r="N161" s="74">
        <f t="shared" si="212"/>
        <v>459.47782932971836</v>
      </c>
      <c r="O161" s="74">
        <f t="shared" si="212"/>
        <v>508.57069153712627</v>
      </c>
      <c r="P161" s="74">
        <f t="shared" si="212"/>
        <v>420.67426987291788</v>
      </c>
      <c r="Q161" s="74">
        <f t="shared" si="212"/>
        <v>503.82354536432098</v>
      </c>
      <c r="R161" s="74">
        <f t="shared" ref="R161:V161" si="213">IF(R107=0,0,R107/R$17)</f>
        <v>527.79995511848426</v>
      </c>
      <c r="S161" s="74">
        <f t="shared" si="213"/>
        <v>507.69106667419373</v>
      </c>
      <c r="T161" s="74">
        <f t="shared" si="213"/>
        <v>494.28405389426138</v>
      </c>
      <c r="U161" s="74">
        <f t="shared" si="213"/>
        <v>461.10152528445263</v>
      </c>
      <c r="V161" s="74">
        <f t="shared" si="213"/>
        <v>414.68463334179688</v>
      </c>
      <c r="W161" s="74">
        <f t="shared" ref="W161" si="214">IF(W107=0,0,W107/W$17)</f>
        <v>437.52568512422573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74.920389204931467</v>
      </c>
      <c r="C162" s="77">
        <f t="shared" si="215"/>
        <v>80.427875834945652</v>
      </c>
      <c r="D162" s="77">
        <f t="shared" si="215"/>
        <v>80.317579081733854</v>
      </c>
      <c r="E162" s="77">
        <f t="shared" si="215"/>
        <v>80.796592492036282</v>
      </c>
      <c r="F162" s="77">
        <f t="shared" si="215"/>
        <v>82.977552818440103</v>
      </c>
      <c r="G162" s="77">
        <f t="shared" si="215"/>
        <v>83.470699215481247</v>
      </c>
      <c r="H162" s="77">
        <f t="shared" si="215"/>
        <v>92.755304252885594</v>
      </c>
      <c r="I162" s="77">
        <f t="shared" si="215"/>
        <v>85.667390232389266</v>
      </c>
      <c r="J162" s="77">
        <f t="shared" si="215"/>
        <v>89.665639062496055</v>
      </c>
      <c r="K162" s="77">
        <f t="shared" si="215"/>
        <v>82.008840207516258</v>
      </c>
      <c r="L162" s="77">
        <f t="shared" si="215"/>
        <v>105.1797302738603</v>
      </c>
      <c r="M162" s="77">
        <f t="shared" si="215"/>
        <v>101.59324761944923</v>
      </c>
      <c r="N162" s="77">
        <f t="shared" si="215"/>
        <v>100.85742606492965</v>
      </c>
      <c r="O162" s="77">
        <f t="shared" si="215"/>
        <v>99.926530181171486</v>
      </c>
      <c r="P162" s="77">
        <f t="shared" si="215"/>
        <v>98.485767319389126</v>
      </c>
      <c r="Q162" s="77">
        <f t="shared" si="215"/>
        <v>97.294587798510548</v>
      </c>
      <c r="R162" s="77">
        <f t="shared" ref="R162:V162" si="216">IF(R108=0,0,R108/R$17)</f>
        <v>96.139832388783461</v>
      </c>
      <c r="S162" s="77">
        <f t="shared" si="216"/>
        <v>94.983527938496735</v>
      </c>
      <c r="T162" s="77">
        <f t="shared" si="216"/>
        <v>93.960213343407034</v>
      </c>
      <c r="U162" s="77">
        <f t="shared" si="216"/>
        <v>93.013486784636711</v>
      </c>
      <c r="V162" s="77">
        <f t="shared" si="216"/>
        <v>91.993895312990745</v>
      </c>
      <c r="W162" s="77">
        <f t="shared" ref="W162" si="217">IF(W108=0,0,W108/W$17)</f>
        <v>91.276186980822885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1274.2642971365892</v>
      </c>
      <c r="C164" s="203">
        <f t="shared" si="218"/>
        <v>1341.9279147086004</v>
      </c>
      <c r="D164" s="203">
        <f t="shared" si="218"/>
        <v>1284.5202728818522</v>
      </c>
      <c r="E164" s="203">
        <f t="shared" si="218"/>
        <v>1306.9804879793026</v>
      </c>
      <c r="F164" s="203">
        <f t="shared" si="218"/>
        <v>1243.4332177178635</v>
      </c>
      <c r="G164" s="203">
        <f t="shared" si="218"/>
        <v>1191.3246236987386</v>
      </c>
      <c r="H164" s="203">
        <f t="shared" si="218"/>
        <v>1197.9858098138814</v>
      </c>
      <c r="I164" s="203">
        <f t="shared" si="218"/>
        <v>1068.9012646662259</v>
      </c>
      <c r="J164" s="203">
        <f t="shared" si="218"/>
        <v>1208.1747829235981</v>
      </c>
      <c r="K164" s="203">
        <f t="shared" si="218"/>
        <v>1196.2028074559016</v>
      </c>
      <c r="L164" s="203">
        <f t="shared" si="218"/>
        <v>1384.9558850627297</v>
      </c>
      <c r="M164" s="203">
        <f t="shared" si="218"/>
        <v>1071.3187851006128</v>
      </c>
      <c r="N164" s="203">
        <f t="shared" si="218"/>
        <v>1140.4131241501975</v>
      </c>
      <c r="O164" s="203">
        <f t="shared" si="218"/>
        <v>1207.5826518752717</v>
      </c>
      <c r="P164" s="203">
        <f t="shared" si="218"/>
        <v>898.69964859478068</v>
      </c>
      <c r="Q164" s="203">
        <f t="shared" si="218"/>
        <v>953.17770568672654</v>
      </c>
      <c r="R164" s="203">
        <f t="shared" ref="R164:V164" si="219">IF(R110=0,0,R110/R$17)</f>
        <v>988.40827938079269</v>
      </c>
      <c r="S164" s="203">
        <f t="shared" si="219"/>
        <v>953.05336380683502</v>
      </c>
      <c r="T164" s="203">
        <f t="shared" si="219"/>
        <v>941.24627756665393</v>
      </c>
      <c r="U164" s="203">
        <f t="shared" si="219"/>
        <v>903.79492699611797</v>
      </c>
      <c r="V164" s="203">
        <f t="shared" si="219"/>
        <v>859.01657701973011</v>
      </c>
      <c r="W164" s="203">
        <f t="shared" ref="W164" si="220">IF(W110=0,0,W110/W$17)</f>
        <v>970.28787095699954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1274.2642971365892</v>
      </c>
      <c r="C165" s="192">
        <f t="shared" si="221"/>
        <v>1341.9279147086004</v>
      </c>
      <c r="D165" s="192">
        <f t="shared" si="221"/>
        <v>1284.5202728818522</v>
      </c>
      <c r="E165" s="192">
        <f t="shared" si="221"/>
        <v>1306.9804879793026</v>
      </c>
      <c r="F165" s="192">
        <f t="shared" si="221"/>
        <v>1243.4332177178635</v>
      </c>
      <c r="G165" s="192">
        <f t="shared" si="221"/>
        <v>1191.3246236987386</v>
      </c>
      <c r="H165" s="192">
        <f t="shared" si="221"/>
        <v>1197.9858098138814</v>
      </c>
      <c r="I165" s="192">
        <f t="shared" si="221"/>
        <v>1068.9012646662259</v>
      </c>
      <c r="J165" s="192">
        <f t="shared" si="221"/>
        <v>1208.1747829235981</v>
      </c>
      <c r="K165" s="192">
        <f t="shared" si="221"/>
        <v>1196.2028074559016</v>
      </c>
      <c r="L165" s="192">
        <f t="shared" si="221"/>
        <v>1384.9558850627297</v>
      </c>
      <c r="M165" s="192">
        <f t="shared" si="221"/>
        <v>1071.3187851006128</v>
      </c>
      <c r="N165" s="192">
        <f t="shared" si="221"/>
        <v>1140.4131241501975</v>
      </c>
      <c r="O165" s="192">
        <f t="shared" si="221"/>
        <v>1207.5826518752717</v>
      </c>
      <c r="P165" s="192">
        <f t="shared" si="221"/>
        <v>898.69964859478068</v>
      </c>
      <c r="Q165" s="192">
        <f t="shared" si="221"/>
        <v>953.17770568672654</v>
      </c>
      <c r="R165" s="192">
        <f t="shared" ref="R165:V165" si="222">IF(R111=0,0,R111/R$17)</f>
        <v>988.40827938079269</v>
      </c>
      <c r="S165" s="192">
        <f t="shared" si="222"/>
        <v>953.05336380683502</v>
      </c>
      <c r="T165" s="192">
        <f t="shared" si="222"/>
        <v>941.24627756665393</v>
      </c>
      <c r="U165" s="192">
        <f t="shared" si="222"/>
        <v>903.79492699611797</v>
      </c>
      <c r="V165" s="192">
        <f t="shared" si="222"/>
        <v>859.01657701973011</v>
      </c>
      <c r="W165" s="192">
        <f t="shared" ref="W165" si="223">IF(W111=0,0,W111/W$17)</f>
        <v>970.28787095699954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1129.1119648069593</v>
      </c>
      <c r="C166" s="74">
        <f t="shared" si="224"/>
        <v>1193.4622438155768</v>
      </c>
      <c r="D166" s="74">
        <f t="shared" si="224"/>
        <v>1126.9442625161353</v>
      </c>
      <c r="E166" s="74">
        <f t="shared" si="224"/>
        <v>1146.5739889892293</v>
      </c>
      <c r="F166" s="74">
        <f t="shared" si="224"/>
        <v>1088.8004712919135</v>
      </c>
      <c r="G166" s="74">
        <f t="shared" si="224"/>
        <v>1039.8726975382629</v>
      </c>
      <c r="H166" s="74">
        <f t="shared" si="224"/>
        <v>1044.7834326652919</v>
      </c>
      <c r="I166" s="74">
        <f t="shared" si="224"/>
        <v>924.99960831347823</v>
      </c>
      <c r="J166" s="74">
        <f t="shared" si="224"/>
        <v>1059.1309458326559</v>
      </c>
      <c r="K166" s="74">
        <f t="shared" si="224"/>
        <v>1047.5829701241007</v>
      </c>
      <c r="L166" s="74">
        <f t="shared" si="224"/>
        <v>1209.8050345469794</v>
      </c>
      <c r="M166" s="74">
        <f t="shared" si="224"/>
        <v>935.48913113378615</v>
      </c>
      <c r="N166" s="74">
        <f t="shared" si="224"/>
        <v>1001.2635480382914</v>
      </c>
      <c r="O166" s="74">
        <f t="shared" si="224"/>
        <v>1058.3323213001333</v>
      </c>
      <c r="P166" s="74">
        <f t="shared" si="224"/>
        <v>775.77961144219103</v>
      </c>
      <c r="Q166" s="74">
        <f t="shared" si="224"/>
        <v>809.75671465570565</v>
      </c>
      <c r="R166" s="74">
        <f t="shared" ref="R166:V166" si="225">IF(R112=0,0,R112/R$17)</f>
        <v>841.07657219005318</v>
      </c>
      <c r="S166" s="74">
        <f t="shared" si="225"/>
        <v>814.05048329769363</v>
      </c>
      <c r="T166" s="74">
        <f t="shared" si="225"/>
        <v>808.93019291408234</v>
      </c>
      <c r="U166" s="74">
        <f t="shared" si="225"/>
        <v>782.68215721668639</v>
      </c>
      <c r="V166" s="74">
        <f t="shared" si="225"/>
        <v>752.0249577416738</v>
      </c>
      <c r="W166" s="74">
        <f t="shared" ref="W166" si="226">IF(W112=0,0,W112/W$17)</f>
        <v>859.76035811173938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128.59474053093541</v>
      </c>
      <c r="C168" s="74">
        <f t="shared" si="230"/>
        <v>130.63194604218143</v>
      </c>
      <c r="D168" s="74">
        <f t="shared" si="230"/>
        <v>139.88968581733221</v>
      </c>
      <c r="E168" s="74">
        <f t="shared" si="230"/>
        <v>142.65063074778166</v>
      </c>
      <c r="F168" s="74">
        <f t="shared" si="230"/>
        <v>136.56823273733772</v>
      </c>
      <c r="G168" s="74">
        <f t="shared" si="230"/>
        <v>133.41225290914349</v>
      </c>
      <c r="H168" s="74">
        <f t="shared" si="230"/>
        <v>133.16013605089225</v>
      </c>
      <c r="I168" s="74">
        <f t="shared" si="230"/>
        <v>125.68245315964215</v>
      </c>
      <c r="J168" s="74">
        <f t="shared" si="230"/>
        <v>129.81397268034127</v>
      </c>
      <c r="K168" s="74">
        <f t="shared" si="230"/>
        <v>131.0986493982704</v>
      </c>
      <c r="L168" s="74">
        <f t="shared" si="230"/>
        <v>152.44074313649341</v>
      </c>
      <c r="M168" s="74">
        <f t="shared" si="230"/>
        <v>114.5089716026841</v>
      </c>
      <c r="N168" s="74">
        <f t="shared" si="230"/>
        <v>118.24228207355159</v>
      </c>
      <c r="O168" s="74">
        <f t="shared" si="230"/>
        <v>128.72182434062435</v>
      </c>
      <c r="P168" s="74">
        <f t="shared" si="230"/>
        <v>102.87419029595789</v>
      </c>
      <c r="Q168" s="74">
        <f t="shared" si="230"/>
        <v>123.77505067319251</v>
      </c>
      <c r="R168" s="74">
        <f t="shared" ref="R168:V168" si="231">IF(R114=0,0,R114/R$17)</f>
        <v>128.09019408523105</v>
      </c>
      <c r="S168" s="74">
        <f t="shared" si="231"/>
        <v>120.18854141130892</v>
      </c>
      <c r="T168" s="74">
        <f t="shared" si="231"/>
        <v>113.92082100098811</v>
      </c>
      <c r="U168" s="74">
        <f t="shared" si="231"/>
        <v>103.13331460359501</v>
      </c>
      <c r="V168" s="74">
        <f t="shared" si="231"/>
        <v>89.447704944161174</v>
      </c>
      <c r="W168" s="74">
        <f t="shared" ref="W168" si="232">IF(W114=0,0,W114/W$17)</f>
        <v>93.35650517534215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16.557591798694908</v>
      </c>
      <c r="C169" s="193">
        <f t="shared" si="233"/>
        <v>17.833724850842525</v>
      </c>
      <c r="D169" s="193">
        <f t="shared" si="233"/>
        <v>17.686324548384796</v>
      </c>
      <c r="E169" s="193">
        <f t="shared" si="233"/>
        <v>17.755868242291474</v>
      </c>
      <c r="F169" s="193">
        <f t="shared" si="233"/>
        <v>18.064513688612223</v>
      </c>
      <c r="G169" s="193">
        <f t="shared" si="233"/>
        <v>18.039673251332392</v>
      </c>
      <c r="H169" s="193">
        <f t="shared" si="233"/>
        <v>20.04224109769693</v>
      </c>
      <c r="I169" s="193">
        <f t="shared" si="233"/>
        <v>18.219203193105322</v>
      </c>
      <c r="J169" s="193">
        <f t="shared" si="233"/>
        <v>19.229864410600921</v>
      </c>
      <c r="K169" s="193">
        <f t="shared" si="233"/>
        <v>17.521187933530634</v>
      </c>
      <c r="L169" s="193">
        <f t="shared" si="233"/>
        <v>22.710107379256787</v>
      </c>
      <c r="M169" s="193">
        <f t="shared" si="233"/>
        <v>21.320682364142375</v>
      </c>
      <c r="N169" s="193">
        <f t="shared" si="233"/>
        <v>20.907294038354713</v>
      </c>
      <c r="O169" s="193">
        <f t="shared" si="233"/>
        <v>20.528506234514275</v>
      </c>
      <c r="P169" s="193">
        <f t="shared" si="233"/>
        <v>20.045846856631865</v>
      </c>
      <c r="Q169" s="193">
        <f t="shared" si="233"/>
        <v>19.645940357828334</v>
      </c>
      <c r="R169" s="193">
        <f t="shared" ref="R169:V169" si="234">IF(R115=0,0,R115/R$17)</f>
        <v>19.241513105508393</v>
      </c>
      <c r="S169" s="193">
        <f t="shared" si="234"/>
        <v>18.814339097832516</v>
      </c>
      <c r="T169" s="193">
        <f t="shared" si="234"/>
        <v>18.395263651583285</v>
      </c>
      <c r="U169" s="193">
        <f t="shared" si="234"/>
        <v>17.979455175836442</v>
      </c>
      <c r="V169" s="193">
        <f t="shared" si="234"/>
        <v>17.543914333895234</v>
      </c>
      <c r="W169" s="193">
        <f t="shared" ref="W169" si="235">IF(W115=0,0,W115/W$17)</f>
        <v>17.171007669917991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6867118</v>
      </c>
      <c r="C3" s="67">
        <f t="shared" si="0"/>
        <v>6939588</v>
      </c>
      <c r="D3" s="67">
        <f t="shared" si="0"/>
        <v>7008240</v>
      </c>
      <c r="E3" s="67">
        <f t="shared" si="0"/>
        <v>7069603</v>
      </c>
      <c r="F3" s="67">
        <f t="shared" si="0"/>
        <v>7115891</v>
      </c>
      <c r="G3" s="67">
        <f t="shared" si="0"/>
        <v>7151546</v>
      </c>
      <c r="H3" s="67">
        <f t="shared" si="0"/>
        <v>7202033</v>
      </c>
      <c r="I3" s="67">
        <f t="shared" si="0"/>
        <v>7257317</v>
      </c>
      <c r="J3" s="67">
        <f t="shared" si="0"/>
        <v>7301023</v>
      </c>
      <c r="K3" s="67">
        <f t="shared" si="0"/>
        <v>7366303</v>
      </c>
      <c r="L3" s="67">
        <f t="shared" si="0"/>
        <v>7452783</v>
      </c>
      <c r="M3" s="67">
        <f t="shared" si="0"/>
        <v>7519548</v>
      </c>
      <c r="N3" s="67">
        <f t="shared" si="0"/>
        <v>7563448</v>
      </c>
      <c r="O3" s="67">
        <f t="shared" si="0"/>
        <v>7658409</v>
      </c>
      <c r="P3" s="67">
        <f t="shared" si="0"/>
        <v>7709248</v>
      </c>
      <c r="Q3" s="67">
        <f t="shared" si="0"/>
        <v>7752627</v>
      </c>
      <c r="R3" s="67">
        <f t="shared" si="0"/>
        <v>7857066</v>
      </c>
      <c r="S3" s="67">
        <f t="shared" si="0"/>
        <v>7926453</v>
      </c>
      <c r="T3" s="67">
        <f t="shared" si="0"/>
        <v>7991202</v>
      </c>
      <c r="U3" s="67">
        <f t="shared" si="0"/>
        <v>8064472</v>
      </c>
      <c r="V3" s="67">
        <f t="shared" si="0"/>
        <v>8164909</v>
      </c>
      <c r="W3" s="67">
        <f t="shared" si="0"/>
        <v>8209682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6867118</v>
      </c>
      <c r="C4" s="71">
        <f t="shared" si="1"/>
        <v>6939588</v>
      </c>
      <c r="D4" s="71">
        <f t="shared" si="1"/>
        <v>7008240</v>
      </c>
      <c r="E4" s="71">
        <f t="shared" si="1"/>
        <v>7069603</v>
      </c>
      <c r="F4" s="71">
        <f t="shared" si="1"/>
        <v>7115891</v>
      </c>
      <c r="G4" s="71">
        <f t="shared" si="1"/>
        <v>7151546</v>
      </c>
      <c r="H4" s="71">
        <f t="shared" si="1"/>
        <v>7202033</v>
      </c>
      <c r="I4" s="71">
        <f t="shared" si="1"/>
        <v>7257317</v>
      </c>
      <c r="J4" s="71">
        <f t="shared" si="1"/>
        <v>7301023</v>
      </c>
      <c r="K4" s="71">
        <f t="shared" si="1"/>
        <v>7366303</v>
      </c>
      <c r="L4" s="71">
        <f t="shared" si="1"/>
        <v>7452783</v>
      </c>
      <c r="M4" s="71">
        <f t="shared" si="1"/>
        <v>7519548</v>
      </c>
      <c r="N4" s="71">
        <f t="shared" si="1"/>
        <v>7563448</v>
      </c>
      <c r="O4" s="71">
        <f t="shared" si="1"/>
        <v>7658409</v>
      </c>
      <c r="P4" s="71">
        <f t="shared" si="1"/>
        <v>7709248</v>
      </c>
      <c r="Q4" s="71">
        <f t="shared" si="1"/>
        <v>7752627</v>
      </c>
      <c r="R4" s="71">
        <f t="shared" ref="R4:V4" si="2">SUM(R5:R13)</f>
        <v>7857066</v>
      </c>
      <c r="S4" s="71">
        <f t="shared" si="2"/>
        <v>7926453</v>
      </c>
      <c r="T4" s="71">
        <f t="shared" si="2"/>
        <v>7991202</v>
      </c>
      <c r="U4" s="71">
        <f t="shared" si="2"/>
        <v>8064472</v>
      </c>
      <c r="V4" s="71">
        <f t="shared" si="2"/>
        <v>8164909</v>
      </c>
      <c r="W4" s="71">
        <f t="shared" ref="W4" si="3">SUM(W5:W13)</f>
        <v>8209682</v>
      </c>
      <c r="DA4" s="88" t="s">
        <v>334</v>
      </c>
    </row>
    <row r="5" spans="1:105" ht="12" customHeight="1" x14ac:dyDescent="0.25">
      <c r="A5" s="28" t="s">
        <v>51</v>
      </c>
      <c r="B5" s="82">
        <v>1958</v>
      </c>
      <c r="C5" s="82">
        <v>1943</v>
      </c>
      <c r="D5" s="82">
        <v>1955</v>
      </c>
      <c r="E5" s="82">
        <v>1899</v>
      </c>
      <c r="F5" s="82">
        <v>1908</v>
      </c>
      <c r="G5" s="82">
        <v>1937</v>
      </c>
      <c r="H5" s="82">
        <v>1976</v>
      </c>
      <c r="I5" s="82">
        <v>2137</v>
      </c>
      <c r="J5" s="82">
        <v>2173</v>
      </c>
      <c r="K5" s="82">
        <v>2187</v>
      </c>
      <c r="L5" s="82">
        <v>2039</v>
      </c>
      <c r="M5" s="82">
        <v>1780</v>
      </c>
      <c r="N5" s="82">
        <v>1560</v>
      </c>
      <c r="O5" s="82">
        <v>1240</v>
      </c>
      <c r="P5" s="82">
        <v>1118</v>
      </c>
      <c r="Q5" s="82">
        <v>1073</v>
      </c>
      <c r="R5" s="82">
        <v>1076</v>
      </c>
      <c r="S5" s="82">
        <v>1005</v>
      </c>
      <c r="T5" s="82">
        <v>970</v>
      </c>
      <c r="U5" s="82">
        <v>932</v>
      </c>
      <c r="V5" s="82">
        <v>652</v>
      </c>
      <c r="W5" s="82">
        <v>415</v>
      </c>
      <c r="DA5" s="89" t="s">
        <v>335</v>
      </c>
    </row>
    <row r="6" spans="1:105" ht="12" customHeight="1" x14ac:dyDescent="0.25">
      <c r="A6" s="28" t="s">
        <v>74</v>
      </c>
      <c r="B6" s="82">
        <v>17431</v>
      </c>
      <c r="C6" s="82">
        <v>17390</v>
      </c>
      <c r="D6" s="82">
        <v>17399</v>
      </c>
      <c r="E6" s="82">
        <v>17529</v>
      </c>
      <c r="F6" s="82">
        <v>18248</v>
      </c>
      <c r="G6" s="82">
        <v>19409</v>
      </c>
      <c r="H6" s="82">
        <v>20925</v>
      </c>
      <c r="I6" s="82">
        <v>21979</v>
      </c>
      <c r="J6" s="82">
        <v>22167</v>
      </c>
      <c r="K6" s="82">
        <v>22198</v>
      </c>
      <c r="L6" s="82">
        <v>22228</v>
      </c>
      <c r="M6" s="82">
        <v>22436</v>
      </c>
      <c r="N6" s="82">
        <v>22832</v>
      </c>
      <c r="O6" s="82">
        <v>23305</v>
      </c>
      <c r="P6" s="82">
        <v>23680</v>
      </c>
      <c r="Q6" s="82">
        <v>23517</v>
      </c>
      <c r="R6" s="82">
        <v>23387</v>
      </c>
      <c r="S6" s="82">
        <v>23635</v>
      </c>
      <c r="T6" s="82">
        <v>24114</v>
      </c>
      <c r="U6" s="82">
        <v>24496</v>
      </c>
      <c r="V6" s="82">
        <v>24273</v>
      </c>
      <c r="W6" s="82">
        <v>23818</v>
      </c>
      <c r="DA6" s="89" t="s">
        <v>336</v>
      </c>
    </row>
    <row r="7" spans="1:105" ht="12" customHeight="1" x14ac:dyDescent="0.25">
      <c r="A7" s="28" t="s">
        <v>205</v>
      </c>
      <c r="B7" s="82">
        <v>35935</v>
      </c>
      <c r="C7" s="82">
        <v>32371</v>
      </c>
      <c r="D7" s="82">
        <v>28004</v>
      </c>
      <c r="E7" s="82">
        <v>23468</v>
      </c>
      <c r="F7" s="82">
        <v>19329</v>
      </c>
      <c r="G7" s="82">
        <v>15584</v>
      </c>
      <c r="H7" s="82">
        <v>12543</v>
      </c>
      <c r="I7" s="82">
        <v>11291</v>
      </c>
      <c r="J7" s="82">
        <v>10289</v>
      </c>
      <c r="K7" s="82">
        <v>10051</v>
      </c>
      <c r="L7" s="82">
        <v>9872</v>
      </c>
      <c r="M7" s="82">
        <v>10474</v>
      </c>
      <c r="N7" s="82">
        <v>11124</v>
      </c>
      <c r="O7" s="82">
        <v>12046</v>
      </c>
      <c r="P7" s="82">
        <v>13391</v>
      </c>
      <c r="Q7" s="82">
        <v>13868</v>
      </c>
      <c r="R7" s="82">
        <v>13876</v>
      </c>
      <c r="S7" s="82">
        <v>13700</v>
      </c>
      <c r="T7" s="82">
        <v>13568</v>
      </c>
      <c r="U7" s="82">
        <v>13394</v>
      </c>
      <c r="V7" s="82">
        <v>13171</v>
      </c>
      <c r="W7" s="82">
        <v>12442</v>
      </c>
      <c r="DA7" s="89" t="s">
        <v>337</v>
      </c>
    </row>
    <row r="8" spans="1:105" ht="12" customHeight="1" x14ac:dyDescent="0.25">
      <c r="A8" s="28" t="s">
        <v>192</v>
      </c>
      <c r="B8" s="82">
        <v>6265935</v>
      </c>
      <c r="C8" s="82">
        <v>6334498</v>
      </c>
      <c r="D8" s="82">
        <v>6386549</v>
      </c>
      <c r="E8" s="82">
        <v>6425630</v>
      </c>
      <c r="F8" s="82">
        <v>6441254</v>
      </c>
      <c r="G8" s="82">
        <v>6442482</v>
      </c>
      <c r="H8" s="82">
        <v>6466028</v>
      </c>
      <c r="I8" s="82">
        <v>6501187</v>
      </c>
      <c r="J8" s="82">
        <v>6531686</v>
      </c>
      <c r="K8" s="82">
        <v>6579420</v>
      </c>
      <c r="L8" s="82">
        <v>6639231</v>
      </c>
      <c r="M8" s="82">
        <v>6663989</v>
      </c>
      <c r="N8" s="82">
        <v>6669519</v>
      </c>
      <c r="O8" s="82">
        <v>6719501</v>
      </c>
      <c r="P8" s="82">
        <v>6720966</v>
      </c>
      <c r="Q8" s="82">
        <v>6772312</v>
      </c>
      <c r="R8" s="82">
        <v>6862013</v>
      </c>
      <c r="S8" s="82">
        <v>6907934</v>
      </c>
      <c r="T8" s="82">
        <v>6921041</v>
      </c>
      <c r="U8" s="82">
        <v>6937750</v>
      </c>
      <c r="V8" s="82">
        <v>6969762</v>
      </c>
      <c r="W8" s="82">
        <v>6984345</v>
      </c>
      <c r="DA8" s="89" t="s">
        <v>338</v>
      </c>
    </row>
    <row r="9" spans="1:105" ht="12" customHeight="1" x14ac:dyDescent="0.25">
      <c r="A9" s="28" t="s">
        <v>207</v>
      </c>
      <c r="B9" s="82">
        <v>240817</v>
      </c>
      <c r="C9" s="82">
        <v>238977</v>
      </c>
      <c r="D9" s="82">
        <v>248149</v>
      </c>
      <c r="E9" s="82">
        <v>261406</v>
      </c>
      <c r="F9" s="82">
        <v>284955</v>
      </c>
      <c r="G9" s="82">
        <v>313125</v>
      </c>
      <c r="H9" s="82">
        <v>334950</v>
      </c>
      <c r="I9" s="82">
        <v>342058</v>
      </c>
      <c r="J9" s="82">
        <v>344951</v>
      </c>
      <c r="K9" s="82">
        <v>347452</v>
      </c>
      <c r="L9" s="82">
        <v>356761</v>
      </c>
      <c r="M9" s="82">
        <v>369687</v>
      </c>
      <c r="N9" s="82">
        <v>380415</v>
      </c>
      <c r="O9" s="82">
        <v>400336</v>
      </c>
      <c r="P9" s="82">
        <v>437782</v>
      </c>
      <c r="Q9" s="82">
        <v>451811</v>
      </c>
      <c r="R9" s="82">
        <v>455893</v>
      </c>
      <c r="S9" s="82">
        <v>455753</v>
      </c>
      <c r="T9" s="82">
        <v>459347</v>
      </c>
      <c r="U9" s="82">
        <v>455568</v>
      </c>
      <c r="V9" s="82">
        <v>449936</v>
      </c>
      <c r="W9" s="82">
        <v>439677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194216</v>
      </c>
      <c r="C11" s="82">
        <v>202360</v>
      </c>
      <c r="D11" s="82">
        <v>211821</v>
      </c>
      <c r="E11" s="82">
        <v>222200</v>
      </c>
      <c r="F11" s="82">
        <v>230405</v>
      </c>
      <c r="G11" s="82">
        <v>235456</v>
      </c>
      <c r="H11" s="82">
        <v>239285</v>
      </c>
      <c r="I11" s="82">
        <v>246271</v>
      </c>
      <c r="J11" s="82">
        <v>251623</v>
      </c>
      <c r="K11" s="82">
        <v>258760</v>
      </c>
      <c r="L11" s="82">
        <v>269776</v>
      </c>
      <c r="M11" s="82">
        <v>285141</v>
      </c>
      <c r="N11" s="82">
        <v>302513</v>
      </c>
      <c r="O11" s="82">
        <v>320065</v>
      </c>
      <c r="P11" s="82">
        <v>335379</v>
      </c>
      <c r="Q11" s="82">
        <v>346281</v>
      </c>
      <c r="R11" s="82">
        <v>350181</v>
      </c>
      <c r="S11" s="82">
        <v>352609</v>
      </c>
      <c r="T11" s="82">
        <v>357091</v>
      </c>
      <c r="U11" s="82">
        <v>358615</v>
      </c>
      <c r="V11" s="82">
        <v>359543</v>
      </c>
      <c r="W11" s="82">
        <v>359173</v>
      </c>
      <c r="DA11" s="89" t="s">
        <v>341</v>
      </c>
    </row>
    <row r="12" spans="1:105" ht="12" customHeight="1" x14ac:dyDescent="0.25">
      <c r="A12" s="28" t="s">
        <v>95</v>
      </c>
      <c r="B12" s="82">
        <v>7299</v>
      </c>
      <c r="C12" s="82">
        <v>8045</v>
      </c>
      <c r="D12" s="82">
        <v>10148</v>
      </c>
      <c r="E12" s="82">
        <v>12345</v>
      </c>
      <c r="F12" s="82">
        <v>14992</v>
      </c>
      <c r="G12" s="82">
        <v>18227</v>
      </c>
      <c r="H12" s="82">
        <v>22533</v>
      </c>
      <c r="I12" s="82">
        <v>28360</v>
      </c>
      <c r="J12" s="82">
        <v>34355</v>
      </c>
      <c r="K12" s="82">
        <v>42472</v>
      </c>
      <c r="L12" s="82">
        <v>49747</v>
      </c>
      <c r="M12" s="82">
        <v>59435</v>
      </c>
      <c r="N12" s="82">
        <v>67133</v>
      </c>
      <c r="O12" s="82">
        <v>75919</v>
      </c>
      <c r="P12" s="82">
        <v>90131</v>
      </c>
      <c r="Q12" s="82">
        <v>103580</v>
      </c>
      <c r="R12" s="82">
        <v>122351</v>
      </c>
      <c r="S12" s="82">
        <v>150953</v>
      </c>
      <c r="T12" s="82">
        <v>195418</v>
      </c>
      <c r="U12" s="82">
        <v>255811</v>
      </c>
      <c r="V12" s="82">
        <v>331038</v>
      </c>
      <c r="W12" s="82">
        <v>375731</v>
      </c>
      <c r="DA12" s="89" t="s">
        <v>342</v>
      </c>
    </row>
    <row r="13" spans="1:105" ht="12" customHeight="1" x14ac:dyDescent="0.25">
      <c r="A13" s="73" t="s">
        <v>94</v>
      </c>
      <c r="B13" s="83">
        <v>103527</v>
      </c>
      <c r="C13" s="83">
        <v>104004</v>
      </c>
      <c r="D13" s="83">
        <v>104215</v>
      </c>
      <c r="E13" s="83">
        <v>105126</v>
      </c>
      <c r="F13" s="83">
        <v>104800</v>
      </c>
      <c r="G13" s="83">
        <v>105326</v>
      </c>
      <c r="H13" s="83">
        <v>103793</v>
      </c>
      <c r="I13" s="83">
        <v>104034</v>
      </c>
      <c r="J13" s="83">
        <v>103779</v>
      </c>
      <c r="K13" s="83">
        <v>103763</v>
      </c>
      <c r="L13" s="83">
        <v>103129</v>
      </c>
      <c r="M13" s="83">
        <v>106606</v>
      </c>
      <c r="N13" s="83">
        <v>108352</v>
      </c>
      <c r="O13" s="83">
        <v>105997</v>
      </c>
      <c r="P13" s="83">
        <v>86801</v>
      </c>
      <c r="Q13" s="83">
        <v>40185</v>
      </c>
      <c r="R13" s="83">
        <v>28289</v>
      </c>
      <c r="S13" s="83">
        <v>20864</v>
      </c>
      <c r="T13" s="83">
        <v>19653</v>
      </c>
      <c r="U13" s="83">
        <v>17906</v>
      </c>
      <c r="V13" s="83">
        <v>16534</v>
      </c>
      <c r="W13" s="83">
        <v>14081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6756292</v>
      </c>
      <c r="C14" s="85">
        <f t="shared" si="4"/>
        <v>6827539</v>
      </c>
      <c r="D14" s="85">
        <f t="shared" si="4"/>
        <v>6893877</v>
      </c>
      <c r="E14" s="85">
        <f t="shared" si="4"/>
        <v>6952132</v>
      </c>
      <c r="F14" s="85">
        <f t="shared" si="4"/>
        <v>6996099</v>
      </c>
      <c r="G14" s="85">
        <f t="shared" si="4"/>
        <v>7027993</v>
      </c>
      <c r="H14" s="85">
        <f t="shared" si="4"/>
        <v>7075707</v>
      </c>
      <c r="I14" s="85">
        <f t="shared" si="4"/>
        <v>7124923</v>
      </c>
      <c r="J14" s="85">
        <f t="shared" si="4"/>
        <v>7162889</v>
      </c>
      <c r="K14" s="85">
        <f t="shared" si="4"/>
        <v>7220068</v>
      </c>
      <c r="L14" s="85">
        <f t="shared" si="4"/>
        <v>7299907</v>
      </c>
      <c r="M14" s="85">
        <f t="shared" si="4"/>
        <v>7353507</v>
      </c>
      <c r="N14" s="85">
        <f t="shared" si="4"/>
        <v>7387963</v>
      </c>
      <c r="O14" s="85">
        <f t="shared" si="4"/>
        <v>7476493</v>
      </c>
      <c r="P14" s="85">
        <f t="shared" si="4"/>
        <v>7532316</v>
      </c>
      <c r="Q14" s="85">
        <f t="shared" si="4"/>
        <v>7608862</v>
      </c>
      <c r="R14" s="85">
        <f t="shared" ref="R14:V14" si="5">SUM(R5:R11)</f>
        <v>7706426</v>
      </c>
      <c r="S14" s="85">
        <f t="shared" si="5"/>
        <v>7754636</v>
      </c>
      <c r="T14" s="85">
        <f t="shared" si="5"/>
        <v>7776131</v>
      </c>
      <c r="U14" s="85">
        <f t="shared" si="5"/>
        <v>7790755</v>
      </c>
      <c r="V14" s="85">
        <f t="shared" si="5"/>
        <v>7817337</v>
      </c>
      <c r="W14" s="85">
        <f t="shared" ref="W14" si="6">SUM(W5:W11)</f>
        <v>7819870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163461</v>
      </c>
      <c r="C15" s="71">
        <f t="shared" si="7"/>
        <v>168932</v>
      </c>
      <c r="D15" s="71">
        <f t="shared" si="7"/>
        <v>170189</v>
      </c>
      <c r="E15" s="71">
        <f t="shared" si="7"/>
        <v>178842</v>
      </c>
      <c r="F15" s="71">
        <f t="shared" si="7"/>
        <v>193222</v>
      </c>
      <c r="G15" s="71">
        <f t="shared" si="7"/>
        <v>226263</v>
      </c>
      <c r="H15" s="71">
        <f t="shared" si="7"/>
        <v>266134</v>
      </c>
      <c r="I15" s="71">
        <f t="shared" si="7"/>
        <v>277055</v>
      </c>
      <c r="J15" s="71">
        <f t="shared" si="7"/>
        <v>296399</v>
      </c>
      <c r="K15" s="71">
        <f t="shared" si="7"/>
        <v>336619</v>
      </c>
      <c r="L15" s="71">
        <f t="shared" si="7"/>
        <v>391199</v>
      </c>
      <c r="M15" s="71">
        <f t="shared" si="7"/>
        <v>510978</v>
      </c>
      <c r="N15" s="71">
        <f t="shared" si="7"/>
        <v>619887</v>
      </c>
      <c r="O15" s="71">
        <f t="shared" si="7"/>
        <v>720652</v>
      </c>
      <c r="P15" s="71">
        <f t="shared" si="7"/>
        <v>849371</v>
      </c>
      <c r="Q15" s="71">
        <f t="shared" si="7"/>
        <v>960978</v>
      </c>
      <c r="R15" s="71">
        <f t="shared" si="7"/>
        <v>1119980</v>
      </c>
      <c r="S15" s="71">
        <f t="shared" si="7"/>
        <v>1208903</v>
      </c>
      <c r="T15" s="71">
        <f t="shared" si="7"/>
        <v>1271798</v>
      </c>
      <c r="U15" s="71">
        <f t="shared" si="7"/>
        <v>1323948</v>
      </c>
      <c r="V15" s="71">
        <f t="shared" si="7"/>
        <v>1376580</v>
      </c>
      <c r="W15" s="71">
        <f t="shared" si="7"/>
        <v>1456289</v>
      </c>
      <c r="DA15" s="88" t="s">
        <v>344</v>
      </c>
    </row>
    <row r="16" spans="1:105" ht="12" customHeight="1" x14ac:dyDescent="0.25">
      <c r="A16" s="28" t="s">
        <v>91</v>
      </c>
      <c r="B16" s="82">
        <v>163461</v>
      </c>
      <c r="C16" s="82">
        <v>168932</v>
      </c>
      <c r="D16" s="82">
        <v>170189</v>
      </c>
      <c r="E16" s="82">
        <v>178842</v>
      </c>
      <c r="F16" s="82">
        <v>193222</v>
      </c>
      <c r="G16" s="82">
        <v>226263</v>
      </c>
      <c r="H16" s="82">
        <v>266134</v>
      </c>
      <c r="I16" s="82">
        <v>277055</v>
      </c>
      <c r="J16" s="82">
        <v>296399</v>
      </c>
      <c r="K16" s="82">
        <v>336619</v>
      </c>
      <c r="L16" s="82">
        <v>391199</v>
      </c>
      <c r="M16" s="82">
        <v>510978</v>
      </c>
      <c r="N16" s="82">
        <v>619887</v>
      </c>
      <c r="O16" s="82">
        <v>720652</v>
      </c>
      <c r="P16" s="82">
        <v>849371</v>
      </c>
      <c r="Q16" s="82">
        <v>960978</v>
      </c>
      <c r="R16" s="82">
        <v>1119980</v>
      </c>
      <c r="S16" s="82">
        <v>1208903</v>
      </c>
      <c r="T16" s="82">
        <v>1271798</v>
      </c>
      <c r="U16" s="82">
        <v>1323948</v>
      </c>
      <c r="V16" s="82">
        <v>1376580</v>
      </c>
      <c r="W16" s="82">
        <v>1456289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6867118</v>
      </c>
      <c r="C17" s="71">
        <f t="shared" si="8"/>
        <v>6939588</v>
      </c>
      <c r="D17" s="71">
        <f t="shared" si="8"/>
        <v>7008240</v>
      </c>
      <c r="E17" s="71">
        <f t="shared" si="8"/>
        <v>7069603</v>
      </c>
      <c r="F17" s="71">
        <f t="shared" si="8"/>
        <v>7115891</v>
      </c>
      <c r="G17" s="71">
        <f t="shared" si="8"/>
        <v>7151546</v>
      </c>
      <c r="H17" s="71">
        <f t="shared" si="8"/>
        <v>7202033</v>
      </c>
      <c r="I17" s="71">
        <f t="shared" si="8"/>
        <v>7257317</v>
      </c>
      <c r="J17" s="71">
        <f t="shared" si="8"/>
        <v>7301023</v>
      </c>
      <c r="K17" s="71">
        <f t="shared" si="8"/>
        <v>7366303</v>
      </c>
      <c r="L17" s="71">
        <f t="shared" si="8"/>
        <v>7452783</v>
      </c>
      <c r="M17" s="71">
        <f t="shared" si="8"/>
        <v>7519548</v>
      </c>
      <c r="N17" s="71">
        <f t="shared" si="8"/>
        <v>7563448</v>
      </c>
      <c r="O17" s="71">
        <f t="shared" si="8"/>
        <v>7658409</v>
      </c>
      <c r="P17" s="71">
        <f t="shared" si="8"/>
        <v>7709248</v>
      </c>
      <c r="Q17" s="71">
        <f t="shared" si="8"/>
        <v>7752627</v>
      </c>
      <c r="R17" s="71">
        <f t="shared" ref="R17:V17" si="9">SUM(R18:R25)</f>
        <v>7857066</v>
      </c>
      <c r="S17" s="71">
        <f t="shared" si="9"/>
        <v>7926453</v>
      </c>
      <c r="T17" s="71">
        <f t="shared" si="9"/>
        <v>7991202</v>
      </c>
      <c r="U17" s="71">
        <f t="shared" si="9"/>
        <v>8064472</v>
      </c>
      <c r="V17" s="71">
        <f t="shared" si="9"/>
        <v>8164909</v>
      </c>
      <c r="W17" s="71">
        <f t="shared" ref="W17" si="10">SUM(W18:W25)</f>
        <v>8209682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6226533</v>
      </c>
      <c r="C21" s="82">
        <v>6279953</v>
      </c>
      <c r="D21" s="82">
        <v>6327298</v>
      </c>
      <c r="E21" s="82">
        <v>6368149</v>
      </c>
      <c r="F21" s="82">
        <v>6386038</v>
      </c>
      <c r="G21" s="82">
        <v>6388650</v>
      </c>
      <c r="H21" s="82">
        <v>6412007</v>
      </c>
      <c r="I21" s="82">
        <v>6433088</v>
      </c>
      <c r="J21" s="82">
        <v>6458756</v>
      </c>
      <c r="K21" s="82">
        <v>6506262</v>
      </c>
      <c r="L21" s="82">
        <v>6568552</v>
      </c>
      <c r="M21" s="82">
        <v>6600104</v>
      </c>
      <c r="N21" s="82">
        <v>6597692</v>
      </c>
      <c r="O21" s="82">
        <v>6656670</v>
      </c>
      <c r="P21" s="82">
        <v>6681271</v>
      </c>
      <c r="Q21" s="82">
        <v>6709615</v>
      </c>
      <c r="R21" s="82">
        <v>6807258</v>
      </c>
      <c r="S21" s="82">
        <v>6851803</v>
      </c>
      <c r="T21" s="82">
        <v>6856015</v>
      </c>
      <c r="U21" s="82">
        <v>6860102</v>
      </c>
      <c r="V21" s="82">
        <v>6880813</v>
      </c>
      <c r="W21" s="82">
        <v>6916673</v>
      </c>
      <c r="DA21" s="89" t="s">
        <v>350</v>
      </c>
    </row>
    <row r="22" spans="1:105" ht="12" customHeight="1" x14ac:dyDescent="0.25">
      <c r="A22" s="28" t="s">
        <v>207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192005</v>
      </c>
      <c r="C24" s="82">
        <v>200043</v>
      </c>
      <c r="D24" s="82">
        <v>209351</v>
      </c>
      <c r="E24" s="82">
        <v>219605</v>
      </c>
      <c r="F24" s="82">
        <v>227703</v>
      </c>
      <c r="G24" s="82">
        <v>232644</v>
      </c>
      <c r="H24" s="82">
        <v>236352</v>
      </c>
      <c r="I24" s="82">
        <v>243119</v>
      </c>
      <c r="J24" s="82">
        <v>248374</v>
      </c>
      <c r="K24" s="82">
        <v>255348</v>
      </c>
      <c r="L24" s="82">
        <v>266195</v>
      </c>
      <c r="M24" s="82">
        <v>281246</v>
      </c>
      <c r="N24" s="82">
        <v>298277</v>
      </c>
      <c r="O24" s="82">
        <v>315440</v>
      </c>
      <c r="P24" s="82">
        <v>330333</v>
      </c>
      <c r="Q24" s="82">
        <v>340994</v>
      </c>
      <c r="R24" s="82">
        <v>344773</v>
      </c>
      <c r="S24" s="82">
        <v>347097</v>
      </c>
      <c r="T24" s="82">
        <v>351370</v>
      </c>
      <c r="U24" s="82">
        <v>352741</v>
      </c>
      <c r="V24" s="82">
        <v>353514</v>
      </c>
      <c r="W24" s="82">
        <v>353211</v>
      </c>
      <c r="DA24" s="89" t="s">
        <v>353</v>
      </c>
    </row>
    <row r="25" spans="1:105" ht="12" customHeight="1" x14ac:dyDescent="0.25">
      <c r="A25" s="73" t="s">
        <v>53</v>
      </c>
      <c r="B25" s="83">
        <v>448580</v>
      </c>
      <c r="C25" s="83">
        <v>459592</v>
      </c>
      <c r="D25" s="83">
        <v>471591</v>
      </c>
      <c r="E25" s="83">
        <v>481849</v>
      </c>
      <c r="F25" s="83">
        <v>502150</v>
      </c>
      <c r="G25" s="83">
        <v>530252</v>
      </c>
      <c r="H25" s="83">
        <v>553674</v>
      </c>
      <c r="I25" s="83">
        <v>581110</v>
      </c>
      <c r="J25" s="83">
        <v>593893</v>
      </c>
      <c r="K25" s="83">
        <v>604693</v>
      </c>
      <c r="L25" s="83">
        <v>618036</v>
      </c>
      <c r="M25" s="83">
        <v>638198</v>
      </c>
      <c r="N25" s="83">
        <v>667479</v>
      </c>
      <c r="O25" s="83">
        <v>686299</v>
      </c>
      <c r="P25" s="83">
        <v>697644</v>
      </c>
      <c r="Q25" s="83">
        <v>702018</v>
      </c>
      <c r="R25" s="83">
        <v>705035</v>
      </c>
      <c r="S25" s="83">
        <v>727553</v>
      </c>
      <c r="T25" s="83">
        <v>783817</v>
      </c>
      <c r="U25" s="83">
        <v>851629</v>
      </c>
      <c r="V25" s="83">
        <v>930582</v>
      </c>
      <c r="W25" s="83">
        <v>939798</v>
      </c>
      <c r="DA25" s="90" t="s">
        <v>354</v>
      </c>
    </row>
    <row r="26" spans="1:105" ht="12" customHeight="1" x14ac:dyDescent="0.25">
      <c r="A26" s="84" t="s">
        <v>52</v>
      </c>
      <c r="B26" s="85">
        <v>214535</v>
      </c>
      <c r="C26" s="85">
        <v>237836</v>
      </c>
      <c r="D26" s="85">
        <v>246907</v>
      </c>
      <c r="E26" s="85">
        <v>260824</v>
      </c>
      <c r="F26" s="85">
        <v>290690</v>
      </c>
      <c r="G26" s="85">
        <v>313286</v>
      </c>
      <c r="H26" s="85">
        <v>327400</v>
      </c>
      <c r="I26" s="85">
        <v>359398</v>
      </c>
      <c r="J26" s="85">
        <v>368496</v>
      </c>
      <c r="K26" s="85">
        <v>393426</v>
      </c>
      <c r="L26" s="85">
        <v>363222</v>
      </c>
      <c r="M26" s="85">
        <v>415756</v>
      </c>
      <c r="N26" s="85">
        <v>414149</v>
      </c>
      <c r="O26" s="85">
        <v>432057</v>
      </c>
      <c r="P26" s="85">
        <v>457307</v>
      </c>
      <c r="Q26" s="85">
        <v>451446</v>
      </c>
      <c r="R26" s="85">
        <v>460806</v>
      </c>
      <c r="S26" s="85">
        <v>464606</v>
      </c>
      <c r="T26" s="85">
        <v>471183</v>
      </c>
      <c r="U26" s="85">
        <v>490525</v>
      </c>
      <c r="V26" s="85">
        <v>517284</v>
      </c>
      <c r="W26" s="85">
        <v>515327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6867118</v>
      </c>
      <c r="C27" s="71">
        <f t="shared" si="11"/>
        <v>6939588</v>
      </c>
      <c r="D27" s="71">
        <f t="shared" si="11"/>
        <v>7008240</v>
      </c>
      <c r="E27" s="71">
        <f t="shared" si="11"/>
        <v>7069603</v>
      </c>
      <c r="F27" s="71">
        <f t="shared" si="11"/>
        <v>7115891</v>
      </c>
      <c r="G27" s="71">
        <f t="shared" si="11"/>
        <v>7151546</v>
      </c>
      <c r="H27" s="71">
        <f t="shared" si="11"/>
        <v>7202033</v>
      </c>
      <c r="I27" s="71">
        <f t="shared" si="11"/>
        <v>7257317</v>
      </c>
      <c r="J27" s="71">
        <f t="shared" si="11"/>
        <v>7301023</v>
      </c>
      <c r="K27" s="71">
        <f t="shared" si="11"/>
        <v>7366303</v>
      </c>
      <c r="L27" s="71">
        <f t="shared" si="11"/>
        <v>7452783</v>
      </c>
      <c r="M27" s="71">
        <f t="shared" si="11"/>
        <v>7519548</v>
      </c>
      <c r="N27" s="71">
        <f t="shared" si="11"/>
        <v>7563448</v>
      </c>
      <c r="O27" s="71">
        <f t="shared" si="11"/>
        <v>7658409</v>
      </c>
      <c r="P27" s="71">
        <f t="shared" si="11"/>
        <v>7709248</v>
      </c>
      <c r="Q27" s="71">
        <f t="shared" si="11"/>
        <v>7752627</v>
      </c>
      <c r="R27" s="71">
        <f t="shared" ref="R27:V27" si="12">SUM(R28:R32)</f>
        <v>7857066</v>
      </c>
      <c r="S27" s="71">
        <f t="shared" si="12"/>
        <v>7926453</v>
      </c>
      <c r="T27" s="71">
        <f t="shared" si="12"/>
        <v>7991202</v>
      </c>
      <c r="U27" s="71">
        <f t="shared" si="12"/>
        <v>8064472</v>
      </c>
      <c r="V27" s="71">
        <f t="shared" si="12"/>
        <v>8164909</v>
      </c>
      <c r="W27" s="71">
        <f t="shared" ref="W27" si="13">SUM(W28:W32)</f>
        <v>8209682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4555936</v>
      </c>
      <c r="C30" s="82">
        <v>4616222</v>
      </c>
      <c r="D30" s="82">
        <v>4651907</v>
      </c>
      <c r="E30" s="82">
        <v>4681069</v>
      </c>
      <c r="F30" s="82">
        <v>4689450</v>
      </c>
      <c r="G30" s="82">
        <v>4686990</v>
      </c>
      <c r="H30" s="82">
        <v>4706035</v>
      </c>
      <c r="I30" s="82">
        <v>4721318</v>
      </c>
      <c r="J30" s="82">
        <v>4751157</v>
      </c>
      <c r="K30" s="82">
        <v>4785865</v>
      </c>
      <c r="L30" s="82">
        <v>4787265</v>
      </c>
      <c r="M30" s="82">
        <v>4788676</v>
      </c>
      <c r="N30" s="82">
        <v>4782018</v>
      </c>
      <c r="O30" s="82">
        <v>4797568</v>
      </c>
      <c r="P30" s="82">
        <v>4781533</v>
      </c>
      <c r="Q30" s="82">
        <v>4759303</v>
      </c>
      <c r="R30" s="82">
        <v>4791615</v>
      </c>
      <c r="S30" s="82">
        <v>4786034</v>
      </c>
      <c r="T30" s="82">
        <v>4770599</v>
      </c>
      <c r="U30" s="82">
        <v>4760585</v>
      </c>
      <c r="V30" s="82">
        <v>4773057</v>
      </c>
      <c r="W30" s="82">
        <v>4762240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2311182</v>
      </c>
      <c r="C32" s="86">
        <v>2323366</v>
      </c>
      <c r="D32" s="86">
        <v>2356333</v>
      </c>
      <c r="E32" s="86">
        <v>2388534</v>
      </c>
      <c r="F32" s="86">
        <v>2426441</v>
      </c>
      <c r="G32" s="86">
        <v>2464556</v>
      </c>
      <c r="H32" s="86">
        <v>2495998</v>
      </c>
      <c r="I32" s="86">
        <v>2535999</v>
      </c>
      <c r="J32" s="86">
        <v>2549866</v>
      </c>
      <c r="K32" s="86">
        <v>2580438</v>
      </c>
      <c r="L32" s="86">
        <v>2665518</v>
      </c>
      <c r="M32" s="86">
        <v>2730872</v>
      </c>
      <c r="N32" s="86">
        <v>2781430</v>
      </c>
      <c r="O32" s="86">
        <v>2860841</v>
      </c>
      <c r="P32" s="86">
        <v>2927715</v>
      </c>
      <c r="Q32" s="86">
        <v>2993324</v>
      </c>
      <c r="R32" s="86">
        <v>3065451</v>
      </c>
      <c r="S32" s="86">
        <v>3140419</v>
      </c>
      <c r="T32" s="86">
        <v>3220603</v>
      </c>
      <c r="U32" s="86">
        <v>3303887</v>
      </c>
      <c r="V32" s="86">
        <v>3391852</v>
      </c>
      <c r="W32" s="86">
        <v>3447442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9397.9474180577472</v>
      </c>
      <c r="C3" s="65">
        <f t="shared" si="0"/>
        <v>9940.1344314071648</v>
      </c>
      <c r="D3" s="65">
        <f t="shared" si="0"/>
        <v>9631.2889949999953</v>
      </c>
      <c r="E3" s="65">
        <f t="shared" si="0"/>
        <v>9869.460715920497</v>
      </c>
      <c r="F3" s="65">
        <f t="shared" si="0"/>
        <v>9478.2306064131153</v>
      </c>
      <c r="G3" s="65">
        <f t="shared" si="0"/>
        <v>9155.9538311388715</v>
      </c>
      <c r="H3" s="65">
        <f t="shared" si="0"/>
        <v>9241.7080429947546</v>
      </c>
      <c r="I3" s="65">
        <f t="shared" si="0"/>
        <v>8343.7058734087532</v>
      </c>
      <c r="J3" s="65">
        <f t="shared" si="0"/>
        <v>9377.3381220446081</v>
      </c>
      <c r="K3" s="65">
        <f t="shared" si="0"/>
        <v>9363.8396665773162</v>
      </c>
      <c r="L3" s="65">
        <f t="shared" si="0"/>
        <v>10807.73660345968</v>
      </c>
      <c r="M3" s="65">
        <f t="shared" si="0"/>
        <v>8616.0077968578935</v>
      </c>
      <c r="N3" s="65">
        <f t="shared" si="0"/>
        <v>9211.6139638040149</v>
      </c>
      <c r="O3" s="65">
        <f t="shared" si="0"/>
        <v>9745.0514167208948</v>
      </c>
      <c r="P3" s="65">
        <f t="shared" si="0"/>
        <v>7441.7078145620344</v>
      </c>
      <c r="Q3" s="65">
        <f t="shared" si="0"/>
        <v>7814.1166141205731</v>
      </c>
      <c r="R3" s="65">
        <f t="shared" ref="R3:V3" si="1">SUM(R4,R15,R17,R27)</f>
        <v>8107.6292920607639</v>
      </c>
      <c r="S3" s="65">
        <f t="shared" si="1"/>
        <v>7891.996355211616</v>
      </c>
      <c r="T3" s="65">
        <f t="shared" si="1"/>
        <v>7875.5038072035886</v>
      </c>
      <c r="U3" s="65">
        <f t="shared" si="1"/>
        <v>7646.8983376325641</v>
      </c>
      <c r="V3" s="65">
        <f t="shared" si="1"/>
        <v>7377.9724801757902</v>
      </c>
      <c r="W3" s="65">
        <f t="shared" ref="W3" si="2">SUM(W4,W15,W17,W27)</f>
        <v>8272.7106859654214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8296.0551536303337</v>
      </c>
      <c r="C4" s="69">
        <f t="shared" si="3"/>
        <v>8807.5429212359359</v>
      </c>
      <c r="D4" s="69">
        <f t="shared" si="3"/>
        <v>8417.5625118995322</v>
      </c>
      <c r="E4" s="69">
        <f t="shared" si="3"/>
        <v>8625.5406894903044</v>
      </c>
      <c r="F4" s="69">
        <f t="shared" si="3"/>
        <v>8268.0355455270128</v>
      </c>
      <c r="G4" s="69">
        <f t="shared" si="3"/>
        <v>7960.9982559849886</v>
      </c>
      <c r="H4" s="69">
        <f t="shared" si="3"/>
        <v>8023.7188353399888</v>
      </c>
      <c r="I4" s="69">
        <f t="shared" si="3"/>
        <v>7187.4694552644132</v>
      </c>
      <c r="J4" s="69">
        <f t="shared" si="3"/>
        <v>8183.1595262915052</v>
      </c>
      <c r="K4" s="69">
        <f t="shared" si="3"/>
        <v>8165.4205926390296</v>
      </c>
      <c r="L4" s="69">
        <f t="shared" si="3"/>
        <v>9395.2637161776711</v>
      </c>
      <c r="M4" s="69">
        <f t="shared" si="3"/>
        <v>7476.2645283514757</v>
      </c>
      <c r="N4" s="69">
        <f t="shared" si="3"/>
        <v>8035.959804680002</v>
      </c>
      <c r="O4" s="69">
        <f t="shared" si="3"/>
        <v>8485.7001925673922</v>
      </c>
      <c r="P4" s="69">
        <f t="shared" si="3"/>
        <v>6368.6413456401215</v>
      </c>
      <c r="Q4" s="69">
        <f t="shared" si="3"/>
        <v>6578.7409550016919</v>
      </c>
      <c r="R4" s="69">
        <f t="shared" ref="R4:V4" si="4">SUM(R5:R14)</f>
        <v>6835.0888217215243</v>
      </c>
      <c r="S4" s="69">
        <f t="shared" si="4"/>
        <v>6672.3047494732882</v>
      </c>
      <c r="T4" s="69">
        <f t="shared" si="4"/>
        <v>6694.8643188143433</v>
      </c>
      <c r="U4" s="69">
        <f t="shared" si="4"/>
        <v>6542.1315549062192</v>
      </c>
      <c r="V4" s="69">
        <f t="shared" si="4"/>
        <v>6371.4836137716147</v>
      </c>
      <c r="W4" s="69">
        <f t="shared" ref="W4" si="5">SUM(W5:W14)</f>
        <v>7234.3171868992986</v>
      </c>
      <c r="DA4" s="88" t="s">
        <v>245</v>
      </c>
    </row>
    <row r="5" spans="1:105" ht="12" customHeight="1" x14ac:dyDescent="0.25">
      <c r="A5" s="28" t="s">
        <v>51</v>
      </c>
      <c r="B5" s="72">
        <v>2.099484092863285</v>
      </c>
      <c r="C5" s="72">
        <v>1.8773860705073082</v>
      </c>
      <c r="D5" s="72">
        <v>1.8773860705073087</v>
      </c>
      <c r="E5" s="72">
        <v>1.8773860705073084</v>
      </c>
      <c r="F5" s="72">
        <v>1.1775580395528806</v>
      </c>
      <c r="G5" s="72">
        <v>1.1775580395528804</v>
      </c>
      <c r="H5" s="72">
        <v>1.1775580395528802</v>
      </c>
      <c r="I5" s="72">
        <v>1.4331040412725706</v>
      </c>
      <c r="J5" s="72">
        <v>6.3318142734307798</v>
      </c>
      <c r="K5" s="72">
        <v>1.910748065348236</v>
      </c>
      <c r="L5" s="72">
        <v>1.910748065348236</v>
      </c>
      <c r="M5" s="72">
        <v>1.9107480653482372</v>
      </c>
      <c r="N5" s="72">
        <v>1.9107480653482367</v>
      </c>
      <c r="O5" s="72">
        <v>0.95537403267411847</v>
      </c>
      <c r="P5" s="72">
        <v>0.63172828890799659</v>
      </c>
      <c r="Q5" s="72">
        <v>0.54239036973344801</v>
      </c>
      <c r="R5" s="72">
        <v>1.0778159931212383</v>
      </c>
      <c r="S5" s="72">
        <v>1.1263972484952711</v>
      </c>
      <c r="T5" s="72">
        <v>1.0124677558039556</v>
      </c>
      <c r="U5" s="72">
        <v>1.1206362854686154</v>
      </c>
      <c r="V5" s="72">
        <v>0.34488392089423903</v>
      </c>
      <c r="W5" s="72">
        <v>0.37850386930352525</v>
      </c>
      <c r="DA5" s="89" t="s">
        <v>363</v>
      </c>
    </row>
    <row r="6" spans="1:105" ht="12" customHeight="1" x14ac:dyDescent="0.25">
      <c r="A6" s="28" t="s">
        <v>74</v>
      </c>
      <c r="B6" s="72">
        <v>23.748753224419598</v>
      </c>
      <c r="C6" s="72">
        <v>24.828202923473768</v>
      </c>
      <c r="D6" s="72">
        <v>23.748753224419595</v>
      </c>
      <c r="E6" s="72">
        <v>23.748753224419598</v>
      </c>
      <c r="F6" s="72">
        <v>23.748753224419598</v>
      </c>
      <c r="G6" s="72">
        <v>23.748753224419598</v>
      </c>
      <c r="H6" s="72">
        <v>26.987188306104905</v>
      </c>
      <c r="I6" s="72">
        <v>25.907738607050746</v>
      </c>
      <c r="J6" s="72">
        <v>28.066723989681851</v>
      </c>
      <c r="K6" s="72">
        <v>28.066723989681847</v>
      </c>
      <c r="L6" s="72">
        <v>32.38460877042133</v>
      </c>
      <c r="M6" s="72">
        <v>25.907738607050739</v>
      </c>
      <c r="N6" s="72">
        <v>28.066723989681847</v>
      </c>
      <c r="O6" s="72">
        <v>30.225623387790183</v>
      </c>
      <c r="P6" s="72">
        <v>23.748753224419605</v>
      </c>
      <c r="Q6" s="72">
        <v>23.203525365434224</v>
      </c>
      <c r="R6" s="72">
        <v>23.211263972484968</v>
      </c>
      <c r="S6" s="72">
        <v>23.209114359415302</v>
      </c>
      <c r="T6" s="72">
        <v>23.213413585554612</v>
      </c>
      <c r="U6" s="72">
        <v>23.213413585554591</v>
      </c>
      <c r="V6" s="72">
        <v>23.213413585554619</v>
      </c>
      <c r="W6" s="72">
        <v>23.213413585554637</v>
      </c>
      <c r="DA6" s="89" t="s">
        <v>364</v>
      </c>
    </row>
    <row r="7" spans="1:105" ht="12" customHeight="1" x14ac:dyDescent="0.25">
      <c r="A7" s="28" t="s">
        <v>205</v>
      </c>
      <c r="B7" s="72">
        <v>51.471281169389499</v>
      </c>
      <c r="C7" s="72">
        <v>45.294668959587284</v>
      </c>
      <c r="D7" s="72">
        <v>39.118142734307824</v>
      </c>
      <c r="E7" s="72">
        <v>32.941616509028364</v>
      </c>
      <c r="F7" s="72">
        <v>26.765090283748922</v>
      </c>
      <c r="G7" s="72">
        <v>20.588564058469469</v>
      </c>
      <c r="H7" s="72">
        <v>14.412037833190023</v>
      </c>
      <c r="I7" s="72">
        <v>14.412037833190027</v>
      </c>
      <c r="J7" s="72">
        <v>14.428718830610489</v>
      </c>
      <c r="K7" s="72">
        <v>14.428718830610489</v>
      </c>
      <c r="L7" s="72">
        <v>14.428718830610489</v>
      </c>
      <c r="M7" s="72">
        <v>13.399226139294928</v>
      </c>
      <c r="N7" s="72">
        <v>13.399226139294921</v>
      </c>
      <c r="O7" s="72">
        <v>13.399226139294925</v>
      </c>
      <c r="P7" s="72">
        <v>13.399226139294933</v>
      </c>
      <c r="Q7" s="72">
        <v>13.484522785898546</v>
      </c>
      <c r="R7" s="72">
        <v>13.265090283748934</v>
      </c>
      <c r="S7" s="72">
        <v>13.178331900257954</v>
      </c>
      <c r="T7" s="72">
        <v>13.049011177987966</v>
      </c>
      <c r="U7" s="72">
        <v>12.892949269131556</v>
      </c>
      <c r="V7" s="72">
        <v>12.762080825451427</v>
      </c>
      <c r="W7" s="72">
        <v>12.653998280309546</v>
      </c>
      <c r="DA7" s="89" t="s">
        <v>365</v>
      </c>
    </row>
    <row r="8" spans="1:105" ht="12" customHeight="1" x14ac:dyDescent="0.25">
      <c r="A8" s="28" t="s">
        <v>192</v>
      </c>
      <c r="B8" s="72">
        <v>7528.2209841146432</v>
      </c>
      <c r="C8" s="72">
        <v>8032.7097397132811</v>
      </c>
      <c r="D8" s="72">
        <v>7646.0038618176313</v>
      </c>
      <c r="E8" s="72">
        <v>7831.3389691067541</v>
      </c>
      <c r="F8" s="72">
        <v>7472.7678388929553</v>
      </c>
      <c r="G8" s="72">
        <v>7163.2413342196933</v>
      </c>
      <c r="H8" s="72">
        <v>7214.566598153121</v>
      </c>
      <c r="I8" s="72">
        <v>6391.700434654832</v>
      </c>
      <c r="J8" s="72">
        <v>7336.2601224390091</v>
      </c>
      <c r="K8" s="72">
        <v>7299.1395181449161</v>
      </c>
      <c r="L8" s="72">
        <v>8478.8373511559203</v>
      </c>
      <c r="M8" s="72">
        <v>6583.8331305097327</v>
      </c>
      <c r="N8" s="72">
        <v>7079.604367361223</v>
      </c>
      <c r="O8" s="72">
        <v>7507.51547713733</v>
      </c>
      <c r="P8" s="72">
        <v>5513.2500696903526</v>
      </c>
      <c r="Q8" s="72">
        <v>5781.9840924103983</v>
      </c>
      <c r="R8" s="72">
        <v>6034.7602150190278</v>
      </c>
      <c r="S8" s="72">
        <v>5874.9067120903601</v>
      </c>
      <c r="T8" s="72">
        <v>5872.3220523789696</v>
      </c>
      <c r="U8" s="72">
        <v>5714.017364535378</v>
      </c>
      <c r="V8" s="72">
        <v>5530.1187109957809</v>
      </c>
      <c r="W8" s="72">
        <v>6353.4849443260264</v>
      </c>
      <c r="DA8" s="89" t="s">
        <v>366</v>
      </c>
    </row>
    <row r="9" spans="1:105" ht="12" customHeight="1" x14ac:dyDescent="0.25">
      <c r="A9" s="28" t="s">
        <v>207</v>
      </c>
      <c r="B9" s="72">
        <v>335.01874462596732</v>
      </c>
      <c r="C9" s="72">
        <v>332.91186586414437</v>
      </c>
      <c r="D9" s="72">
        <v>330.94729148753214</v>
      </c>
      <c r="E9" s="72">
        <v>338.83387790197759</v>
      </c>
      <c r="F9" s="72">
        <v>355.89329320722271</v>
      </c>
      <c r="G9" s="72">
        <v>374.12828890799648</v>
      </c>
      <c r="H9" s="72">
        <v>391.56027515047282</v>
      </c>
      <c r="I9" s="72">
        <v>391.1695614789337</v>
      </c>
      <c r="J9" s="72">
        <v>394.61049011177965</v>
      </c>
      <c r="K9" s="72">
        <v>400.37944969905396</v>
      </c>
      <c r="L9" s="72">
        <v>408.40214961306941</v>
      </c>
      <c r="M9" s="72">
        <v>415.91771281169372</v>
      </c>
      <c r="N9" s="72">
        <v>404.56586414445388</v>
      </c>
      <c r="O9" s="72">
        <v>406.32545141874476</v>
      </c>
      <c r="P9" s="72">
        <v>403.59458297506455</v>
      </c>
      <c r="Q9" s="72">
        <v>399.90343938091138</v>
      </c>
      <c r="R9" s="72">
        <v>395.74385210662098</v>
      </c>
      <c r="S9" s="72">
        <v>392.46981943250165</v>
      </c>
      <c r="T9" s="72">
        <v>392.80318142734302</v>
      </c>
      <c r="U9" s="72">
        <v>388.80214961306933</v>
      </c>
      <c r="V9" s="72">
        <v>386.16981943250227</v>
      </c>
      <c r="W9" s="72">
        <v>386.65924333619944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152.32819915090573</v>
      </c>
      <c r="C11" s="72">
        <v>176.66702075101429</v>
      </c>
      <c r="D11" s="72">
        <v>171.86717913473387</v>
      </c>
      <c r="E11" s="72">
        <v>187.55065114944381</v>
      </c>
      <c r="F11" s="72">
        <v>192.51664911957337</v>
      </c>
      <c r="G11" s="72">
        <v>186.16272780994854</v>
      </c>
      <c r="H11" s="72">
        <v>186.66161820879188</v>
      </c>
      <c r="I11" s="72">
        <v>181.82836413555884</v>
      </c>
      <c r="J11" s="72">
        <v>209.824612964529</v>
      </c>
      <c r="K11" s="72">
        <v>212.97218636573913</v>
      </c>
      <c r="L11" s="72">
        <v>258.8527977711081</v>
      </c>
      <c r="M11" s="72">
        <v>223.21138640469624</v>
      </c>
      <c r="N11" s="72">
        <v>259.53726027315162</v>
      </c>
      <c r="O11" s="72">
        <v>291.36459707546516</v>
      </c>
      <c r="P11" s="72">
        <v>231.25921375231323</v>
      </c>
      <c r="Q11" s="72">
        <v>251.43500341483349</v>
      </c>
      <c r="R11" s="72">
        <v>255.54995952565591</v>
      </c>
      <c r="S11" s="72">
        <v>249.45559446709771</v>
      </c>
      <c r="T11" s="72">
        <v>262.59297341922928</v>
      </c>
      <c r="U11" s="72">
        <v>255.56073665917708</v>
      </c>
      <c r="V11" s="72">
        <v>251.83954211852833</v>
      </c>
      <c r="W11" s="72">
        <v>286.38346546426322</v>
      </c>
      <c r="DA11" s="89" t="s">
        <v>369</v>
      </c>
    </row>
    <row r="12" spans="1:105" ht="12" customHeight="1" x14ac:dyDescent="0.25">
      <c r="A12" s="28" t="s">
        <v>95</v>
      </c>
      <c r="B12" s="72">
        <v>3.0735100878168233</v>
      </c>
      <c r="C12" s="72">
        <v>3.3640300361323283</v>
      </c>
      <c r="D12" s="72">
        <v>4.1498817059395545</v>
      </c>
      <c r="E12" s="72">
        <v>5.0847412217874979</v>
      </c>
      <c r="F12" s="72">
        <v>5.7265379808272243</v>
      </c>
      <c r="G12" s="72">
        <v>6.218460920676919</v>
      </c>
      <c r="H12" s="72">
        <v>7.5702514847710871</v>
      </c>
      <c r="I12" s="72">
        <v>8.5732609500597601</v>
      </c>
      <c r="J12" s="72">
        <v>11.178624123059921</v>
      </c>
      <c r="K12" s="72">
        <v>14.157164751823069</v>
      </c>
      <c r="L12" s="72">
        <v>16.320638570123119</v>
      </c>
      <c r="M12" s="72">
        <v>18.357217754477364</v>
      </c>
      <c r="N12" s="72">
        <v>19.819358571171556</v>
      </c>
      <c r="O12" s="72">
        <v>20.537655065599566</v>
      </c>
      <c r="P12" s="72">
        <v>21.261467919755493</v>
      </c>
      <c r="Q12" s="72">
        <v>22.19518709821077</v>
      </c>
      <c r="R12" s="72">
        <v>24.964309788316591</v>
      </c>
      <c r="S12" s="72">
        <v>29.565428774028661</v>
      </c>
      <c r="T12" s="72">
        <v>35.730507975244322</v>
      </c>
      <c r="U12" s="72">
        <v>45.95942981297965</v>
      </c>
      <c r="V12" s="72">
        <v>62.412339287119053</v>
      </c>
      <c r="W12" s="72">
        <v>80.007130255588194</v>
      </c>
      <c r="DA12" s="89" t="s">
        <v>370</v>
      </c>
    </row>
    <row r="13" spans="1:105" ht="12" customHeight="1" x14ac:dyDescent="0.25">
      <c r="A13" s="73" t="s">
        <v>94</v>
      </c>
      <c r="B13" s="74">
        <v>100.90559297006706</v>
      </c>
      <c r="C13" s="74">
        <v>84.457878531278595</v>
      </c>
      <c r="D13" s="74">
        <v>99.975254706280765</v>
      </c>
      <c r="E13" s="74">
        <v>102.26468395819481</v>
      </c>
      <c r="F13" s="74">
        <v>92.529956052449705</v>
      </c>
      <c r="G13" s="74">
        <v>93.452727260227661</v>
      </c>
      <c r="H13" s="74">
        <v>88.555703571395796</v>
      </c>
      <c r="I13" s="74">
        <v>91.335839024509397</v>
      </c>
      <c r="J13" s="74">
        <v>87.387594084897231</v>
      </c>
      <c r="K13" s="74">
        <v>98.894080641603551</v>
      </c>
      <c r="L13" s="74">
        <v>68.551767649691087</v>
      </c>
      <c r="M13" s="74">
        <v>106.75571451066271</v>
      </c>
      <c r="N13" s="74">
        <v>133.23366306253826</v>
      </c>
      <c r="O13" s="74">
        <v>110.47404921171231</v>
      </c>
      <c r="P13" s="74">
        <v>88.51428464262932</v>
      </c>
      <c r="Q13" s="74">
        <v>6.6911007516464407</v>
      </c>
      <c r="R13" s="74">
        <v>2.5282241639804388</v>
      </c>
      <c r="S13" s="74">
        <v>6.7627631650686837</v>
      </c>
      <c r="T13" s="74">
        <v>12.311846244815575</v>
      </c>
      <c r="U13" s="74">
        <v>21.452369189423486</v>
      </c>
      <c r="V13" s="74">
        <v>28.951321614966876</v>
      </c>
      <c r="W13" s="74">
        <v>1.7407956421072852</v>
      </c>
      <c r="DA13" s="90" t="s">
        <v>371</v>
      </c>
    </row>
    <row r="14" spans="1:105" ht="12" customHeight="1" x14ac:dyDescent="0.25">
      <c r="A14" s="75" t="s">
        <v>97</v>
      </c>
      <c r="B14" s="76">
        <v>99.188604194261117</v>
      </c>
      <c r="C14" s="76">
        <v>105.43212838651573</v>
      </c>
      <c r="D14" s="76">
        <v>99.874761018179498</v>
      </c>
      <c r="E14" s="76">
        <v>101.90001034819278</v>
      </c>
      <c r="F14" s="76">
        <v>96.909868726262573</v>
      </c>
      <c r="G14" s="76">
        <v>92.279841544003801</v>
      </c>
      <c r="H14" s="76">
        <v>92.22760459258923</v>
      </c>
      <c r="I14" s="76">
        <v>81.10911453900421</v>
      </c>
      <c r="J14" s="76">
        <v>95.070825474507032</v>
      </c>
      <c r="K14" s="76">
        <v>95.472002150253545</v>
      </c>
      <c r="L14" s="76">
        <v>115.57493575137902</v>
      </c>
      <c r="M14" s="76">
        <v>86.971653548519171</v>
      </c>
      <c r="N14" s="76">
        <v>95.822593073138208</v>
      </c>
      <c r="O14" s="76">
        <v>104.90273909877935</v>
      </c>
      <c r="P14" s="76">
        <v>72.982019007383272</v>
      </c>
      <c r="Q14" s="76">
        <v>79.301693424624446</v>
      </c>
      <c r="R14" s="76">
        <v>83.988090868567951</v>
      </c>
      <c r="S14" s="76">
        <v>81.630588036061965</v>
      </c>
      <c r="T14" s="76">
        <v>81.828864849395785</v>
      </c>
      <c r="U14" s="76">
        <v>79.112505956037225</v>
      </c>
      <c r="V14" s="76">
        <v>75.671501990815869</v>
      </c>
      <c r="W14" s="76">
        <v>89.795692139946553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3.2804416628298143</v>
      </c>
      <c r="C15" s="69">
        <f t="shared" si="6"/>
        <v>3.3341876489483804</v>
      </c>
      <c r="D15" s="69">
        <f t="shared" si="6"/>
        <v>3.5046137651361806</v>
      </c>
      <c r="E15" s="69">
        <f t="shared" si="6"/>
        <v>5.0414333842251207</v>
      </c>
      <c r="F15" s="69">
        <f t="shared" si="6"/>
        <v>3.786257323995319</v>
      </c>
      <c r="G15" s="69">
        <f t="shared" si="6"/>
        <v>3.9833853308376321</v>
      </c>
      <c r="H15" s="69">
        <f t="shared" si="6"/>
        <v>6.3437241718219965</v>
      </c>
      <c r="I15" s="69">
        <f t="shared" si="6"/>
        <v>4.5959567397140679</v>
      </c>
      <c r="J15" s="69">
        <f t="shared" si="6"/>
        <v>4.984589411087109</v>
      </c>
      <c r="K15" s="69">
        <f t="shared" si="6"/>
        <v>5.6855887493305124</v>
      </c>
      <c r="L15" s="69">
        <f t="shared" si="6"/>
        <v>6.4962262348332827</v>
      </c>
      <c r="M15" s="69">
        <f t="shared" si="6"/>
        <v>8.2847759625489594</v>
      </c>
      <c r="N15" s="69">
        <f t="shared" si="6"/>
        <v>10.048151332760099</v>
      </c>
      <c r="O15" s="69">
        <f t="shared" si="6"/>
        <v>11.718400687876183</v>
      </c>
      <c r="P15" s="69">
        <f t="shared" si="6"/>
        <v>13.59157351676699</v>
      </c>
      <c r="Q15" s="69">
        <f t="shared" si="6"/>
        <v>15.464746345657787</v>
      </c>
      <c r="R15" s="69">
        <f t="shared" si="6"/>
        <v>17.337919174548592</v>
      </c>
      <c r="S15" s="69">
        <f t="shared" si="6"/>
        <v>19.211092003439379</v>
      </c>
      <c r="T15" s="69">
        <f t="shared" si="6"/>
        <v>21.084264832330195</v>
      </c>
      <c r="U15" s="69">
        <f t="shared" si="6"/>
        <v>23.083404987102327</v>
      </c>
      <c r="V15" s="69">
        <f t="shared" si="6"/>
        <v>25.082545141874444</v>
      </c>
      <c r="W15" s="69">
        <f t="shared" si="6"/>
        <v>27.08168529664659</v>
      </c>
      <c r="DA15" s="88" t="s">
        <v>246</v>
      </c>
    </row>
    <row r="16" spans="1:105" ht="12" customHeight="1" x14ac:dyDescent="0.25">
      <c r="A16" s="28" t="s">
        <v>91</v>
      </c>
      <c r="B16" s="72">
        <v>3.2804416628298143</v>
      </c>
      <c r="C16" s="72">
        <v>3.3341876489483804</v>
      </c>
      <c r="D16" s="72">
        <v>3.5046137651361806</v>
      </c>
      <c r="E16" s="72">
        <v>5.0414333842251207</v>
      </c>
      <c r="F16" s="72">
        <v>3.786257323995319</v>
      </c>
      <c r="G16" s="72">
        <v>3.9833853308376321</v>
      </c>
      <c r="H16" s="72">
        <v>6.3437241718219965</v>
      </c>
      <c r="I16" s="72">
        <v>4.5959567397140679</v>
      </c>
      <c r="J16" s="72">
        <v>4.984589411087109</v>
      </c>
      <c r="K16" s="72">
        <v>5.6855887493305124</v>
      </c>
      <c r="L16" s="72">
        <v>6.4962262348332827</v>
      </c>
      <c r="M16" s="72">
        <v>8.2847759625489594</v>
      </c>
      <c r="N16" s="72">
        <v>10.048151332760099</v>
      </c>
      <c r="O16" s="72">
        <v>11.718400687876183</v>
      </c>
      <c r="P16" s="72">
        <v>13.59157351676699</v>
      </c>
      <c r="Q16" s="72">
        <v>15.464746345657787</v>
      </c>
      <c r="R16" s="72">
        <v>17.337919174548592</v>
      </c>
      <c r="S16" s="72">
        <v>19.211092003439379</v>
      </c>
      <c r="T16" s="72">
        <v>21.084264832330195</v>
      </c>
      <c r="U16" s="72">
        <v>23.083404987102327</v>
      </c>
      <c r="V16" s="72">
        <v>25.082545141874444</v>
      </c>
      <c r="W16" s="72">
        <v>27.08168529664659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941.22433790215268</v>
      </c>
      <c r="C17" s="69">
        <f t="shared" si="7"/>
        <v>959.22718176206536</v>
      </c>
      <c r="D17" s="69">
        <f t="shared" si="7"/>
        <v>1039.6727493156634</v>
      </c>
      <c r="E17" s="69">
        <f t="shared" si="7"/>
        <v>1066.7854164566438</v>
      </c>
      <c r="F17" s="69">
        <f t="shared" si="7"/>
        <v>1029.5743264851171</v>
      </c>
      <c r="G17" s="69">
        <f t="shared" si="7"/>
        <v>1013.1590537946316</v>
      </c>
      <c r="H17" s="69">
        <f t="shared" si="7"/>
        <v>1014.1952581734486</v>
      </c>
      <c r="I17" s="69">
        <f t="shared" si="7"/>
        <v>969.65906591426562</v>
      </c>
      <c r="J17" s="69">
        <f t="shared" si="7"/>
        <v>998.03754552041721</v>
      </c>
      <c r="K17" s="69">
        <f t="shared" si="7"/>
        <v>1017.2873066922992</v>
      </c>
      <c r="L17" s="69">
        <f t="shared" si="7"/>
        <v>1179.5937433057027</v>
      </c>
      <c r="M17" s="69">
        <f t="shared" si="7"/>
        <v>912.85717411451833</v>
      </c>
      <c r="N17" s="69">
        <f t="shared" si="7"/>
        <v>948.24071687695027</v>
      </c>
      <c r="O17" s="69">
        <f t="shared" si="7"/>
        <v>1032.1914362486591</v>
      </c>
      <c r="P17" s="69">
        <f t="shared" si="7"/>
        <v>847.05729723948184</v>
      </c>
      <c r="Q17" s="69">
        <f t="shared" si="7"/>
        <v>1009.7611563960379</v>
      </c>
      <c r="R17" s="69">
        <f t="shared" ref="R17:V17" si="8">SUM(R18:R26)</f>
        <v>1047.3206365759831</v>
      </c>
      <c r="S17" s="69">
        <f t="shared" si="8"/>
        <v>994.86644093465907</v>
      </c>
      <c r="T17" s="69">
        <f t="shared" si="8"/>
        <v>956.20899254516337</v>
      </c>
      <c r="U17" s="69">
        <f t="shared" si="8"/>
        <v>880.60498851596878</v>
      </c>
      <c r="V17" s="69">
        <f t="shared" si="8"/>
        <v>782.59577382750683</v>
      </c>
      <c r="W17" s="69">
        <f t="shared" ref="W17" si="9">SUM(W18:W26)</f>
        <v>814.76910812315907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868.53927556623205</v>
      </c>
      <c r="C21" s="72">
        <v>889.14651836435758</v>
      </c>
      <c r="D21" s="72">
        <v>959.19969622233202</v>
      </c>
      <c r="E21" s="72">
        <v>983.43227310826342</v>
      </c>
      <c r="F21" s="72">
        <v>945.30637500861451</v>
      </c>
      <c r="G21" s="72">
        <v>926.15879366244064</v>
      </c>
      <c r="H21" s="72">
        <v>926.03475871278488</v>
      </c>
      <c r="I21" s="72">
        <v>875.30531118588988</v>
      </c>
      <c r="J21" s="72">
        <v>906.69905161408496</v>
      </c>
      <c r="K21" s="72">
        <v>920.15888742922994</v>
      </c>
      <c r="L21" s="72">
        <v>1075.7447354018323</v>
      </c>
      <c r="M21" s="72">
        <v>812.00725355446809</v>
      </c>
      <c r="N21" s="72">
        <v>842.23386708991291</v>
      </c>
      <c r="O21" s="72">
        <v>919.57692756316123</v>
      </c>
      <c r="P21" s="72">
        <v>737.10120574673942</v>
      </c>
      <c r="Q21" s="72">
        <v>890.62195516770714</v>
      </c>
      <c r="R21" s="72">
        <v>925.94669240430449</v>
      </c>
      <c r="S21" s="72">
        <v>874.0658875083775</v>
      </c>
      <c r="T21" s="72">
        <v>833.3138318285371</v>
      </c>
      <c r="U21" s="72">
        <v>758.84311124565318</v>
      </c>
      <c r="V21" s="72">
        <v>662.92233228309442</v>
      </c>
      <c r="W21" s="72">
        <v>694.58756928819616</v>
      </c>
      <c r="DA21" s="89" t="s">
        <v>377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18.160020969472569</v>
      </c>
      <c r="C24" s="72">
        <v>20.094200229209346</v>
      </c>
      <c r="D24" s="72">
        <v>22.027919747467376</v>
      </c>
      <c r="E24" s="72">
        <v>23.923467509197575</v>
      </c>
      <c r="F24" s="72">
        <v>24.594270914820488</v>
      </c>
      <c r="G24" s="72">
        <v>24.16495920638846</v>
      </c>
      <c r="H24" s="72">
        <v>23.90493381184449</v>
      </c>
      <c r="I24" s="72">
        <v>24.677826750081795</v>
      </c>
      <c r="J24" s="72">
        <v>25.534114464533996</v>
      </c>
      <c r="K24" s="72">
        <v>26.255844588689207</v>
      </c>
      <c r="L24" s="72">
        <v>31.89432174737869</v>
      </c>
      <c r="M24" s="72">
        <v>26.549748591004686</v>
      </c>
      <c r="N24" s="72">
        <v>29.585697594432073</v>
      </c>
      <c r="O24" s="72">
        <v>34.039014274491777</v>
      </c>
      <c r="P24" s="72">
        <v>29.51275529325839</v>
      </c>
      <c r="Q24" s="72">
        <v>37.043070531856138</v>
      </c>
      <c r="R24" s="72">
        <v>37.625018978213525</v>
      </c>
      <c r="S24" s="72">
        <v>35.757045257751855</v>
      </c>
      <c r="T24" s="72">
        <v>36.055607836144738</v>
      </c>
      <c r="U24" s="72">
        <v>33.006761191209876</v>
      </c>
      <c r="V24" s="72">
        <v>29.528213685427101</v>
      </c>
      <c r="W24" s="72">
        <v>30.813439092916525</v>
      </c>
      <c r="DA24" s="89" t="s">
        <v>380</v>
      </c>
    </row>
    <row r="25" spans="1:105" ht="12" customHeight="1" x14ac:dyDescent="0.25">
      <c r="A25" s="73" t="s">
        <v>53</v>
      </c>
      <c r="B25" s="74">
        <v>45.854963980377576</v>
      </c>
      <c r="C25" s="74">
        <v>40.21767555026959</v>
      </c>
      <c r="D25" s="74">
        <v>47.458202993327305</v>
      </c>
      <c r="E25" s="74">
        <v>47.511275151306755</v>
      </c>
      <c r="F25" s="74">
        <v>46.799905841131725</v>
      </c>
      <c r="G25" s="74">
        <v>49.101680977393123</v>
      </c>
      <c r="H25" s="74">
        <v>49.829254384846813</v>
      </c>
      <c r="I25" s="74">
        <v>54.437578881131408</v>
      </c>
      <c r="J25" s="74">
        <v>49.63447402477339</v>
      </c>
      <c r="K25" s="74">
        <v>53.174122395790285</v>
      </c>
      <c r="L25" s="74">
        <v>52.966466036113474</v>
      </c>
      <c r="M25" s="74">
        <v>54.428202923473755</v>
      </c>
      <c r="N25" s="74">
        <v>55.97592433361995</v>
      </c>
      <c r="O25" s="74">
        <v>57.437661220980239</v>
      </c>
      <c r="P25" s="74">
        <v>58.899398108340463</v>
      </c>
      <c r="Q25" s="74">
        <v>60.361134995700738</v>
      </c>
      <c r="R25" s="74">
        <v>61.822871883061055</v>
      </c>
      <c r="S25" s="74">
        <v>63.284608770421301</v>
      </c>
      <c r="T25" s="74">
        <v>64.746345657781617</v>
      </c>
      <c r="U25" s="74">
        <v>66.208082545141849</v>
      </c>
      <c r="V25" s="74">
        <v>67.669819432502095</v>
      </c>
      <c r="W25" s="74">
        <v>67.131556319862398</v>
      </c>
      <c r="DA25" s="90" t="s">
        <v>381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9.7687876182287177</v>
      </c>
      <c r="D26" s="77">
        <v>10.98693035253654</v>
      </c>
      <c r="E26" s="77">
        <v>11.918400687876179</v>
      </c>
      <c r="F26" s="77">
        <v>12.873774720550299</v>
      </c>
      <c r="G26" s="77">
        <v>13.73361994840929</v>
      </c>
      <c r="H26" s="77">
        <v>14.42631126397248</v>
      </c>
      <c r="I26" s="77">
        <v>15.23834909716251</v>
      </c>
      <c r="J26" s="77">
        <v>16.169905417024939</v>
      </c>
      <c r="K26" s="77">
        <v>17.698452278589851</v>
      </c>
      <c r="L26" s="77">
        <v>18.98822012037833</v>
      </c>
      <c r="M26" s="77">
        <v>19.871969045571799</v>
      </c>
      <c r="N26" s="77">
        <v>20.44522785898538</v>
      </c>
      <c r="O26" s="77">
        <v>21.137833190025791</v>
      </c>
      <c r="P26" s="77">
        <v>21.543938091143591</v>
      </c>
      <c r="Q26" s="77">
        <v>21.734995700773862</v>
      </c>
      <c r="R26" s="77">
        <v>21.926053310404129</v>
      </c>
      <c r="S26" s="77">
        <v>21.758899398108341</v>
      </c>
      <c r="T26" s="77">
        <v>22.09320722269991</v>
      </c>
      <c r="U26" s="77">
        <v>22.54703353396388</v>
      </c>
      <c r="V26" s="77">
        <v>22.475408426483231</v>
      </c>
      <c r="W26" s="77">
        <v>22.23654342218401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157.38748486243151</v>
      </c>
      <c r="C27" s="69">
        <f t="shared" si="10"/>
        <v>170.03014076021481</v>
      </c>
      <c r="D27" s="69">
        <f t="shared" si="10"/>
        <v>170.5491200196638</v>
      </c>
      <c r="E27" s="69">
        <f t="shared" si="10"/>
        <v>172.09317658932301</v>
      </c>
      <c r="F27" s="69">
        <f t="shared" si="10"/>
        <v>176.83447707699111</v>
      </c>
      <c r="G27" s="69">
        <f t="shared" si="10"/>
        <v>177.81313602841368</v>
      </c>
      <c r="H27" s="69">
        <f t="shared" si="10"/>
        <v>197.45022530949541</v>
      </c>
      <c r="I27" s="69">
        <f t="shared" si="10"/>
        <v>181.98139549035943</v>
      </c>
      <c r="J27" s="69">
        <f t="shared" si="10"/>
        <v>191.15646082160032</v>
      </c>
      <c r="K27" s="69">
        <f t="shared" si="10"/>
        <v>175.44617849665622</v>
      </c>
      <c r="L27" s="69">
        <f t="shared" si="10"/>
        <v>226.38291774147328</v>
      </c>
      <c r="M27" s="69">
        <f t="shared" si="10"/>
        <v>218.60131842934948</v>
      </c>
      <c r="N27" s="69">
        <f t="shared" si="10"/>
        <v>217.36529091430214</v>
      </c>
      <c r="O27" s="69">
        <f t="shared" si="10"/>
        <v>215.44138721696774</v>
      </c>
      <c r="P27" s="69">
        <f t="shared" si="10"/>
        <v>212.41759816566361</v>
      </c>
      <c r="Q27" s="69">
        <f t="shared" si="10"/>
        <v>210.1497563771855</v>
      </c>
      <c r="R27" s="69">
        <f t="shared" ref="R27:V27" si="11">SUM(R28:R32)</f>
        <v>207.88191458870747</v>
      </c>
      <c r="S27" s="69">
        <f t="shared" si="11"/>
        <v>205.61407280022937</v>
      </c>
      <c r="T27" s="69">
        <f t="shared" si="11"/>
        <v>203.34623101175109</v>
      </c>
      <c r="U27" s="69">
        <f t="shared" si="11"/>
        <v>201.07838922327306</v>
      </c>
      <c r="V27" s="69">
        <f t="shared" si="11"/>
        <v>198.81054743479513</v>
      </c>
      <c r="W27" s="69">
        <f t="shared" ref="W27" si="12">SUM(W28:W32)</f>
        <v>196.5427056463169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111.83131383588982</v>
      </c>
      <c r="C30" s="72">
        <v>121.38527244686644</v>
      </c>
      <c r="D30" s="72">
        <v>121.27210834008714</v>
      </c>
      <c r="E30" s="72">
        <v>122.4088093756927</v>
      </c>
      <c r="F30" s="72">
        <v>125.04005952920852</v>
      </c>
      <c r="G30" s="72">
        <v>125.23289017461418</v>
      </c>
      <c r="H30" s="72">
        <v>139.3796405545568</v>
      </c>
      <c r="I30" s="72">
        <v>126.88617161413642</v>
      </c>
      <c r="J30" s="72">
        <v>134.31296696152774</v>
      </c>
      <c r="K30" s="72">
        <v>122.97820663565676</v>
      </c>
      <c r="L30" s="72">
        <v>160.26081971911728</v>
      </c>
      <c r="M30" s="72">
        <v>151.18945256520493</v>
      </c>
      <c r="N30" s="72">
        <v>148.92161077672682</v>
      </c>
      <c r="O30" s="72">
        <v>146.6537689882488</v>
      </c>
      <c r="P30" s="72">
        <v>143.62997993694466</v>
      </c>
      <c r="Q30" s="72">
        <v>141.36213814846661</v>
      </c>
      <c r="R30" s="72">
        <v>139.09429635998853</v>
      </c>
      <c r="S30" s="72">
        <v>136.82645457151045</v>
      </c>
      <c r="T30" s="72">
        <v>134.55861278303237</v>
      </c>
      <c r="U30" s="72">
        <v>132.29077099455429</v>
      </c>
      <c r="V30" s="72">
        <v>130.02292920607624</v>
      </c>
      <c r="W30" s="72">
        <v>127.75508741759812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45.556171026541676</v>
      </c>
      <c r="C32" s="77">
        <v>48.644868313348354</v>
      </c>
      <c r="D32" s="77">
        <v>49.277011679576674</v>
      </c>
      <c r="E32" s="77">
        <v>49.68436721363031</v>
      </c>
      <c r="F32" s="77">
        <v>51.794417547782587</v>
      </c>
      <c r="G32" s="77">
        <v>52.580245853799482</v>
      </c>
      <c r="H32" s="77">
        <v>58.070584754938608</v>
      </c>
      <c r="I32" s="77">
        <v>55.095223876223002</v>
      </c>
      <c r="J32" s="77">
        <v>56.843493860072584</v>
      </c>
      <c r="K32" s="77">
        <v>52.467971860999455</v>
      </c>
      <c r="L32" s="77">
        <v>66.122098022355999</v>
      </c>
      <c r="M32" s="77">
        <v>67.411865864144545</v>
      </c>
      <c r="N32" s="77">
        <v>68.443680137575313</v>
      </c>
      <c r="O32" s="77">
        <v>68.787618228718941</v>
      </c>
      <c r="P32" s="77">
        <v>68.787618228718941</v>
      </c>
      <c r="Q32" s="77">
        <v>68.787618228718884</v>
      </c>
      <c r="R32" s="77">
        <v>68.787618228718941</v>
      </c>
      <c r="S32" s="77">
        <v>68.787618228718912</v>
      </c>
      <c r="T32" s="77">
        <v>68.787618228718713</v>
      </c>
      <c r="U32" s="77">
        <v>68.78761822871877</v>
      </c>
      <c r="V32" s="77">
        <v>68.787618228718884</v>
      </c>
      <c r="W32" s="77">
        <v>68.78761822871877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5290.663407362742</v>
      </c>
      <c r="C3" s="65">
        <f t="shared" si="0"/>
        <v>5666.7629530679133</v>
      </c>
      <c r="D3" s="65">
        <f t="shared" si="0"/>
        <v>5573.9584356300584</v>
      </c>
      <c r="E3" s="65">
        <f t="shared" si="0"/>
        <v>5798.2587443770562</v>
      </c>
      <c r="F3" s="65">
        <f t="shared" si="0"/>
        <v>5651.2365431259086</v>
      </c>
      <c r="G3" s="65">
        <f t="shared" si="0"/>
        <v>5545.0967069491098</v>
      </c>
      <c r="H3" s="65">
        <f t="shared" si="0"/>
        <v>5694.7607746905551</v>
      </c>
      <c r="I3" s="65">
        <f t="shared" si="0"/>
        <v>5235.9115590711317</v>
      </c>
      <c r="J3" s="65">
        <f t="shared" si="0"/>
        <v>5989.3495080908515</v>
      </c>
      <c r="K3" s="65">
        <f t="shared" si="0"/>
        <v>6106.4196868665267</v>
      </c>
      <c r="L3" s="65">
        <f t="shared" si="0"/>
        <v>7194.9526302648792</v>
      </c>
      <c r="M3" s="65">
        <f t="shared" si="0"/>
        <v>5893.4116997439141</v>
      </c>
      <c r="N3" s="65">
        <f t="shared" si="0"/>
        <v>6468.3917511143964</v>
      </c>
      <c r="O3" s="65">
        <f t="shared" si="0"/>
        <v>7010.5958415852328</v>
      </c>
      <c r="P3" s="65">
        <f t="shared" si="0"/>
        <v>5415.4879099335258</v>
      </c>
      <c r="Q3" s="65">
        <f t="shared" si="0"/>
        <v>5738.9699898736644</v>
      </c>
      <c r="R3" s="65">
        <f t="shared" ref="R3:V3" si="1">SUM(R4,R15,R17,R27)</f>
        <v>6037.5314619037954</v>
      </c>
      <c r="S3" s="65">
        <f t="shared" si="1"/>
        <v>5985.3278450623766</v>
      </c>
      <c r="T3" s="65">
        <f t="shared" si="1"/>
        <v>6083.762907131445</v>
      </c>
      <c r="U3" s="65">
        <f t="shared" si="1"/>
        <v>6028.4943404008491</v>
      </c>
      <c r="V3" s="65">
        <f t="shared" si="1"/>
        <v>5953.9181717062274</v>
      </c>
      <c r="W3" s="65">
        <f t="shared" ref="W3" si="2">SUM(W4,W15,W17,W27)</f>
        <v>6784.9653645078142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4619.8239021822656</v>
      </c>
      <c r="C4" s="69">
        <f t="shared" si="3"/>
        <v>4971.9102073552585</v>
      </c>
      <c r="D4" s="69">
        <f t="shared" si="3"/>
        <v>4823.40814632405</v>
      </c>
      <c r="E4" s="69">
        <f t="shared" si="3"/>
        <v>5019.735657557113</v>
      </c>
      <c r="F4" s="69">
        <f t="shared" si="3"/>
        <v>4887.4786239537616</v>
      </c>
      <c r="G4" s="69">
        <f t="shared" si="3"/>
        <v>4782.3339163477767</v>
      </c>
      <c r="H4" s="69">
        <f t="shared" si="3"/>
        <v>4903.4456017064849</v>
      </c>
      <c r="I4" s="69">
        <f t="shared" si="3"/>
        <v>4478.4994199319499</v>
      </c>
      <c r="J4" s="69">
        <f t="shared" si="3"/>
        <v>5198.8516842679082</v>
      </c>
      <c r="K4" s="69">
        <f t="shared" si="3"/>
        <v>5301.1738473953837</v>
      </c>
      <c r="L4" s="69">
        <f t="shared" si="3"/>
        <v>6234.8907489283611</v>
      </c>
      <c r="M4" s="69">
        <f t="shared" si="3"/>
        <v>5095.9017481780074</v>
      </c>
      <c r="N4" s="69">
        <f t="shared" si="3"/>
        <v>5627.1565019762829</v>
      </c>
      <c r="O4" s="69">
        <f t="shared" si="3"/>
        <v>6090.121744130086</v>
      </c>
      <c r="P4" s="69">
        <f t="shared" si="3"/>
        <v>4613.0337585858106</v>
      </c>
      <c r="Q4" s="69">
        <f t="shared" si="3"/>
        <v>4805.3387479275643</v>
      </c>
      <c r="R4" s="69">
        <f t="shared" ref="R4:V4" si="4">SUM(R5:R14)</f>
        <v>5056.8927131311812</v>
      </c>
      <c r="S4" s="69">
        <f t="shared" si="4"/>
        <v>5020.6364788115125</v>
      </c>
      <c r="T4" s="69">
        <f t="shared" si="4"/>
        <v>5125.0596559470896</v>
      </c>
      <c r="U4" s="69">
        <f t="shared" si="4"/>
        <v>5104.1784815401888</v>
      </c>
      <c r="V4" s="69">
        <f t="shared" si="4"/>
        <v>5083.3625496139503</v>
      </c>
      <c r="W4" s="69">
        <f t="shared" ref="W4" si="5">SUM(W5:W14)</f>
        <v>5866.8015610933053</v>
      </c>
      <c r="DA4" s="88" t="s">
        <v>390</v>
      </c>
    </row>
    <row r="5" spans="1:105" ht="12" customHeight="1" x14ac:dyDescent="0.25">
      <c r="A5" s="28" t="s">
        <v>51</v>
      </c>
      <c r="B5" s="72">
        <v>1.3773078121700133</v>
      </c>
      <c r="C5" s="72">
        <v>1.2365795804623101</v>
      </c>
      <c r="D5" s="72">
        <v>1.2432219676042195</v>
      </c>
      <c r="E5" s="72">
        <v>1.2480901957752435</v>
      </c>
      <c r="F5" s="72">
        <v>0.78805386579036119</v>
      </c>
      <c r="G5" s="72">
        <v>0.79428449297076542</v>
      </c>
      <c r="H5" s="72">
        <v>0.80125857318878102</v>
      </c>
      <c r="I5" s="72">
        <v>0.98752146574152511</v>
      </c>
      <c r="J5" s="72">
        <v>4.4035264185065985</v>
      </c>
      <c r="K5" s="72">
        <v>1.3413497723652585</v>
      </c>
      <c r="L5" s="72">
        <v>1.3496680773846301</v>
      </c>
      <c r="M5" s="72">
        <v>1.3583942656594266</v>
      </c>
      <c r="N5" s="72">
        <v>1.3686354273110539</v>
      </c>
      <c r="O5" s="72">
        <v>0.68983255280399214</v>
      </c>
      <c r="P5" s="72">
        <v>0.45624130148720188</v>
      </c>
      <c r="Q5" s="72">
        <v>0.39206517619401787</v>
      </c>
      <c r="R5" s="72">
        <v>0.78484626595689189</v>
      </c>
      <c r="S5" s="72">
        <v>0.82583862046039502</v>
      </c>
      <c r="T5" s="72">
        <v>0.75249217662732393</v>
      </c>
      <c r="U5" s="72">
        <v>0.84786215659929376</v>
      </c>
      <c r="V5" s="72">
        <v>0.26374314947581085</v>
      </c>
      <c r="W5" s="72">
        <v>0.29116409900403378</v>
      </c>
      <c r="DA5" s="89" t="s">
        <v>391</v>
      </c>
    </row>
    <row r="6" spans="1:105" ht="12" customHeight="1" x14ac:dyDescent="0.25">
      <c r="A6" s="28" t="s">
        <v>74</v>
      </c>
      <c r="B6" s="72">
        <v>11.494396560619087</v>
      </c>
      <c r="C6" s="72">
        <v>12.131975110201545</v>
      </c>
      <c r="D6" s="72">
        <v>11.729559482678596</v>
      </c>
      <c r="E6" s="72">
        <v>11.87550402501787</v>
      </c>
      <c r="F6" s="72">
        <v>12.076920682920608</v>
      </c>
      <c r="G6" s="72">
        <v>12.311914692301231</v>
      </c>
      <c r="H6" s="72">
        <v>14.277623438546472</v>
      </c>
      <c r="I6" s="72">
        <v>13.948585212731031</v>
      </c>
      <c r="J6" s="72">
        <v>15.327409174091573</v>
      </c>
      <c r="K6" s="72">
        <v>15.553402788037369</v>
      </c>
      <c r="L6" s="72">
        <v>18.235378309963302</v>
      </c>
      <c r="M6" s="72">
        <v>14.865916123740497</v>
      </c>
      <c r="N6" s="72">
        <v>16.477033574432188</v>
      </c>
      <c r="O6" s="72">
        <v>18.167143853653251</v>
      </c>
      <c r="P6" s="72">
        <v>14.415150891417053</v>
      </c>
      <c r="Q6" s="72">
        <v>14.227443487098714</v>
      </c>
      <c r="R6" s="72">
        <v>14.429993567536005</v>
      </c>
      <c r="S6" s="72">
        <v>14.727419590523811</v>
      </c>
      <c r="T6" s="72">
        <v>15.068907535376365</v>
      </c>
      <c r="U6" s="72">
        <v>15.417841605967066</v>
      </c>
      <c r="V6" s="72">
        <v>15.742366238542562</v>
      </c>
      <c r="W6" s="72">
        <v>16.060891543770257</v>
      </c>
      <c r="DA6" s="89" t="s">
        <v>392</v>
      </c>
    </row>
    <row r="7" spans="1:105" ht="12" customHeight="1" x14ac:dyDescent="0.25">
      <c r="A7" s="28" t="s">
        <v>205</v>
      </c>
      <c r="B7" s="72">
        <v>25.076886799084303</v>
      </c>
      <c r="C7" s="72">
        <v>22.067631896776433</v>
      </c>
      <c r="D7" s="72">
        <v>19.058418886259378</v>
      </c>
      <c r="E7" s="72">
        <v>16.04920587574232</v>
      </c>
      <c r="F7" s="72">
        <v>13.039992865225271</v>
      </c>
      <c r="G7" s="72">
        <v>10.030779854708218</v>
      </c>
      <c r="H7" s="72">
        <v>7.0215668441911667</v>
      </c>
      <c r="I7" s="72">
        <v>7.0215668441911685</v>
      </c>
      <c r="J7" s="72">
        <v>7.0296938516117162</v>
      </c>
      <c r="K7" s="72">
        <v>7.0296938516117162</v>
      </c>
      <c r="L7" s="72">
        <v>7.3315540890790141</v>
      </c>
      <c r="M7" s="72">
        <v>7.3372265950759328</v>
      </c>
      <c r="N7" s="72">
        <v>7.9567608268468319</v>
      </c>
      <c r="O7" s="72">
        <v>8.564558943411523</v>
      </c>
      <c r="P7" s="72">
        <v>8.6360594971659275</v>
      </c>
      <c r="Q7" s="72">
        <v>8.7286052913663799</v>
      </c>
      <c r="R7" s="72">
        <v>8.5992148566437567</v>
      </c>
      <c r="S7" s="72">
        <v>8.550263262385922</v>
      </c>
      <c r="T7" s="72">
        <v>8.4858611226947964</v>
      </c>
      <c r="U7" s="72">
        <v>8.4116389925826756</v>
      </c>
      <c r="V7" s="72">
        <v>8.3635002519889987</v>
      </c>
      <c r="W7" s="72">
        <v>8.308339180820381</v>
      </c>
      <c r="DA7" s="89" t="s">
        <v>393</v>
      </c>
    </row>
    <row r="8" spans="1:105" ht="12" customHeight="1" x14ac:dyDescent="0.25">
      <c r="A8" s="28" t="s">
        <v>192</v>
      </c>
      <c r="B8" s="72">
        <v>4113.4102212127982</v>
      </c>
      <c r="C8" s="72">
        <v>4451.0439825494013</v>
      </c>
      <c r="D8" s="72">
        <v>4298.301673795434</v>
      </c>
      <c r="E8" s="72">
        <v>4468.7885501897617</v>
      </c>
      <c r="F8" s="72">
        <v>4330.0240804635641</v>
      </c>
      <c r="G8" s="72">
        <v>4217.5609833883527</v>
      </c>
      <c r="H8" s="72">
        <v>4322.6572396716465</v>
      </c>
      <c r="I8" s="72">
        <v>3902.1676706670323</v>
      </c>
      <c r="J8" s="72">
        <v>4568.4231427506902</v>
      </c>
      <c r="K8" s="72">
        <v>4643.3745249059748</v>
      </c>
      <c r="L8" s="72">
        <v>5518.8955214865864</v>
      </c>
      <c r="M8" s="72">
        <v>4391.241804136158</v>
      </c>
      <c r="N8" s="72">
        <v>4850.8696522133614</v>
      </c>
      <c r="O8" s="72">
        <v>5278.9457344862731</v>
      </c>
      <c r="P8" s="72">
        <v>3901.0241572392924</v>
      </c>
      <c r="Q8" s="72">
        <v>4130.0900003994457</v>
      </c>
      <c r="R8" s="72">
        <v>4364.6682059757686</v>
      </c>
      <c r="S8" s="72">
        <v>4312.4697606477002</v>
      </c>
      <c r="T8" s="72">
        <v>4370.7118630954055</v>
      </c>
      <c r="U8" s="72">
        <v>4310.3615938598132</v>
      </c>
      <c r="V8" s="72">
        <v>4226.5668535868854</v>
      </c>
      <c r="W8" s="72">
        <v>4917.2288602001863</v>
      </c>
      <c r="DA8" s="89" t="s">
        <v>394</v>
      </c>
    </row>
    <row r="9" spans="1:105" ht="12" customHeight="1" x14ac:dyDescent="0.25">
      <c r="A9" s="28" t="s">
        <v>207</v>
      </c>
      <c r="B9" s="72">
        <v>163.38747345790955</v>
      </c>
      <c r="C9" s="72">
        <v>164.82441556563413</v>
      </c>
      <c r="D9" s="72">
        <v>168.09043415699813</v>
      </c>
      <c r="E9" s="72">
        <v>177.13976762323756</v>
      </c>
      <c r="F9" s="72">
        <v>192.69840154712787</v>
      </c>
      <c r="G9" s="72">
        <v>209.83611540854048</v>
      </c>
      <c r="H9" s="72">
        <v>226.27262695595667</v>
      </c>
      <c r="I9" s="72">
        <v>231.30929031635822</v>
      </c>
      <c r="J9" s="72">
        <v>238.61063706151805</v>
      </c>
      <c r="K9" s="72">
        <v>247.8908760382028</v>
      </c>
      <c r="L9" s="72">
        <v>259.98889849895886</v>
      </c>
      <c r="M9" s="72">
        <v>272.90026859997909</v>
      </c>
      <c r="N9" s="72">
        <v>273.71249948188301</v>
      </c>
      <c r="O9" s="72">
        <v>282.96692105541001</v>
      </c>
      <c r="P9" s="72">
        <v>284.76983878116886</v>
      </c>
      <c r="Q9" s="72">
        <v>285.0323456883084</v>
      </c>
      <c r="R9" s="72">
        <v>285.08011585352847</v>
      </c>
      <c r="S9" s="72">
        <v>286.4403400606987</v>
      </c>
      <c r="T9" s="72">
        <v>291.15648115953155</v>
      </c>
      <c r="U9" s="72">
        <v>292.44112010658779</v>
      </c>
      <c r="V9" s="72">
        <v>294.71530902594913</v>
      </c>
      <c r="W9" s="72">
        <v>298.89863074006809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126.14086625151866</v>
      </c>
      <c r="C11" s="72">
        <v>146.8353316663279</v>
      </c>
      <c r="D11" s="72">
        <v>143.38533591007874</v>
      </c>
      <c r="E11" s="72">
        <v>157.05949262142792</v>
      </c>
      <c r="F11" s="72">
        <v>161.77238513099493</v>
      </c>
      <c r="G11" s="72">
        <v>156.92036777886429</v>
      </c>
      <c r="H11" s="72">
        <v>157.82260170044594</v>
      </c>
      <c r="I11" s="72">
        <v>154.26079832999181</v>
      </c>
      <c r="J11" s="72">
        <v>178.60715598769667</v>
      </c>
      <c r="K11" s="72">
        <v>181.93312882593833</v>
      </c>
      <c r="L11" s="72">
        <v>221.99028707880225</v>
      </c>
      <c r="M11" s="72">
        <v>192.24738019450479</v>
      </c>
      <c r="N11" s="72">
        <v>224.57263244346206</v>
      </c>
      <c r="O11" s="72">
        <v>253.2321920704278</v>
      </c>
      <c r="P11" s="72">
        <v>201.43966258608219</v>
      </c>
      <c r="Q11" s="72">
        <v>219.5782890197822</v>
      </c>
      <c r="R11" s="72">
        <v>223.77098116843106</v>
      </c>
      <c r="S11" s="72">
        <v>219.17623013817172</v>
      </c>
      <c r="T11" s="72">
        <v>231.5766489366122</v>
      </c>
      <c r="U11" s="72">
        <v>226.18111671578842</v>
      </c>
      <c r="V11" s="72">
        <v>223.68418034599856</v>
      </c>
      <c r="W11" s="72">
        <v>255.28532816082659</v>
      </c>
      <c r="DA11" s="89" t="s">
        <v>397</v>
      </c>
    </row>
    <row r="12" spans="1:105" ht="12" customHeight="1" x14ac:dyDescent="0.25">
      <c r="A12" s="28" t="s">
        <v>95</v>
      </c>
      <c r="B12" s="72">
        <v>4.8414378608176838</v>
      </c>
      <c r="C12" s="72">
        <v>5.3759818847995682</v>
      </c>
      <c r="D12" s="72">
        <v>6.8640691521992272</v>
      </c>
      <c r="E12" s="72">
        <v>8.710278625054908</v>
      </c>
      <c r="F12" s="72">
        <v>10.191972202667291</v>
      </c>
      <c r="G12" s="72">
        <v>11.527059372955508</v>
      </c>
      <c r="H12" s="72">
        <v>14.672487082363526</v>
      </c>
      <c r="I12" s="72">
        <v>17.430698611280739</v>
      </c>
      <c r="J12" s="72">
        <v>23.704247510850116</v>
      </c>
      <c r="K12" s="72">
        <v>31.431197425941736</v>
      </c>
      <c r="L12" s="72">
        <v>37.631558604516933</v>
      </c>
      <c r="M12" s="72">
        <v>44.197286542095625</v>
      </c>
      <c r="N12" s="72">
        <v>49.451258829125123</v>
      </c>
      <c r="O12" s="72">
        <v>53.212117662332155</v>
      </c>
      <c r="P12" s="72">
        <v>57.577547025516431</v>
      </c>
      <c r="Q12" s="72">
        <v>62.563888731916698</v>
      </c>
      <c r="R12" s="72">
        <v>73.521661465014773</v>
      </c>
      <c r="S12" s="72">
        <v>91.326563769729475</v>
      </c>
      <c r="T12" s="72">
        <v>115.46825518074728</v>
      </c>
      <c r="U12" s="72">
        <v>153.92486403481988</v>
      </c>
      <c r="V12" s="72">
        <v>214.71577866803054</v>
      </c>
      <c r="W12" s="72">
        <v>279.50764616272477</v>
      </c>
      <c r="DA12" s="89" t="s">
        <v>398</v>
      </c>
    </row>
    <row r="13" spans="1:105" ht="12" customHeight="1" x14ac:dyDescent="0.25">
      <c r="A13" s="73" t="s">
        <v>94</v>
      </c>
      <c r="B13" s="74">
        <v>74.906708033088151</v>
      </c>
      <c r="C13" s="74">
        <v>62.962180715140185</v>
      </c>
      <c r="D13" s="74">
        <v>74.860671954616933</v>
      </c>
      <c r="E13" s="74">
        <v>76.964758052902184</v>
      </c>
      <c r="F13" s="74">
        <v>69.976948469209589</v>
      </c>
      <c r="G13" s="74">
        <v>71.072569815078694</v>
      </c>
      <c r="H13" s="74">
        <v>67.692592847555588</v>
      </c>
      <c r="I13" s="74">
        <v>70.264173945618424</v>
      </c>
      <c r="J13" s="74">
        <v>67.675046038436633</v>
      </c>
      <c r="K13" s="74">
        <v>77.147671637057556</v>
      </c>
      <c r="L13" s="74">
        <v>53.892947031692508</v>
      </c>
      <c r="M13" s="74">
        <v>84.781818172274384</v>
      </c>
      <c r="N13" s="74">
        <v>106.92543610672367</v>
      </c>
      <c r="O13" s="74">
        <v>89.440504406994705</v>
      </c>
      <c r="P13" s="74">
        <v>71.733082256297351</v>
      </c>
      <c r="Q13" s="74">
        <v>5.4244167088276241</v>
      </c>
      <c r="R13" s="74">
        <v>2.0496031097335181</v>
      </c>
      <c r="S13" s="74">
        <v>5.4894746857802836</v>
      </c>
      <c r="T13" s="74">
        <v>10.010281890699005</v>
      </c>
      <c r="U13" s="74">
        <v>17.479938111993825</v>
      </c>
      <c r="V13" s="74">
        <v>23.639316356263194</v>
      </c>
      <c r="W13" s="74">
        <v>1.4250088659584852</v>
      </c>
      <c r="DA13" s="90" t="s">
        <v>399</v>
      </c>
    </row>
    <row r="14" spans="1:105" ht="12" customHeight="1" x14ac:dyDescent="0.25">
      <c r="A14" s="75" t="s">
        <v>97</v>
      </c>
      <c r="B14" s="76">
        <v>99.188604194261117</v>
      </c>
      <c r="C14" s="76">
        <v>105.43212838651573</v>
      </c>
      <c r="D14" s="76">
        <v>99.874761018179498</v>
      </c>
      <c r="E14" s="76">
        <v>101.90001034819278</v>
      </c>
      <c r="F14" s="76">
        <v>96.909868726262573</v>
      </c>
      <c r="G14" s="76">
        <v>92.279841544003801</v>
      </c>
      <c r="H14" s="76">
        <v>92.22760459258923</v>
      </c>
      <c r="I14" s="76">
        <v>81.10911453900421</v>
      </c>
      <c r="J14" s="76">
        <v>95.070825474507032</v>
      </c>
      <c r="K14" s="76">
        <v>95.472002150253545</v>
      </c>
      <c r="L14" s="76">
        <v>115.57493575137902</v>
      </c>
      <c r="M14" s="76">
        <v>86.971653548519171</v>
      </c>
      <c r="N14" s="76">
        <v>95.822593073138208</v>
      </c>
      <c r="O14" s="76">
        <v>104.90273909877935</v>
      </c>
      <c r="P14" s="76">
        <v>72.982019007383272</v>
      </c>
      <c r="Q14" s="76">
        <v>79.301693424624446</v>
      </c>
      <c r="R14" s="76">
        <v>83.988090868567951</v>
      </c>
      <c r="S14" s="76">
        <v>81.630588036061965</v>
      </c>
      <c r="T14" s="76">
        <v>81.828864849395785</v>
      </c>
      <c r="U14" s="76">
        <v>79.112505956037225</v>
      </c>
      <c r="V14" s="76">
        <v>75.671501990815869</v>
      </c>
      <c r="W14" s="76">
        <v>89.795692139946553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6.5440288911633493</v>
      </c>
      <c r="C15" s="69">
        <f t="shared" si="6"/>
        <v>6.9531636623594713</v>
      </c>
      <c r="D15" s="69">
        <f t="shared" si="6"/>
        <v>7.6360470890426138</v>
      </c>
      <c r="E15" s="69">
        <f t="shared" si="6"/>
        <v>11.643238892380355</v>
      </c>
      <c r="F15" s="69">
        <f t="shared" si="6"/>
        <v>9.3390191820740025</v>
      </c>
      <c r="G15" s="69">
        <f t="shared" si="6"/>
        <v>10.608400079396183</v>
      </c>
      <c r="H15" s="69">
        <f t="shared" si="6"/>
        <v>18.149328384647486</v>
      </c>
      <c r="I15" s="69">
        <f t="shared" si="6"/>
        <v>13.570315748154773</v>
      </c>
      <c r="J15" s="69">
        <f t="shared" si="6"/>
        <v>15.017591842853955</v>
      </c>
      <c r="K15" s="69">
        <f t="shared" si="6"/>
        <v>17.722996991224086</v>
      </c>
      <c r="L15" s="69">
        <f t="shared" si="6"/>
        <v>20.956128436610754</v>
      </c>
      <c r="M15" s="69">
        <f t="shared" si="6"/>
        <v>27.929632324027512</v>
      </c>
      <c r="N15" s="69">
        <f t="shared" si="6"/>
        <v>35.164413418308335</v>
      </c>
      <c r="O15" s="69">
        <f t="shared" si="6"/>
        <v>42.54419469385661</v>
      </c>
      <c r="P15" s="69">
        <f t="shared" si="6"/>
        <v>51.199267155102817</v>
      </c>
      <c r="Q15" s="69">
        <f t="shared" si="6"/>
        <v>60.085853965314207</v>
      </c>
      <c r="R15" s="69">
        <f t="shared" si="6"/>
        <v>69.723140444120219</v>
      </c>
      <c r="S15" s="69">
        <f t="shared" si="6"/>
        <v>79.51593146162557</v>
      </c>
      <c r="T15" s="69">
        <f t="shared" si="6"/>
        <v>89.685695902426446</v>
      </c>
      <c r="U15" s="69">
        <f t="shared" si="6"/>
        <v>100.90176089634575</v>
      </c>
      <c r="V15" s="69">
        <f t="shared" si="6"/>
        <v>112.16787013757735</v>
      </c>
      <c r="W15" s="69">
        <f t="shared" si="6"/>
        <v>123.57806241600046</v>
      </c>
      <c r="DA15" s="88" t="s">
        <v>401</v>
      </c>
    </row>
    <row r="16" spans="1:105" ht="12" customHeight="1" x14ac:dyDescent="0.25">
      <c r="A16" s="28" t="s">
        <v>91</v>
      </c>
      <c r="B16" s="72">
        <v>6.5440288911633493</v>
      </c>
      <c r="C16" s="72">
        <v>6.9531636623594713</v>
      </c>
      <c r="D16" s="72">
        <v>7.6360470890426138</v>
      </c>
      <c r="E16" s="72">
        <v>11.643238892380355</v>
      </c>
      <c r="F16" s="72">
        <v>9.3390191820740025</v>
      </c>
      <c r="G16" s="72">
        <v>10.608400079396183</v>
      </c>
      <c r="H16" s="72">
        <v>18.149328384647486</v>
      </c>
      <c r="I16" s="72">
        <v>13.570315748154773</v>
      </c>
      <c r="J16" s="72">
        <v>15.017591842853955</v>
      </c>
      <c r="K16" s="72">
        <v>17.722996991224086</v>
      </c>
      <c r="L16" s="72">
        <v>20.956128436610754</v>
      </c>
      <c r="M16" s="72">
        <v>27.929632324027512</v>
      </c>
      <c r="N16" s="72">
        <v>35.164413418308335</v>
      </c>
      <c r="O16" s="72">
        <v>42.54419469385661</v>
      </c>
      <c r="P16" s="72">
        <v>51.199267155102817</v>
      </c>
      <c r="Q16" s="72">
        <v>60.085853965314207</v>
      </c>
      <c r="R16" s="72">
        <v>69.723140444120219</v>
      </c>
      <c r="S16" s="72">
        <v>79.51593146162557</v>
      </c>
      <c r="T16" s="72">
        <v>89.685695902426446</v>
      </c>
      <c r="U16" s="72">
        <v>100.90176089634575</v>
      </c>
      <c r="V16" s="72">
        <v>112.16787013757735</v>
      </c>
      <c r="W16" s="72">
        <v>123.57806241600046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562.10000695762221</v>
      </c>
      <c r="C17" s="69">
        <f t="shared" si="7"/>
        <v>577.3401252090249</v>
      </c>
      <c r="D17" s="69">
        <f t="shared" si="7"/>
        <v>631.69003743438975</v>
      </c>
      <c r="E17" s="69">
        <f t="shared" si="7"/>
        <v>654.38589768835766</v>
      </c>
      <c r="F17" s="69">
        <f t="shared" si="7"/>
        <v>638.42133257787316</v>
      </c>
      <c r="G17" s="69">
        <f t="shared" si="7"/>
        <v>635.12656108976068</v>
      </c>
      <c r="H17" s="69">
        <f t="shared" si="7"/>
        <v>642.89201671631599</v>
      </c>
      <c r="I17" s="69">
        <f t="shared" si="7"/>
        <v>623.3477146995134</v>
      </c>
      <c r="J17" s="69">
        <f t="shared" si="7"/>
        <v>648.99694862581316</v>
      </c>
      <c r="K17" s="69">
        <f t="shared" si="7"/>
        <v>671.27346399512476</v>
      </c>
      <c r="L17" s="69">
        <f t="shared" si="7"/>
        <v>789.20438812671694</v>
      </c>
      <c r="M17" s="69">
        <f t="shared" si="7"/>
        <v>624.08447125333464</v>
      </c>
      <c r="N17" s="69">
        <f t="shared" si="7"/>
        <v>660.9822857240581</v>
      </c>
      <c r="O17" s="69">
        <f t="shared" si="7"/>
        <v>733.7575289294133</v>
      </c>
      <c r="P17" s="69">
        <f t="shared" si="7"/>
        <v>608.74022893854931</v>
      </c>
      <c r="Q17" s="69">
        <f t="shared" si="7"/>
        <v>732.15680933370231</v>
      </c>
      <c r="R17" s="69">
        <f t="shared" ref="R17:V17" si="8">SUM(R18:R26)</f>
        <v>770.55707428644519</v>
      </c>
      <c r="S17" s="69">
        <f t="shared" si="8"/>
        <v>745.66883140436016</v>
      </c>
      <c r="T17" s="69">
        <f t="shared" si="8"/>
        <v>730.2094453841645</v>
      </c>
      <c r="U17" s="69">
        <f t="shared" si="8"/>
        <v>685.19619256358828</v>
      </c>
      <c r="V17" s="69">
        <f t="shared" si="8"/>
        <v>620.69286355040094</v>
      </c>
      <c r="W17" s="69">
        <f t="shared" ref="W17" si="9">SUM(W18:W26)</f>
        <v>657.43275328505365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506.11832548509352</v>
      </c>
      <c r="C21" s="72">
        <v>522.36662996124051</v>
      </c>
      <c r="D21" s="72">
        <v>568.50175636962899</v>
      </c>
      <c r="E21" s="72">
        <v>588.34942795958591</v>
      </c>
      <c r="F21" s="72">
        <v>571.08500728376669</v>
      </c>
      <c r="G21" s="72">
        <v>565.34298154047212</v>
      </c>
      <c r="H21" s="72">
        <v>571.80943272952425</v>
      </c>
      <c r="I21" s="72">
        <v>547.24409508260999</v>
      </c>
      <c r="J21" s="72">
        <v>574.60144642925377</v>
      </c>
      <c r="K21" s="72">
        <v>591.98990787639218</v>
      </c>
      <c r="L21" s="72">
        <v>703.68546744037451</v>
      </c>
      <c r="M21" s="72">
        <v>541.0573653015955</v>
      </c>
      <c r="N21" s="72">
        <v>573.27233901140062</v>
      </c>
      <c r="O21" s="72">
        <v>639.97989648428984</v>
      </c>
      <c r="P21" s="72">
        <v>517.13715725072041</v>
      </c>
      <c r="Q21" s="72">
        <v>632.10339329081557</v>
      </c>
      <c r="R21" s="72">
        <v>668.20341162174509</v>
      </c>
      <c r="S21" s="72">
        <v>643.39302443533268</v>
      </c>
      <c r="T21" s="72">
        <v>625.39533338997001</v>
      </c>
      <c r="U21" s="72">
        <v>580.80968387296252</v>
      </c>
      <c r="V21" s="72">
        <v>517.63699498142205</v>
      </c>
      <c r="W21" s="72">
        <v>553.30050746021925</v>
      </c>
      <c r="DA21" s="89" t="s">
        <v>407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15.206743007922226</v>
      </c>
      <c r="C24" s="72">
        <v>16.888455904465737</v>
      </c>
      <c r="D24" s="72">
        <v>18.585357912942801</v>
      </c>
      <c r="E24" s="72">
        <v>20.263882858202194</v>
      </c>
      <c r="F24" s="72">
        <v>20.907593344569186</v>
      </c>
      <c r="G24" s="72">
        <v>20.611069645876547</v>
      </c>
      <c r="H24" s="72">
        <v>20.456834732981882</v>
      </c>
      <c r="I24" s="72">
        <v>21.197320763407287</v>
      </c>
      <c r="J24" s="72">
        <v>22.014790406636745</v>
      </c>
      <c r="K24" s="72">
        <v>22.728811774030746</v>
      </c>
      <c r="L24" s="72">
        <v>27.734123729957759</v>
      </c>
      <c r="M24" s="72">
        <v>23.202922460501036</v>
      </c>
      <c r="N24" s="72">
        <v>25.998718305732165</v>
      </c>
      <c r="O24" s="72">
        <v>30.069935063341635</v>
      </c>
      <c r="P24" s="72">
        <v>26.147096392845853</v>
      </c>
      <c r="Q24" s="72">
        <v>32.928216516436812</v>
      </c>
      <c r="R24" s="72">
        <v>33.563246392226958</v>
      </c>
      <c r="S24" s="72">
        <v>32.037606117104389</v>
      </c>
      <c r="T24" s="72">
        <v>32.461172047311592</v>
      </c>
      <c r="U24" s="72">
        <v>29.855176387747086</v>
      </c>
      <c r="V24" s="72">
        <v>26.834482718623164</v>
      </c>
      <c r="W24" s="72">
        <v>28.135558608788042</v>
      </c>
      <c r="DA24" s="89" t="s">
        <v>410</v>
      </c>
    </row>
    <row r="25" spans="1:105" ht="12" customHeight="1" x14ac:dyDescent="0.25">
      <c r="A25" s="73" t="s">
        <v>53</v>
      </c>
      <c r="B25" s="74">
        <v>32.104861078536068</v>
      </c>
      <c r="C25" s="74">
        <v>28.316251725089838</v>
      </c>
      <c r="D25" s="74">
        <v>33.615992799281457</v>
      </c>
      <c r="E25" s="74">
        <v>33.85418618269324</v>
      </c>
      <c r="F25" s="74">
        <v>33.554957228987092</v>
      </c>
      <c r="G25" s="74">
        <v>35.438889955002793</v>
      </c>
      <c r="H25" s="74">
        <v>36.199437989837364</v>
      </c>
      <c r="I25" s="74">
        <v>39.667949756333584</v>
      </c>
      <c r="J25" s="74">
        <v>36.210806372897729</v>
      </c>
      <c r="K25" s="74">
        <v>38.85629206611199</v>
      </c>
      <c r="L25" s="74">
        <v>38.796576836006338</v>
      </c>
      <c r="M25" s="74">
        <v>39.95221444566625</v>
      </c>
      <c r="N25" s="74">
        <v>41.266000547939917</v>
      </c>
      <c r="O25" s="74">
        <v>42.569864191755947</v>
      </c>
      <c r="P25" s="74">
        <v>43.912037203839667</v>
      </c>
      <c r="Q25" s="74">
        <v>45.390203825676039</v>
      </c>
      <c r="R25" s="74">
        <v>46.864362962069258</v>
      </c>
      <c r="S25" s="74">
        <v>48.479301453814763</v>
      </c>
      <c r="T25" s="74">
        <v>50.259732724183046</v>
      </c>
      <c r="U25" s="74">
        <v>51.984298768914648</v>
      </c>
      <c r="V25" s="74">
        <v>53.745977423872802</v>
      </c>
      <c r="W25" s="74">
        <v>53.760143793862376</v>
      </c>
      <c r="DA25" s="90" t="s">
        <v>411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9.7687876182287177</v>
      </c>
      <c r="D26" s="77">
        <v>10.986930352536532</v>
      </c>
      <c r="E26" s="77">
        <v>11.918400687876192</v>
      </c>
      <c r="F26" s="77">
        <v>12.873774720550298</v>
      </c>
      <c r="G26" s="77">
        <v>13.733619948409276</v>
      </c>
      <c r="H26" s="77">
        <v>14.426311263972478</v>
      </c>
      <c r="I26" s="77">
        <v>15.238349097162523</v>
      </c>
      <c r="J26" s="77">
        <v>16.169905417024946</v>
      </c>
      <c r="K26" s="77">
        <v>17.698452278589848</v>
      </c>
      <c r="L26" s="77">
        <v>18.988220120378337</v>
      </c>
      <c r="M26" s="77">
        <v>19.871969045571866</v>
      </c>
      <c r="N26" s="77">
        <v>20.445227858985398</v>
      </c>
      <c r="O26" s="77">
        <v>21.13783319002583</v>
      </c>
      <c r="P26" s="77">
        <v>21.543938091143492</v>
      </c>
      <c r="Q26" s="77">
        <v>21.734995700773894</v>
      </c>
      <c r="R26" s="77">
        <v>21.926053310404001</v>
      </c>
      <c r="S26" s="77">
        <v>21.758899398108383</v>
      </c>
      <c r="T26" s="77">
        <v>22.093207222699835</v>
      </c>
      <c r="U26" s="77">
        <v>22.547033533964008</v>
      </c>
      <c r="V26" s="77">
        <v>22.475408426483053</v>
      </c>
      <c r="W26" s="77">
        <v>22.236543422183942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102.19546933169153</v>
      </c>
      <c r="C27" s="69">
        <f t="shared" si="10"/>
        <v>110.55945684126947</v>
      </c>
      <c r="D27" s="69">
        <f t="shared" si="10"/>
        <v>111.22420478257627</v>
      </c>
      <c r="E27" s="69">
        <f t="shared" si="10"/>
        <v>112.49395023920526</v>
      </c>
      <c r="F27" s="69">
        <f t="shared" si="10"/>
        <v>115.9975674122003</v>
      </c>
      <c r="G27" s="69">
        <f t="shared" si="10"/>
        <v>117.0278294321762</v>
      </c>
      <c r="H27" s="69">
        <f t="shared" si="10"/>
        <v>130.27382788310632</v>
      </c>
      <c r="I27" s="69">
        <f t="shared" si="10"/>
        <v>120.49410869151347</v>
      </c>
      <c r="J27" s="69">
        <f t="shared" si="10"/>
        <v>126.48328335427635</v>
      </c>
      <c r="K27" s="69">
        <f t="shared" si="10"/>
        <v>116.24937848479351</v>
      </c>
      <c r="L27" s="69">
        <f t="shared" si="10"/>
        <v>149.9013647731901</v>
      </c>
      <c r="M27" s="69">
        <f t="shared" si="10"/>
        <v>145.49584798854471</v>
      </c>
      <c r="N27" s="69">
        <f t="shared" si="10"/>
        <v>145.08854999574754</v>
      </c>
      <c r="O27" s="69">
        <f t="shared" si="10"/>
        <v>144.17237383187711</v>
      </c>
      <c r="P27" s="69">
        <f t="shared" si="10"/>
        <v>142.51465525406323</v>
      </c>
      <c r="Q27" s="69">
        <f t="shared" si="10"/>
        <v>141.38857864708257</v>
      </c>
      <c r="R27" s="69">
        <f t="shared" ref="R27:V27" si="11">SUM(R28:R32)</f>
        <v>140.35853404204994</v>
      </c>
      <c r="S27" s="69">
        <f t="shared" si="11"/>
        <v>139.50660338487774</v>
      </c>
      <c r="T27" s="69">
        <f t="shared" si="11"/>
        <v>138.80810989776415</v>
      </c>
      <c r="U27" s="69">
        <f t="shared" si="11"/>
        <v>138.2179054007255</v>
      </c>
      <c r="V27" s="69">
        <f t="shared" si="11"/>
        <v>137.69488840429818</v>
      </c>
      <c r="W27" s="69">
        <f t="shared" ref="W27" si="12">SUM(W28:W32)</f>
        <v>137.15298771345459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67.805817788051002</v>
      </c>
      <c r="C30" s="72">
        <v>73.727597559587579</v>
      </c>
      <c r="D30" s="72">
        <v>73.787598353090658</v>
      </c>
      <c r="E30" s="72">
        <v>74.612564656648161</v>
      </c>
      <c r="F30" s="72">
        <v>76.355901384002038</v>
      </c>
      <c r="G30" s="72">
        <v>76.619703935495068</v>
      </c>
      <c r="H30" s="72">
        <v>85.448450003431503</v>
      </c>
      <c r="I30" s="72">
        <v>77.863972676814754</v>
      </c>
      <c r="J30" s="72">
        <v>82.449237667826225</v>
      </c>
      <c r="K30" s="72">
        <v>75.525658144491558</v>
      </c>
      <c r="L30" s="72">
        <v>98.465640124993769</v>
      </c>
      <c r="M30" s="72">
        <v>92.93062734126103</v>
      </c>
      <c r="N30" s="72">
        <v>91.56947201261643</v>
      </c>
      <c r="O30" s="72">
        <v>90.200485633897614</v>
      </c>
      <c r="P30" s="72">
        <v>88.351843475548762</v>
      </c>
      <c r="Q30" s="72">
        <v>86.966183901042413</v>
      </c>
      <c r="R30" s="72">
        <v>85.596639213881943</v>
      </c>
      <c r="S30" s="72">
        <v>84.255144190392656</v>
      </c>
      <c r="T30" s="72">
        <v>82.942707248953596</v>
      </c>
      <c r="U30" s="72">
        <v>81.659782535407757</v>
      </c>
      <c r="V30" s="72">
        <v>80.399330917501075</v>
      </c>
      <c r="W30" s="72">
        <v>79.143268718512815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34.389651543640532</v>
      </c>
      <c r="C32" s="77">
        <v>36.831859281681886</v>
      </c>
      <c r="D32" s="77">
        <v>37.436606429485607</v>
      </c>
      <c r="E32" s="77">
        <v>37.881385582557101</v>
      </c>
      <c r="F32" s="77">
        <v>39.641666028198259</v>
      </c>
      <c r="G32" s="77">
        <v>40.408125496681137</v>
      </c>
      <c r="H32" s="77">
        <v>44.825377879674811</v>
      </c>
      <c r="I32" s="77">
        <v>42.630136014698728</v>
      </c>
      <c r="J32" s="77">
        <v>44.034045686450135</v>
      </c>
      <c r="K32" s="77">
        <v>40.723720340301959</v>
      </c>
      <c r="L32" s="77">
        <v>51.435724648196341</v>
      </c>
      <c r="M32" s="77">
        <v>52.565220647283681</v>
      </c>
      <c r="N32" s="77">
        <v>53.519077983131105</v>
      </c>
      <c r="O32" s="77">
        <v>53.971888197979496</v>
      </c>
      <c r="P32" s="77">
        <v>54.16281177851446</v>
      </c>
      <c r="Q32" s="77">
        <v>54.42239474604014</v>
      </c>
      <c r="R32" s="77">
        <v>54.761894828168003</v>
      </c>
      <c r="S32" s="77">
        <v>55.251459194485072</v>
      </c>
      <c r="T32" s="77">
        <v>55.865402648810544</v>
      </c>
      <c r="U32" s="77">
        <v>56.558122865317728</v>
      </c>
      <c r="V32" s="77">
        <v>57.295557486797101</v>
      </c>
      <c r="W32" s="77">
        <v>58.009718994941792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0.56295946040270051</v>
      </c>
      <c r="C3" s="66">
        <f>IF(RES_hh_tes!C3=0,"",RES_hh_tes!C3/RES_hh_fec!C3)</f>
        <v>0.57008916651700692</v>
      </c>
      <c r="D3" s="66">
        <f>IF(RES_hh_tes!D3=0,"",RES_hh_tes!D3/RES_hh_fec!D3)</f>
        <v>0.57873441846919282</v>
      </c>
      <c r="E3" s="66">
        <f>IF(RES_hh_tes!E3=0,"",RES_hh_tes!E3/RES_hh_fec!E3)</f>
        <v>0.58749499200334665</v>
      </c>
      <c r="F3" s="66">
        <f>IF(RES_hh_tes!F3=0,"",RES_hh_tes!F3/RES_hh_fec!F3)</f>
        <v>0.59623328211725468</v>
      </c>
      <c r="G3" s="66">
        <f>IF(RES_hh_tes!G3=0,"",RES_hh_tes!G3/RES_hh_fec!G3)</f>
        <v>0.60562742115305945</v>
      </c>
      <c r="H3" s="66">
        <f>IF(RES_hh_tes!H3=0,"",RES_hh_tes!H3/RES_hh_fec!H3)</f>
        <v>0.61620219424776168</v>
      </c>
      <c r="I3" s="66">
        <f>IF(RES_hh_tes!I3=0,"",RES_hh_tes!I3/RES_hh_fec!I3)</f>
        <v>0.62752829959621315</v>
      </c>
      <c r="J3" s="66">
        <f>IF(RES_hh_tes!J3=0,"",RES_hh_tes!J3/RES_hh_fec!J3)</f>
        <v>0.63870465479013261</v>
      </c>
      <c r="K3" s="66">
        <f>IF(RES_hh_tes!K3=0,"",RES_hh_tes!K3/RES_hh_fec!K3)</f>
        <v>0.65212774933154682</v>
      </c>
      <c r="L3" s="66">
        <f>IF(RES_hh_tes!L3=0,"",RES_hh_tes!L3/RES_hh_fec!L3)</f>
        <v>0.66572242591123965</v>
      </c>
      <c r="M3" s="66">
        <f>IF(RES_hh_tes!M3=0,"",RES_hh_tes!M3/RES_hh_fec!M3)</f>
        <v>0.68400723846758094</v>
      </c>
      <c r="N3" s="66">
        <f>IF(RES_hh_tes!N3=0,"",RES_hh_tes!N3/RES_hh_fec!N3)</f>
        <v>0.70219961198235215</v>
      </c>
      <c r="O3" s="66">
        <f>IF(RES_hh_tes!O3=0,"",RES_hh_tes!O3/RES_hh_fec!O3)</f>
        <v>0.71940060055057387</v>
      </c>
      <c r="P3" s="66">
        <f>IF(RES_hh_tes!P3=0,"",RES_hh_tes!P3/RES_hh_fec!P3)</f>
        <v>0.72772111521718519</v>
      </c>
      <c r="Q3" s="66">
        <f>IF(RES_hh_tes!Q3=0,"",RES_hh_tes!Q3/RES_hh_fec!Q3)</f>
        <v>0.73443618431583224</v>
      </c>
      <c r="R3" s="66">
        <f>IF(RES_hh_tes!R3=0,"",RES_hh_tes!R3/RES_hh_fec!R3)</f>
        <v>0.74467285619680823</v>
      </c>
      <c r="S3" s="66">
        <f>IF(RES_hh_tes!S3=0,"",RES_hh_tes!S3/RES_hh_fec!S3)</f>
        <v>0.75840479083722101</v>
      </c>
      <c r="T3" s="66">
        <f>IF(RES_hh_tes!T3=0,"",RES_hh_tes!T3/RES_hh_fec!T3)</f>
        <v>0.77249190097105036</v>
      </c>
      <c r="U3" s="66">
        <f>IF(RES_hh_tes!U3=0,"",RES_hh_tes!U3/RES_hh_fec!U3)</f>
        <v>0.78835811256086818</v>
      </c>
      <c r="V3" s="66">
        <f>IF(RES_hh_tes!V3=0,"",RES_hh_tes!V3/RES_hh_fec!V3)</f>
        <v>0.80698568444163776</v>
      </c>
      <c r="W3" s="66">
        <f>IF(RES_hh_tes!W3=0,"",RES_hh_tes!W3/RES_hh_fec!W3)</f>
        <v>0.82016229287680109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0.55686996007501732</v>
      </c>
      <c r="C4" s="70">
        <f>IF(RES_hh_tes!C4=0,"",RES_hh_tes!C4/RES_hh_fec!C4)</f>
        <v>0.56450592995322757</v>
      </c>
      <c r="D4" s="70">
        <f>IF(RES_hh_tes!D4=0,"",RES_hh_tes!D4/RES_hh_fec!D4)</f>
        <v>0.57301720533769884</v>
      </c>
      <c r="E4" s="70">
        <f>IF(RES_hh_tes!E4=0,"",RES_hh_tes!E4/RES_hh_fec!E4)</f>
        <v>0.58196185471287087</v>
      </c>
      <c r="F4" s="70">
        <f>IF(RES_hh_tes!F4=0,"",RES_hh_tes!F4/RES_hh_fec!F4)</f>
        <v>0.59112936767644586</v>
      </c>
      <c r="G4" s="70">
        <f>IF(RES_hh_tes!G4=0,"",RES_hh_tes!G4/RES_hh_fec!G4)</f>
        <v>0.60072038236567527</v>
      </c>
      <c r="H4" s="70">
        <f>IF(RES_hh_tes!H4=0,"",RES_hh_tes!H4/RES_hh_fec!H4)</f>
        <v>0.61111882187465905</v>
      </c>
      <c r="I4" s="70">
        <f>IF(RES_hh_tes!I4=0,"",RES_hh_tes!I4/RES_hh_fec!I4)</f>
        <v>0.62309821945075583</v>
      </c>
      <c r="J4" s="70">
        <f>IF(RES_hh_tes!J4=0,"",RES_hh_tes!J4/RES_hh_fec!J4)</f>
        <v>0.63531105162555179</v>
      </c>
      <c r="K4" s="70">
        <f>IF(RES_hh_tes!K4=0,"",RES_hh_tes!K4/RES_hh_fec!K4)</f>
        <v>0.64922238692447642</v>
      </c>
      <c r="L4" s="70">
        <f>IF(RES_hh_tes!L4=0,"",RES_hh_tes!L4/RES_hh_fec!L4)</f>
        <v>0.66362062175993264</v>
      </c>
      <c r="M4" s="70">
        <f>IF(RES_hh_tes!M4=0,"",RES_hh_tes!M4/RES_hh_fec!M4)</f>
        <v>0.68161067988610335</v>
      </c>
      <c r="N4" s="70">
        <f>IF(RES_hh_tes!N4=0,"",RES_hh_tes!N4/RES_hh_fec!N4)</f>
        <v>0.70024696971469735</v>
      </c>
      <c r="O4" s="70">
        <f>IF(RES_hh_tes!O4=0,"",RES_hh_tes!O4/RES_hh_fec!O4)</f>
        <v>0.71769230657764826</v>
      </c>
      <c r="P4" s="70">
        <f>IF(RES_hh_tes!P4=0,"",RES_hh_tes!P4/RES_hh_fec!P4)</f>
        <v>0.72433561700625926</v>
      </c>
      <c r="Q4" s="70">
        <f>IF(RES_hh_tes!Q4=0,"",RES_hh_tes!Q4/RES_hh_fec!Q4)</f>
        <v>0.73043440694745043</v>
      </c>
      <c r="R4" s="70">
        <f>IF(RES_hh_tes!R4=0,"",RES_hh_tes!R4/RES_hh_fec!R4)</f>
        <v>0.73984301375289563</v>
      </c>
      <c r="S4" s="70">
        <f>IF(RES_hh_tes!S4=0,"",RES_hh_tes!S4/RES_hh_fec!S4)</f>
        <v>0.75245910780796421</v>
      </c>
      <c r="T4" s="70">
        <f>IF(RES_hh_tes!T4=0,"",RES_hh_tes!T4/RES_hh_fec!T4)</f>
        <v>0.76552106389136421</v>
      </c>
      <c r="U4" s="70">
        <f>IF(RES_hh_tes!U4=0,"",RES_hh_tes!U4/RES_hh_fec!U4)</f>
        <v>0.78020113761123489</v>
      </c>
      <c r="V4" s="70">
        <f>IF(RES_hh_tes!V4=0,"",RES_hh_tes!V4/RES_hh_fec!V4)</f>
        <v>0.79783027906193449</v>
      </c>
      <c r="W4" s="70">
        <f>IF(RES_hh_tes!W4=0,"",RES_hh_tes!W4/RES_hh_fec!W4)</f>
        <v>0.81096825167101583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0.65602202791240738</v>
      </c>
      <c r="C5" s="78">
        <f>IF(RES_hh_tes!C5=0,"",RES_hh_tes!C5/RES_hh_fec!C5)</f>
        <v>0.6586709041301031</v>
      </c>
      <c r="D5" s="78">
        <f>IF(RES_hh_tes!D5=0,"",RES_hh_tes!D5/RES_hh_fec!D5)</f>
        <v>0.66220900811748074</v>
      </c>
      <c r="E5" s="78">
        <f>IF(RES_hh_tes!E5=0,"",RES_hh_tes!E5/RES_hh_fec!E5)</f>
        <v>0.66480209658633704</v>
      </c>
      <c r="F5" s="78">
        <f>IF(RES_hh_tes!F5=0,"",RES_hh_tes!F5/RES_hh_fec!F5)</f>
        <v>0.6692271967244906</v>
      </c>
      <c r="G5" s="78">
        <f>IF(RES_hh_tes!G5=0,"",RES_hh_tes!G5/RES_hh_fec!G5)</f>
        <v>0.67451833904709768</v>
      </c>
      <c r="H5" s="78">
        <f>IF(RES_hh_tes!H5=0,"",RES_hh_tes!H5/RES_hh_fec!H5)</f>
        <v>0.68044083287225454</v>
      </c>
      <c r="I5" s="78">
        <f>IF(RES_hh_tes!I5=0,"",RES_hh_tes!I5/RES_hh_fec!I5)</f>
        <v>0.68907869722049198</v>
      </c>
      <c r="J5" s="78">
        <f>IF(RES_hh_tes!J5=0,"",RES_hh_tes!J5/RES_hh_fec!J5)</f>
        <v>0.6954604523042377</v>
      </c>
      <c r="K5" s="78">
        <f>IF(RES_hh_tes!K5=0,"",RES_hh_tes!K5/RES_hh_fec!K5)</f>
        <v>0.70200242339159247</v>
      </c>
      <c r="L5" s="78">
        <f>IF(RES_hh_tes!L5=0,"",RES_hh_tes!L5/RES_hh_fec!L5)</f>
        <v>0.70635585185776517</v>
      </c>
      <c r="M5" s="78">
        <f>IF(RES_hh_tes!M5=0,"",RES_hh_tes!M5/RES_hh_fec!M5)</f>
        <v>0.71092274816034251</v>
      </c>
      <c r="N5" s="78">
        <f>IF(RES_hh_tes!N5=0,"",RES_hh_tes!N5/RES_hh_fec!N5)</f>
        <v>0.71628251370837737</v>
      </c>
      <c r="O5" s="78">
        <f>IF(RES_hh_tes!O5=0,"",RES_hh_tes!O5/RES_hh_fec!O5)</f>
        <v>0.72205495356947436</v>
      </c>
      <c r="P5" s="78">
        <f>IF(RES_hh_tes!P5=0,"",RES_hh_tes!P5/RES_hh_fec!P5)</f>
        <v>0.72221128845735094</v>
      </c>
      <c r="Q5" s="78">
        <f>IF(RES_hh_tes!Q5=0,"",RES_hh_tes!Q5/RES_hh_fec!Q5)</f>
        <v>0.72284686099182427</v>
      </c>
      <c r="R5" s="78">
        <f>IF(RES_hh_tes!R5=0,"",RES_hh_tes!R5/RES_hh_fec!R5)</f>
        <v>0.72818205608924225</v>
      </c>
      <c r="S5" s="78">
        <f>IF(RES_hh_tes!S5=0,"",RES_hh_tes!S5/RES_hh_fec!S5)</f>
        <v>0.73316817984384675</v>
      </c>
      <c r="T5" s="78">
        <f>IF(RES_hh_tes!T5=0,"",RES_hh_tes!T5/RES_hh_fec!T5)</f>
        <v>0.74322581861365389</v>
      </c>
      <c r="U5" s="78">
        <f>IF(RES_hh_tes!U5=0,"",RES_hh_tes!U5/RES_hh_fec!U5)</f>
        <v>0.75658995482619418</v>
      </c>
      <c r="V5" s="78">
        <f>IF(RES_hh_tes!V5=0,"",RES_hh_tes!V5/RES_hh_fec!V5)</f>
        <v>0.76473019905352291</v>
      </c>
      <c r="W5" s="78">
        <f>IF(RES_hh_tes!W5=0,"",RES_hh_tes!W5/RES_hh_fec!W5)</f>
        <v>0.76924999350679557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0.48863685976770377</v>
      </c>
      <c r="D6" s="78">
        <f>IF(RES_hh_tes!D6=0,"",RES_hh_tes!D6/RES_hh_fec!D6)</f>
        <v>0.49390211653796234</v>
      </c>
      <c r="E6" s="78">
        <f>IF(RES_hh_tes!E6=0,"",RES_hh_tes!E6/RES_hh_fec!E6)</f>
        <v>0.50004747250507919</v>
      </c>
      <c r="F6" s="78">
        <f>IF(RES_hh_tes!F6=0,"",RES_hh_tes!F6/RES_hh_fec!F6)</f>
        <v>0.5085286191151519</v>
      </c>
      <c r="G6" s="78">
        <f>IF(RES_hh_tes!G6=0,"",RES_hh_tes!G6/RES_hh_fec!G6)</f>
        <v>0.51842362316694313</v>
      </c>
      <c r="H6" s="78">
        <f>IF(RES_hh_tes!H6=0,"",RES_hh_tes!H6/RES_hh_fec!H6)</f>
        <v>0.52905190702347682</v>
      </c>
      <c r="I6" s="78">
        <f>IF(RES_hh_tes!I6=0,"",RES_hh_tes!I6/RES_hh_fec!I6)</f>
        <v>0.53839454783347807</v>
      </c>
      <c r="J6" s="78">
        <f>IF(RES_hh_tes!J6=0,"",RES_hh_tes!J6/RES_hh_fec!J6)</f>
        <v>0.54610609986852676</v>
      </c>
      <c r="K6" s="78">
        <f>IF(RES_hh_tes!K6=0,"",RES_hh_tes!K6/RES_hh_fec!K6)</f>
        <v>0.55415811242363933</v>
      </c>
      <c r="L6" s="78">
        <f>IF(RES_hh_tes!L6=0,"",RES_hh_tes!L6/RES_hh_fec!L6)</f>
        <v>0.56308780628588884</v>
      </c>
      <c r="M6" s="78">
        <f>IF(RES_hh_tes!M6=0,"",RES_hh_tes!M6/RES_hh_fec!M6)</f>
        <v>0.57380215036192961</v>
      </c>
      <c r="N6" s="78">
        <f>IF(RES_hh_tes!N6=0,"",RES_hh_tes!N6/RES_hh_fec!N6)</f>
        <v>0.58706650553479733</v>
      </c>
      <c r="O6" s="78">
        <f>IF(RES_hh_tes!O6=0,"",RES_hh_tes!O6/RES_hh_fec!O6)</f>
        <v>0.6010510890237577</v>
      </c>
      <c r="P6" s="78">
        <f>IF(RES_hh_tes!P6=0,"",RES_hh_tes!P6/RES_hh_fec!P6)</f>
        <v>0.60698558594624263</v>
      </c>
      <c r="Q6" s="78">
        <f>IF(RES_hh_tes!Q6=0,"",RES_hh_tes!Q6/RES_hh_fec!Q6)</f>
        <v>0.61315870166405928</v>
      </c>
      <c r="R6" s="78">
        <f>IF(RES_hh_tes!R6=0,"",RES_hh_tes!R6/RES_hh_fec!R6)</f>
        <v>0.62168064542463386</v>
      </c>
      <c r="S6" s="78">
        <f>IF(RES_hh_tes!S6=0,"",RES_hh_tes!S6/RES_hh_fec!S6)</f>
        <v>0.63455327775354342</v>
      </c>
      <c r="T6" s="78">
        <f>IF(RES_hh_tes!T6=0,"",RES_hh_tes!T6/RES_hh_fec!T6)</f>
        <v>0.64914655829651602</v>
      </c>
      <c r="U6" s="78">
        <f>IF(RES_hh_tes!U6=0,"",RES_hh_tes!U6/RES_hh_fec!U6)</f>
        <v>0.66417812912967655</v>
      </c>
      <c r="V6" s="78">
        <f>IF(RES_hh_tes!V6=0,"",RES_hh_tes!V6/RES_hh_fec!V6)</f>
        <v>0.67815817697483383</v>
      </c>
      <c r="W6" s="78">
        <f>IF(RES_hh_tes!W6=0,"",RES_hh_tes!W6/RES_hh_fec!W6)</f>
        <v>0.69187978254799676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0.48720152732467414</v>
      </c>
      <c r="C7" s="78">
        <f>IF(RES_hh_tes!C7=0,"",RES_hh_tes!C7/RES_hh_fec!C7)</f>
        <v>0.48720152732467414</v>
      </c>
      <c r="D7" s="78">
        <f>IF(RES_hh_tes!D7=0,"",RES_hh_tes!D7/RES_hh_fec!D7)</f>
        <v>0.4872015273246742</v>
      </c>
      <c r="E7" s="78">
        <f>IF(RES_hh_tes!E7=0,"",RES_hh_tes!E7/RES_hh_fec!E7)</f>
        <v>0.48720152732467414</v>
      </c>
      <c r="F7" s="78">
        <f>IF(RES_hh_tes!F7=0,"",RES_hh_tes!F7/RES_hh_fec!F7)</f>
        <v>0.48720152732467414</v>
      </c>
      <c r="G7" s="78">
        <f>IF(RES_hh_tes!G7=0,"",RES_hh_tes!G7/RES_hh_fec!G7)</f>
        <v>0.4872015273246742</v>
      </c>
      <c r="H7" s="78">
        <f>IF(RES_hh_tes!H7=0,"",RES_hh_tes!H7/RES_hh_fec!H7)</f>
        <v>0.48720152732467414</v>
      </c>
      <c r="I7" s="78">
        <f>IF(RES_hh_tes!I7=0,"",RES_hh_tes!I7/RES_hh_fec!I7)</f>
        <v>0.48720152732467414</v>
      </c>
      <c r="J7" s="78">
        <f>IF(RES_hh_tes!J7=0,"",RES_hh_tes!J7/RES_hh_fec!J7)</f>
        <v>0.48720152732467414</v>
      </c>
      <c r="K7" s="78">
        <f>IF(RES_hh_tes!K7=0,"",RES_hh_tes!K7/RES_hh_fec!K7)</f>
        <v>0.48720152732467414</v>
      </c>
      <c r="L7" s="78">
        <f>IF(RES_hh_tes!L7=0,"",RES_hh_tes!L7/RES_hh_fec!L7)</f>
        <v>0.50812232015535164</v>
      </c>
      <c r="M7" s="78">
        <f>IF(RES_hh_tes!M7=0,"",RES_hh_tes!M7/RES_hh_fec!M7)</f>
        <v>0.54758584703325408</v>
      </c>
      <c r="N7" s="78">
        <f>IF(RES_hh_tes!N7=0,"",RES_hh_tes!N7/RES_hh_fec!N7)</f>
        <v>0.59382241512535017</v>
      </c>
      <c r="O7" s="78">
        <f>IF(RES_hh_tes!O7=0,"",RES_hh_tes!O7/RES_hh_fec!O7)</f>
        <v>0.63918310314167104</v>
      </c>
      <c r="P7" s="78">
        <f>IF(RES_hh_tes!P7=0,"",RES_hh_tes!P7/RES_hh_fec!P7)</f>
        <v>0.64451927353025151</v>
      </c>
      <c r="Q7" s="78">
        <f>IF(RES_hh_tes!Q7=0,"",RES_hh_tes!Q7/RES_hh_fec!Q7)</f>
        <v>0.64730546493601748</v>
      </c>
      <c r="R7" s="78">
        <f>IF(RES_hh_tes!R7=0,"",RES_hh_tes!R7/RES_hh_fec!R7)</f>
        <v>0.6482590523472469</v>
      </c>
      <c r="S7" s="78">
        <f>IF(RES_hh_tes!S7=0,"",RES_hh_tes!S7/RES_hh_fec!S7)</f>
        <v>0.64881225690017408</v>
      </c>
      <c r="T7" s="78">
        <f>IF(RES_hh_tes!T7=0,"",RES_hh_tes!T7/RES_hh_fec!T7)</f>
        <v>0.65030683221494767</v>
      </c>
      <c r="U7" s="78">
        <f>IF(RES_hh_tes!U7=0,"",RES_hh_tes!U7/RES_hh_fec!U7)</f>
        <v>0.65242163115633411</v>
      </c>
      <c r="V7" s="78">
        <f>IF(RES_hh_tes!V7=0,"",RES_hh_tes!V7/RES_hh_fec!V7)</f>
        <v>0.65533985925787774</v>
      </c>
      <c r="W7" s="78">
        <f>IF(RES_hh_tes!W7=0,"",RES_hh_tes!W7/RES_hh_fec!W7)</f>
        <v>0.6565781815972509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0.54639870825956582</v>
      </c>
      <c r="C8" s="78">
        <f>IF(RES_hh_tes!C8=0,"",RES_hh_tes!C8/RES_hh_fec!C8)</f>
        <v>0.55411487863724007</v>
      </c>
      <c r="D8" s="78">
        <f>IF(RES_hh_tes!D8=0,"",RES_hh_tes!D8/RES_hh_fec!D8)</f>
        <v>0.56216315757570501</v>
      </c>
      <c r="E8" s="78">
        <f>IF(RES_hh_tes!E8=0,"",RES_hh_tes!E8/RES_hh_fec!E8)</f>
        <v>0.57062892665205034</v>
      </c>
      <c r="F8" s="78">
        <f>IF(RES_hh_tes!F8=0,"",RES_hh_tes!F8/RES_hh_fec!F8)</f>
        <v>0.57944046621218603</v>
      </c>
      <c r="G8" s="78">
        <f>IF(RES_hh_tes!G8=0,"",RES_hh_tes!G8/RES_hh_fec!G8)</f>
        <v>0.58877828996777481</v>
      </c>
      <c r="H8" s="78">
        <f>IF(RES_hh_tes!H8=0,"",RES_hh_tes!H8/RES_hh_fec!H8)</f>
        <v>0.59915688362738473</v>
      </c>
      <c r="I8" s="78">
        <f>IF(RES_hh_tes!I8=0,"",RES_hh_tes!I8/RES_hh_fec!I8)</f>
        <v>0.61050540627812755</v>
      </c>
      <c r="J8" s="78">
        <f>IF(RES_hh_tes!J8=0,"",RES_hh_tes!J8/RES_hh_fec!J8)</f>
        <v>0.62271826059949942</v>
      </c>
      <c r="K8" s="78">
        <f>IF(RES_hh_tes!K8=0,"",RES_hh_tes!K8/RES_hh_fec!K8)</f>
        <v>0.63615368816598439</v>
      </c>
      <c r="L8" s="78">
        <f>IF(RES_hh_tes!L8=0,"",RES_hh_tes!L8/RES_hh_fec!L8)</f>
        <v>0.65090239297186125</v>
      </c>
      <c r="M8" s="78">
        <f>IF(RES_hh_tes!M8=0,"",RES_hh_tes!M8/RES_hh_fec!M8)</f>
        <v>0.66697343585258517</v>
      </c>
      <c r="N8" s="78">
        <f>IF(RES_hh_tes!N8=0,"",RES_hh_tes!N8/RES_hh_fec!N8)</f>
        <v>0.68518936941972408</v>
      </c>
      <c r="O8" s="78">
        <f>IF(RES_hh_tes!O8=0,"",RES_hh_tes!O8/RES_hh_fec!O8)</f>
        <v>0.70315482539626717</v>
      </c>
      <c r="P8" s="78">
        <f>IF(RES_hh_tes!P8=0,"",RES_hh_tes!P8/RES_hh_fec!P8)</f>
        <v>0.70757250404540251</v>
      </c>
      <c r="Q8" s="78">
        <f>IF(RES_hh_tes!Q8=0,"",RES_hh_tes!Q8/RES_hh_fec!Q8)</f>
        <v>0.71430324511281906</v>
      </c>
      <c r="R8" s="78">
        <f>IF(RES_hh_tes!R8=0,"",RES_hh_tes!R8/RES_hh_fec!R8)</f>
        <v>0.72325461997863438</v>
      </c>
      <c r="S8" s="78">
        <f>IF(RES_hh_tes!S8=0,"",RES_hh_tes!S8/RES_hh_fec!S8)</f>
        <v>0.73404906188089469</v>
      </c>
      <c r="T8" s="78">
        <f>IF(RES_hh_tes!T8=0,"",RES_hh_tes!T8/RES_hh_fec!T8)</f>
        <v>0.7442902184366339</v>
      </c>
      <c r="U8" s="78">
        <f>IF(RES_hh_tes!U8=0,"",RES_hh_tes!U8/RES_hh_fec!U8)</f>
        <v>0.75434870405058707</v>
      </c>
      <c r="V8" s="78">
        <f>IF(RES_hh_tes!V8=0,"",RES_hh_tes!V8/RES_hh_fec!V8)</f>
        <v>0.76428139692245933</v>
      </c>
      <c r="W8" s="78">
        <f>IF(RES_hh_tes!W8=0,"",RES_hh_tes!W8/RES_hh_fec!W8)</f>
        <v>0.77394200242679612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0.4876965127438585</v>
      </c>
      <c r="C9" s="78">
        <f>IF(RES_hh_tes!C9=0,"",RES_hh_tes!C9/RES_hh_fec!C9)</f>
        <v>0.49509925138233474</v>
      </c>
      <c r="D9" s="78">
        <f>IF(RES_hh_tes!D9=0,"",RES_hh_tes!D9/RES_hh_fec!D9)</f>
        <v>0.50790696428265114</v>
      </c>
      <c r="E9" s="78">
        <f>IF(RES_hh_tes!E9=0,"",RES_hh_tes!E9/RES_hh_fec!E9)</f>
        <v>0.52279237459981176</v>
      </c>
      <c r="F9" s="78">
        <f>IF(RES_hh_tes!F9=0,"",RES_hh_tes!F9/RES_hh_fec!F9)</f>
        <v>0.54144993801534536</v>
      </c>
      <c r="G9" s="78">
        <f>IF(RES_hh_tes!G9=0,"",RES_hh_tes!G9/RES_hh_fec!G9)</f>
        <v>0.56086674445551532</v>
      </c>
      <c r="H9" s="78">
        <f>IF(RES_hh_tes!H9=0,"",RES_hh_tes!H9/RES_hh_fec!H9)</f>
        <v>0.57787431799357658</v>
      </c>
      <c r="I9" s="78">
        <f>IF(RES_hh_tes!I9=0,"",RES_hh_tes!I9/RES_hh_fec!I9)</f>
        <v>0.59132742701611074</v>
      </c>
      <c r="J9" s="78">
        <f>IF(RES_hh_tes!J9=0,"",RES_hh_tes!J9/RES_hh_fec!J9)</f>
        <v>0.60467383164073463</v>
      </c>
      <c r="K9" s="78">
        <f>IF(RES_hh_tes!K9=0,"",RES_hh_tes!K9/RES_hh_fec!K9)</f>
        <v>0.6191398590125704</v>
      </c>
      <c r="L9" s="78">
        <f>IF(RES_hh_tes!L9=0,"",RES_hh_tes!L9/RES_hh_fec!L9)</f>
        <v>0.63660022050637821</v>
      </c>
      <c r="M9" s="78">
        <f>IF(RES_hh_tes!M9=0,"",RES_hh_tes!M9/RES_hh_fec!M9)</f>
        <v>0.65614004932637815</v>
      </c>
      <c r="N9" s="78">
        <f>IF(RES_hh_tes!N9=0,"",RES_hh_tes!N9/RES_hh_fec!N9)</f>
        <v>0.67655856249935986</v>
      </c>
      <c r="O9" s="78">
        <f>IF(RES_hh_tes!O9=0,"",RES_hh_tes!O9/RES_hh_fec!O9)</f>
        <v>0.69640461868039427</v>
      </c>
      <c r="P9" s="78">
        <f>IF(RES_hh_tes!P9=0,"",RES_hh_tes!P9/RES_hh_fec!P9)</f>
        <v>0.7055838972912154</v>
      </c>
      <c r="Q9" s="78">
        <f>IF(RES_hh_tes!Q9=0,"",RES_hh_tes!Q9/RES_hh_fec!Q9)</f>
        <v>0.71275292387973865</v>
      </c>
      <c r="R9" s="78">
        <f>IF(RES_hh_tes!R9=0,"",RES_hh_tes!R9/RES_hh_fec!R9)</f>
        <v>0.72036524215345843</v>
      </c>
      <c r="S9" s="78">
        <f>IF(RES_hh_tes!S9=0,"",RES_hh_tes!S9/RES_hh_fec!S9)</f>
        <v>0.72984042562784046</v>
      </c>
      <c r="T9" s="78">
        <f>IF(RES_hh_tes!T9=0,"",RES_hh_tes!T9/RES_hh_fec!T9)</f>
        <v>0.74122740070878701</v>
      </c>
      <c r="U9" s="78">
        <f>IF(RES_hh_tes!U9=0,"",RES_hh_tes!U9/RES_hh_fec!U9)</f>
        <v>0.75215921619163184</v>
      </c>
      <c r="V9" s="78">
        <f>IF(RES_hh_tes!V9=0,"",RES_hh_tes!V9/RES_hh_fec!V9)</f>
        <v>0.76317540676547291</v>
      </c>
      <c r="W9" s="78">
        <f>IF(RES_hh_tes!W9=0,"",RES_hh_tes!W9/RES_hh_fec!W9)</f>
        <v>0.77302854099928064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0.82808611245089114</v>
      </c>
      <c r="C11" s="78">
        <f>IF(RES_hh_tes!C11=0,"",RES_hh_tes!C11/RES_hh_fec!C11)</f>
        <v>0.83114172097388972</v>
      </c>
      <c r="D11" s="78">
        <f>IF(RES_hh_tes!D11=0,"",RES_hh_tes!D11/RES_hh_fec!D11)</f>
        <v>0.83427991680524982</v>
      </c>
      <c r="E11" s="78">
        <f>IF(RES_hh_tes!E11=0,"",RES_hh_tes!E11/RES_hh_fec!E11)</f>
        <v>0.83742440593437362</v>
      </c>
      <c r="F11" s="78">
        <f>IF(RES_hh_tes!F11=0,"",RES_hh_tes!F11/RES_hh_fec!F11)</f>
        <v>0.84030334971453313</v>
      </c>
      <c r="G11" s="78">
        <f>IF(RES_hh_tes!G11=0,"",RES_hh_tes!G11/RES_hh_fec!G11)</f>
        <v>0.84292043646385839</v>
      </c>
      <c r="H11" s="78">
        <f>IF(RES_hh_tes!H11=0,"",RES_hh_tes!H11/RES_hh_fec!H11)</f>
        <v>0.84550109023437359</v>
      </c>
      <c r="I11" s="78">
        <f>IF(RES_hh_tes!I11=0,"",RES_hh_tes!I11/RES_hh_fec!I11)</f>
        <v>0.8483868788204324</v>
      </c>
      <c r="J11" s="78">
        <f>IF(RES_hh_tes!J11=0,"",RES_hh_tes!J11/RES_hh_fec!J11)</f>
        <v>0.85122118641958533</v>
      </c>
      <c r="K11" s="78">
        <f>IF(RES_hh_tes!K11=0,"",RES_hh_tes!K11/RES_hh_fec!K11)</f>
        <v>0.85425769407044949</v>
      </c>
      <c r="L11" s="78">
        <f>IF(RES_hh_tes!L11=0,"",RES_hh_tes!L11/RES_hh_fec!L11)</f>
        <v>0.85759276697135911</v>
      </c>
      <c r="M11" s="78">
        <f>IF(RES_hh_tes!M11=0,"",RES_hh_tes!M11/RES_hh_fec!M11)</f>
        <v>0.86127945035002929</v>
      </c>
      <c r="N11" s="78">
        <f>IF(RES_hh_tes!N11=0,"",RES_hh_tes!N11/RES_hh_fec!N11)</f>
        <v>0.86528089341433745</v>
      </c>
      <c r="O11" s="78">
        <f>IF(RES_hh_tes!O11=0,"",RES_hh_tes!O11/RES_hh_fec!O11)</f>
        <v>0.86912478253093717</v>
      </c>
      <c r="P11" s="78">
        <f>IF(RES_hh_tes!P11=0,"",RES_hh_tes!P11/RES_hh_fec!P11)</f>
        <v>0.87105572711075274</v>
      </c>
      <c r="Q11" s="78">
        <f>IF(RES_hh_tes!Q11=0,"",RES_hh_tes!Q11/RES_hh_fec!Q11)</f>
        <v>0.87330039985525787</v>
      </c>
      <c r="R11" s="78">
        <f>IF(RES_hh_tes!R11=0,"",RES_hh_tes!R11/RES_hh_fec!R11)</f>
        <v>0.87564475292341259</v>
      </c>
      <c r="S11" s="78">
        <f>IF(RES_hh_tes!S11=0,"",RES_hh_tes!S11/RES_hh_fec!S11)</f>
        <v>0.87861821903168524</v>
      </c>
      <c r="T11" s="78">
        <f>IF(RES_hh_tes!T11=0,"",RES_hh_tes!T11/RES_hh_fec!T11)</f>
        <v>0.88188440810600222</v>
      </c>
      <c r="U11" s="78">
        <f>IF(RES_hh_tes!U11=0,"",RES_hh_tes!U11/RES_hh_fec!U11)</f>
        <v>0.88503860050078764</v>
      </c>
      <c r="V11" s="78">
        <f>IF(RES_hh_tes!V11=0,"",RES_hh_tes!V11/RES_hh_fec!V11)</f>
        <v>0.88820118740813769</v>
      </c>
      <c r="W11" s="78">
        <f>IF(RES_hh_tes!W11=0,"",RES_hh_tes!W11/RES_hh_fec!W11)</f>
        <v>0.89141084925059244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1.5752145665663506</v>
      </c>
      <c r="C12" s="78">
        <f>IF(RES_hh_tes!C12=0,"",RES_hh_tes!C12/RES_hh_fec!C12)</f>
        <v>1.5980778492038699</v>
      </c>
      <c r="D12" s="78">
        <f>IF(RES_hh_tes!D12=0,"",RES_hh_tes!D12/RES_hh_fec!D12)</f>
        <v>1.6540397145236618</v>
      </c>
      <c r="E12" s="78">
        <f>IF(RES_hh_tes!E12=0,"",RES_hh_tes!E12/RES_hh_fec!E12)</f>
        <v>1.7130229927400087</v>
      </c>
      <c r="F12" s="78">
        <f>IF(RES_hh_tes!F12=0,"",RES_hh_tes!F12/RES_hh_fec!F12)</f>
        <v>1.7797790282349641</v>
      </c>
      <c r="G12" s="78">
        <f>IF(RES_hh_tes!G12=0,"",RES_hh_tes!G12/RES_hh_fec!G12)</f>
        <v>1.8536836558105625</v>
      </c>
      <c r="H12" s="78">
        <f>IF(RES_hh_tes!H12=0,"",RES_hh_tes!H12/RES_hh_fec!H12)</f>
        <v>1.938176969666048</v>
      </c>
      <c r="I12" s="78">
        <f>IF(RES_hh_tes!I12=0,"",RES_hh_tes!I12/RES_hh_fec!I12)</f>
        <v>2.033146863581615</v>
      </c>
      <c r="J12" s="78">
        <f>IF(RES_hh_tes!J12=0,"",RES_hh_tes!J12/RES_hh_fec!J12)</f>
        <v>2.1204977687684843</v>
      </c>
      <c r="K12" s="78">
        <f>IF(RES_hh_tes!K12=0,"",RES_hh_tes!K12/RES_hh_fec!K12)</f>
        <v>2.2201618740005289</v>
      </c>
      <c r="L12" s="78">
        <f>IF(RES_hh_tes!L12=0,"",RES_hh_tes!L12/RES_hh_fec!L12)</f>
        <v>2.3057650865086861</v>
      </c>
      <c r="M12" s="78">
        <f>IF(RES_hh_tes!M12=0,"",RES_hh_tes!M12/RES_hh_fec!M12)</f>
        <v>2.4076244632068939</v>
      </c>
      <c r="N12" s="78">
        <f>IF(RES_hh_tes!N12=0,"",RES_hh_tes!N12/RES_hh_fec!N12)</f>
        <v>2.4950988525458611</v>
      </c>
      <c r="O12" s="78">
        <f>IF(RES_hh_tes!O12=0,"",RES_hh_tes!O12/RES_hh_fec!O12)</f>
        <v>2.5909539084363189</v>
      </c>
      <c r="P12" s="78">
        <f>IF(RES_hh_tes!P12=0,"",RES_hh_tes!P12/RES_hh_fec!P12)</f>
        <v>2.7080701691352727</v>
      </c>
      <c r="Q12" s="78">
        <f>IF(RES_hh_tes!Q12=0,"",RES_hh_tes!Q12/RES_hh_fec!Q12)</f>
        <v>2.8188042955024328</v>
      </c>
      <c r="R12" s="78">
        <f>IF(RES_hh_tes!R12=0,"",RES_hh_tes!R12/RES_hh_fec!R12)</f>
        <v>2.9450708667068071</v>
      </c>
      <c r="S12" s="78">
        <f>IF(RES_hh_tes!S12=0,"",RES_hh_tes!S12/RES_hh_fec!S12)</f>
        <v>3.0889646305401808</v>
      </c>
      <c r="T12" s="78">
        <f>IF(RES_hh_tes!T12=0,"",RES_hh_tes!T12/RES_hh_fec!T12)</f>
        <v>3.2316432573740288</v>
      </c>
      <c r="U12" s="78">
        <f>IF(RES_hh_tes!U12=0,"",RES_hh_tes!U12/RES_hh_fec!U12)</f>
        <v>3.3491465116338133</v>
      </c>
      <c r="V12" s="78">
        <f>IF(RES_hh_tes!V12=0,"",RES_hh_tes!V12/RES_hh_fec!V12)</f>
        <v>3.4402776938108546</v>
      </c>
      <c r="W12" s="78">
        <f>IF(RES_hh_tes!W12=0,"",RES_hh_tes!W12/RES_hh_fec!W12)</f>
        <v>3.4935342046367452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0.74234446107767982</v>
      </c>
      <c r="C13" s="79">
        <f>IF(RES_hh_tes!C13=0,"",RES_hh_tes!C13/RES_hh_fec!C13)</f>
        <v>0.74548617381885129</v>
      </c>
      <c r="D13" s="79">
        <f>IF(RES_hh_tes!D13=0,"",RES_hh_tes!D13/RES_hh_fec!D13)</f>
        <v>0.74879201032847131</v>
      </c>
      <c r="E13" s="79">
        <f>IF(RES_hh_tes!E13=0,"",RES_hh_tes!E13/RES_hh_fec!E13)</f>
        <v>0.75260349002168647</v>
      </c>
      <c r="F13" s="79">
        <f>IF(RES_hh_tes!F13=0,"",RES_hh_tes!F13/RES_hh_fec!F13)</f>
        <v>0.75626263595698495</v>
      </c>
      <c r="G13" s="79">
        <f>IF(RES_hh_tes!G13=0,"",RES_hh_tes!G13/RES_hh_fec!G13)</f>
        <v>0.76051894790796881</v>
      </c>
      <c r="H13" s="79">
        <f>IF(RES_hh_tes!H13=0,"",RES_hh_tes!H13/RES_hh_fec!H13)</f>
        <v>0.7644069226210839</v>
      </c>
      <c r="I13" s="79">
        <f>IF(RES_hh_tes!I13=0,"",RES_hh_tes!I13/RES_hh_fec!I13)</f>
        <v>0.76929466785500789</v>
      </c>
      <c r="J13" s="79">
        <f>IF(RES_hh_tes!J13=0,"",RES_hh_tes!J13/RES_hh_fec!J13)</f>
        <v>0.77442395281749243</v>
      </c>
      <c r="K13" s="79">
        <f>IF(RES_hh_tes!K13=0,"",RES_hh_tes!K13/RES_hh_fec!K13)</f>
        <v>0.78010403794180638</v>
      </c>
      <c r="L13" s="79">
        <f>IF(RES_hh_tes!L13=0,"",RES_hh_tes!L13/RES_hh_fec!L13)</f>
        <v>0.78616422128008201</v>
      </c>
      <c r="M13" s="79">
        <f>IF(RES_hh_tes!M13=0,"",RES_hh_tes!M13/RES_hh_fec!M13)</f>
        <v>0.79416655643109779</v>
      </c>
      <c r="N13" s="79">
        <f>IF(RES_hh_tes!N13=0,"",RES_hh_tes!N13/RES_hh_fec!N13)</f>
        <v>0.80254069166089181</v>
      </c>
      <c r="O13" s="79">
        <f>IF(RES_hh_tes!O13=0,"",RES_hh_tes!O13/RES_hh_fec!O13)</f>
        <v>0.80960646455160745</v>
      </c>
      <c r="P13" s="79">
        <f>IF(RES_hh_tes!P13=0,"",RES_hh_tes!P13/RES_hh_fec!P13)</f>
        <v>0.81041249495395029</v>
      </c>
      <c r="Q13" s="79">
        <f>IF(RES_hh_tes!Q13=0,"",RES_hh_tes!Q13/RES_hh_fec!Q13)</f>
        <v>0.81069123155750855</v>
      </c>
      <c r="R13" s="79">
        <f>IF(RES_hh_tes!R13=0,"",RES_hh_tes!R13/RES_hh_fec!R13)</f>
        <v>0.8106888380129319</v>
      </c>
      <c r="S13" s="79">
        <f>IF(RES_hh_tes!S13=0,"",RES_hh_tes!S13/RES_hh_fec!S13)</f>
        <v>0.81172067567510797</v>
      </c>
      <c r="T13" s="79">
        <f>IF(RES_hh_tes!T13=0,"",RES_hh_tes!T13/RES_hh_fec!T13)</f>
        <v>0.81306098952577965</v>
      </c>
      <c r="U13" s="79">
        <f>IF(RES_hh_tes!U13=0,"",RES_hh_tes!U13/RES_hh_fec!U13)</f>
        <v>0.81482553081418341</v>
      </c>
      <c r="V13" s="79">
        <f>IF(RES_hh_tes!V13=0,"",RES_hh_tes!V13/RES_hh_fec!V13)</f>
        <v>0.8165194207936417</v>
      </c>
      <c r="W13" s="79">
        <f>IF(RES_hh_tes!W13=0,"",RES_hh_tes!W13/RES_hh_fec!W13)</f>
        <v>0.81859629671031886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1.9948621447266524</v>
      </c>
      <c r="C15" s="70">
        <f>IF(RES_hh_tes!C15=0,"",RES_hh_tes!C15/RES_hh_fec!C15)</f>
        <v>2.0854146180262334</v>
      </c>
      <c r="D15" s="70">
        <f>IF(RES_hh_tes!D15=0,"",RES_hh_tes!D15/RES_hh_fec!D15)</f>
        <v>2.1788555318151861</v>
      </c>
      <c r="E15" s="70">
        <f>IF(RES_hh_tes!E15=0,"",RES_hh_tes!E15/RES_hh_fec!E15)</f>
        <v>2.3095096185962887</v>
      </c>
      <c r="F15" s="70">
        <f>IF(RES_hh_tes!F15=0,"",RES_hh_tes!F15/RES_hh_fec!F15)</f>
        <v>2.4665569143671728</v>
      </c>
      <c r="G15" s="70">
        <f>IF(RES_hh_tes!G15=0,"",RES_hh_tes!G15/RES_hh_fec!G15)</f>
        <v>2.6631619083573401</v>
      </c>
      <c r="H15" s="70">
        <f>IF(RES_hh_tes!H15=0,"",RES_hh_tes!H15/RES_hh_fec!H15)</f>
        <v>2.860989521780354</v>
      </c>
      <c r="I15" s="70">
        <f>IF(RES_hh_tes!I15=0,"",RES_hh_tes!I15/RES_hh_fec!I15)</f>
        <v>2.9526639428288077</v>
      </c>
      <c r="J15" s="70">
        <f>IF(RES_hh_tes!J15=0,"",RES_hh_tes!J15/RES_hh_fec!J15)</f>
        <v>3.0128041859276649</v>
      </c>
      <c r="K15" s="70">
        <f>IF(RES_hh_tes!K15=0,"",RES_hh_tes!K15/RES_hh_fec!K15)</f>
        <v>3.117178848595231</v>
      </c>
      <c r="L15" s="70">
        <f>IF(RES_hh_tes!L15=0,"",RES_hh_tes!L15/RES_hh_fec!L15)</f>
        <v>3.2258926458321793</v>
      </c>
      <c r="M15" s="70">
        <f>IF(RES_hh_tes!M15=0,"",RES_hh_tes!M15/RES_hh_fec!M15)</f>
        <v>3.371199468794623</v>
      </c>
      <c r="N15" s="70">
        <f>IF(RES_hh_tes!N15=0,"",RES_hh_tes!N15/RES_hh_fec!N15)</f>
        <v>3.4995903478942845</v>
      </c>
      <c r="O15" s="70">
        <f>IF(RES_hh_tes!O15=0,"",RES_hh_tes!O15/RES_hh_fec!O15)</f>
        <v>3.6305461664126817</v>
      </c>
      <c r="P15" s="70">
        <f>IF(RES_hh_tes!P15=0,"",RES_hh_tes!P15/RES_hh_fec!P15)</f>
        <v>3.7669859999610642</v>
      </c>
      <c r="Q15" s="70">
        <f>IF(RES_hh_tes!Q15=0,"",RES_hh_tes!Q15/RES_hh_fec!Q15)</f>
        <v>3.8853436469189293</v>
      </c>
      <c r="R15" s="70">
        <f>IF(RES_hh_tes!R15=0,"",RES_hh_tes!R15/RES_hh_fec!R15)</f>
        <v>4.0214249323800715</v>
      </c>
      <c r="S15" s="70">
        <f>IF(RES_hh_tes!S15=0,"",RES_hh_tes!S15/RES_hh_fec!S15)</f>
        <v>4.1390635913559608</v>
      </c>
      <c r="T15" s="70">
        <f>IF(RES_hh_tes!T15=0,"",RES_hh_tes!T15/RES_hh_fec!T15)</f>
        <v>4.2536790642519424</v>
      </c>
      <c r="U15" s="70">
        <f>IF(RES_hh_tes!U15=0,"",RES_hh_tes!U15/RES_hh_fec!U15)</f>
        <v>4.3711818491563017</v>
      </c>
      <c r="V15" s="70">
        <f>IF(RES_hh_tes!V15=0,"",RES_hh_tes!V15/RES_hh_fec!V15)</f>
        <v>4.4719492979329658</v>
      </c>
      <c r="W15" s="70">
        <f>IF(RES_hh_tes!W15=0,"",RES_hh_tes!W15/RES_hh_fec!W15)</f>
        <v>4.5631599755463741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1.9948621447266524</v>
      </c>
      <c r="C16" s="78">
        <f>IF(RES_hh_tes!C16=0,"",RES_hh_tes!C16/RES_hh_fec!C16)</f>
        <v>2.0854146180262334</v>
      </c>
      <c r="D16" s="78">
        <f>IF(RES_hh_tes!D16=0,"",RES_hh_tes!D16/RES_hh_fec!D16)</f>
        <v>2.1788555318151861</v>
      </c>
      <c r="E16" s="78">
        <f>IF(RES_hh_tes!E16=0,"",RES_hh_tes!E16/RES_hh_fec!E16)</f>
        <v>2.3095096185962887</v>
      </c>
      <c r="F16" s="78">
        <f>IF(RES_hh_tes!F16=0,"",RES_hh_tes!F16/RES_hh_fec!F16)</f>
        <v>2.4665569143671728</v>
      </c>
      <c r="G16" s="78">
        <f>IF(RES_hh_tes!G16=0,"",RES_hh_tes!G16/RES_hh_fec!G16)</f>
        <v>2.6631619083573401</v>
      </c>
      <c r="H16" s="78">
        <f>IF(RES_hh_tes!H16=0,"",RES_hh_tes!H16/RES_hh_fec!H16)</f>
        <v>2.860989521780354</v>
      </c>
      <c r="I16" s="78">
        <f>IF(RES_hh_tes!I16=0,"",RES_hh_tes!I16/RES_hh_fec!I16)</f>
        <v>2.9526639428288077</v>
      </c>
      <c r="J16" s="78">
        <f>IF(RES_hh_tes!J16=0,"",RES_hh_tes!J16/RES_hh_fec!J16)</f>
        <v>3.0128041859276649</v>
      </c>
      <c r="K16" s="78">
        <f>IF(RES_hh_tes!K16=0,"",RES_hh_tes!K16/RES_hh_fec!K16)</f>
        <v>3.117178848595231</v>
      </c>
      <c r="L16" s="78">
        <f>IF(RES_hh_tes!L16=0,"",RES_hh_tes!L16/RES_hh_fec!L16)</f>
        <v>3.2258926458321793</v>
      </c>
      <c r="M16" s="78">
        <f>IF(RES_hh_tes!M16=0,"",RES_hh_tes!M16/RES_hh_fec!M16)</f>
        <v>3.371199468794623</v>
      </c>
      <c r="N16" s="78">
        <f>IF(RES_hh_tes!N16=0,"",RES_hh_tes!N16/RES_hh_fec!N16)</f>
        <v>3.4995903478942845</v>
      </c>
      <c r="O16" s="78">
        <f>IF(RES_hh_tes!O16=0,"",RES_hh_tes!O16/RES_hh_fec!O16)</f>
        <v>3.6305461664126817</v>
      </c>
      <c r="P16" s="78">
        <f>IF(RES_hh_tes!P16=0,"",RES_hh_tes!P16/RES_hh_fec!P16)</f>
        <v>3.7669859999610642</v>
      </c>
      <c r="Q16" s="78">
        <f>IF(RES_hh_tes!Q16=0,"",RES_hh_tes!Q16/RES_hh_fec!Q16)</f>
        <v>3.8853436469189293</v>
      </c>
      <c r="R16" s="78">
        <f>IF(RES_hh_tes!R16=0,"",RES_hh_tes!R16/RES_hh_fec!R16)</f>
        <v>4.0214249323800715</v>
      </c>
      <c r="S16" s="78">
        <f>IF(RES_hh_tes!S16=0,"",RES_hh_tes!S16/RES_hh_fec!S16)</f>
        <v>4.1390635913559608</v>
      </c>
      <c r="T16" s="78">
        <f>IF(RES_hh_tes!T16=0,"",RES_hh_tes!T16/RES_hh_fec!T16)</f>
        <v>4.2536790642519424</v>
      </c>
      <c r="U16" s="78">
        <f>IF(RES_hh_tes!U16=0,"",RES_hh_tes!U16/RES_hh_fec!U16)</f>
        <v>4.3711818491563017</v>
      </c>
      <c r="V16" s="78">
        <f>IF(RES_hh_tes!V16=0,"",RES_hh_tes!V16/RES_hh_fec!V16)</f>
        <v>4.4719492979329658</v>
      </c>
      <c r="W16" s="78">
        <f>IF(RES_hh_tes!W16=0,"",RES_hh_tes!W16/RES_hh_fec!W16)</f>
        <v>4.5631599755463741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0.59720088434013352</v>
      </c>
      <c r="C17" s="70">
        <f>IF(RES_hh_tes!C17=0,"",RES_hh_tes!C17/RES_hh_fec!C17)</f>
        <v>0.60188048898747026</v>
      </c>
      <c r="D17" s="70">
        <f>IF(RES_hh_tes!D17=0,"",RES_hh_tes!D17/RES_hh_fec!D17)</f>
        <v>0.607585452105177</v>
      </c>
      <c r="E17" s="70">
        <f>IF(RES_hh_tes!E17=0,"",RES_hh_tes!E17/RES_hh_fec!E17)</f>
        <v>0.61341848847345315</v>
      </c>
      <c r="F17" s="70">
        <f>IF(RES_hh_tes!F17=0,"",RES_hh_tes!F17/RES_hh_fec!F17)</f>
        <v>0.62008280136257043</v>
      </c>
      <c r="G17" s="70">
        <f>IF(RES_hh_tes!G17=0,"",RES_hh_tes!G17/RES_hh_fec!G17)</f>
        <v>0.62687744704150028</v>
      </c>
      <c r="H17" s="70">
        <f>IF(RES_hh_tes!H17=0,"",RES_hh_tes!H17/RES_hh_fec!H17)</f>
        <v>0.63389373154253892</v>
      </c>
      <c r="I17" s="70">
        <f>IF(RES_hh_tes!I17=0,"",RES_hh_tes!I17/RES_hh_fec!I17)</f>
        <v>0.64285245877815367</v>
      </c>
      <c r="J17" s="70">
        <f>IF(RES_hh_tes!J17=0,"",RES_hh_tes!J17/RES_hh_fec!J17)</f>
        <v>0.65027307994450234</v>
      </c>
      <c r="K17" s="70">
        <f>IF(RES_hh_tes!K17=0,"",RES_hh_tes!K17/RES_hh_fec!K17)</f>
        <v>0.6598661553910119</v>
      </c>
      <c r="L17" s="70">
        <f>IF(RES_hh_tes!L17=0,"",RES_hh_tes!L17/RES_hh_fec!L17)</f>
        <v>0.66904762135737039</v>
      </c>
      <c r="M17" s="70">
        <f>IF(RES_hh_tes!M17=0,"",RES_hh_tes!M17/RES_hh_fec!M17)</f>
        <v>0.68366058672727592</v>
      </c>
      <c r="N17" s="70">
        <f>IF(RES_hh_tes!N17=0,"",RES_hh_tes!N17/RES_hh_fec!N17)</f>
        <v>0.69706169958722763</v>
      </c>
      <c r="O17" s="70">
        <f>IF(RES_hh_tes!O17=0,"",RES_hh_tes!O17/RES_hh_fec!O17)</f>
        <v>0.71087349028600944</v>
      </c>
      <c r="P17" s="70">
        <f>IF(RES_hh_tes!P17=0,"",RES_hh_tes!P17/RES_hh_fec!P17)</f>
        <v>0.71865295408280394</v>
      </c>
      <c r="Q17" s="70">
        <f>IF(RES_hh_tes!Q17=0,"",RES_hh_tes!Q17/RES_hh_fec!Q17)</f>
        <v>0.72507919788364628</v>
      </c>
      <c r="R17" s="70">
        <f>IF(RES_hh_tes!R17=0,"",RES_hh_tes!R17/RES_hh_fec!R17)</f>
        <v>0.73574132636747791</v>
      </c>
      <c r="S17" s="70">
        <f>IF(RES_hh_tes!S17=0,"",RES_hh_tes!S17/RES_hh_fec!S17)</f>
        <v>0.74951651872367686</v>
      </c>
      <c r="T17" s="70">
        <f>IF(RES_hh_tes!T17=0,"",RES_hh_tes!T17/RES_hh_fec!T17)</f>
        <v>0.76365046875427234</v>
      </c>
      <c r="U17" s="70">
        <f>IF(RES_hh_tes!U17=0,"",RES_hh_tes!U17/RES_hh_fec!U17)</f>
        <v>0.77809710539831112</v>
      </c>
      <c r="V17" s="70">
        <f>IF(RES_hh_tes!V17=0,"",RES_hh_tes!V17/RES_hh_fec!V17)</f>
        <v>0.79312064325970766</v>
      </c>
      <c r="W17" s="70">
        <f>IF(RES_hh_tes!W17=0,"",RES_hh_tes!W17/RES_hh_fec!W17)</f>
        <v>0.80689455053035375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0.58272359088785797</v>
      </c>
      <c r="C21" s="78">
        <f>IF(RES_hh_tes!C21=0,"",RES_hh_tes!C21/RES_hh_fec!C21)</f>
        <v>0.58749218399029179</v>
      </c>
      <c r="D21" s="78">
        <f>IF(RES_hh_tes!D21=0,"",RES_hh_tes!D21/RES_hh_fec!D21)</f>
        <v>0.59268341994747309</v>
      </c>
      <c r="E21" s="78">
        <f>IF(RES_hh_tes!E21=0,"",RES_hh_tes!E21/RES_hh_fec!E21)</f>
        <v>0.59826125707674038</v>
      </c>
      <c r="F21" s="78">
        <f>IF(RES_hh_tes!F21=0,"",RES_hh_tes!F21/RES_hh_fec!F21)</f>
        <v>0.60412689724911928</v>
      </c>
      <c r="G21" s="78">
        <f>IF(RES_hh_tes!G21=0,"",RES_hh_tes!G21/RES_hh_fec!G21)</f>
        <v>0.6104169019492397</v>
      </c>
      <c r="H21" s="78">
        <f>IF(RES_hh_tes!H21=0,"",RES_hh_tes!H21/RES_hh_fec!H21)</f>
        <v>0.61748160892400616</v>
      </c>
      <c r="I21" s="78">
        <f>IF(RES_hh_tes!I21=0,"",RES_hh_tes!I21/RES_hh_fec!I21)</f>
        <v>0.62520367246622466</v>
      </c>
      <c r="J21" s="78">
        <f>IF(RES_hh_tes!J21=0,"",RES_hh_tes!J21/RES_hh_fec!J21)</f>
        <v>0.63372895935686857</v>
      </c>
      <c r="K21" s="78">
        <f>IF(RES_hh_tes!K21=0,"",RES_hh_tes!K21/RES_hh_fec!K21)</f>
        <v>0.64335618115944404</v>
      </c>
      <c r="L21" s="78">
        <f>IF(RES_hh_tes!L21=0,"",RES_hh_tes!L21/RES_hh_fec!L21)</f>
        <v>0.65413796069150254</v>
      </c>
      <c r="M21" s="78">
        <f>IF(RES_hh_tes!M21=0,"",RES_hh_tes!M21/RES_hh_fec!M21)</f>
        <v>0.6663208523485219</v>
      </c>
      <c r="N21" s="78">
        <f>IF(RES_hh_tes!N21=0,"",RES_hh_tes!N21/RES_hh_fec!N21)</f>
        <v>0.68065695457269093</v>
      </c>
      <c r="O21" s="78">
        <f>IF(RES_hh_tes!O21=0,"",RES_hh_tes!O21/RES_hh_fec!O21)</f>
        <v>0.69595036293506041</v>
      </c>
      <c r="P21" s="78">
        <f>IF(RES_hh_tes!P21=0,"",RES_hh_tes!P21/RES_hh_fec!P21)</f>
        <v>0.7015822972733049</v>
      </c>
      <c r="Q21" s="78">
        <f>IF(RES_hh_tes!Q21=0,"",RES_hh_tes!Q21/RES_hh_fec!Q21)</f>
        <v>0.70973255220481102</v>
      </c>
      <c r="R21" s="78">
        <f>IF(RES_hh_tes!R21=0,"",RES_hh_tes!R21/RES_hh_fec!R21)</f>
        <v>0.72164349967782093</v>
      </c>
      <c r="S21" s="78">
        <f>IF(RES_hh_tes!S21=0,"",RES_hh_tes!S21/RES_hh_fec!S21)</f>
        <v>0.73609213404883744</v>
      </c>
      <c r="T21" s="78">
        <f>IF(RES_hh_tes!T21=0,"",RES_hh_tes!T21/RES_hh_fec!T21)</f>
        <v>0.75049196293510168</v>
      </c>
      <c r="U21" s="78">
        <f>IF(RES_hh_tes!U21=0,"",RES_hh_tes!U21/RES_hh_fec!U21)</f>
        <v>0.76538835928753979</v>
      </c>
      <c r="V21" s="78">
        <f>IF(RES_hh_tes!V21=0,"",RES_hh_tes!V21/RES_hh_fec!V21)</f>
        <v>0.78084108767114258</v>
      </c>
      <c r="W21" s="78">
        <f>IF(RES_hh_tes!W21=0,"",RES_hh_tes!W21/RES_hh_fec!W21)</f>
        <v>0.7965885540209624</v>
      </c>
      <c r="DA21" s="89" t="s">
        <v>434</v>
      </c>
    </row>
    <row r="22" spans="1:105" ht="12" customHeight="1" x14ac:dyDescent="0.25">
      <c r="A22" s="28" t="s">
        <v>207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0.83737474937309408</v>
      </c>
      <c r="C24" s="78">
        <f>IF(RES_hh_tes!C24=0,"",RES_hh_tes!C24/RES_hh_fec!C24)</f>
        <v>0.84046419921288174</v>
      </c>
      <c r="D24" s="78">
        <f>IF(RES_hh_tes!D24=0,"",RES_hh_tes!D24/RES_hh_fec!D24)</f>
        <v>0.84371825056606276</v>
      </c>
      <c r="E24" s="78">
        <f>IF(RES_hh_tes!E24=0,"",RES_hh_tes!E24/RES_hh_fec!E24)</f>
        <v>0.84702950566892432</v>
      </c>
      <c r="F24" s="78">
        <f>IF(RES_hh_tes!F24=0,"",RES_hh_tes!F24/RES_hh_fec!F24)</f>
        <v>0.85010014799708034</v>
      </c>
      <c r="G24" s="78">
        <f>IF(RES_hh_tes!G24=0,"",RES_hh_tes!G24/RES_hh_fec!G24)</f>
        <v>0.85293211007894543</v>
      </c>
      <c r="H24" s="78">
        <f>IF(RES_hh_tes!H24=0,"",RES_hh_tes!H24/RES_hh_fec!H24)</f>
        <v>0.85575784873522076</v>
      </c>
      <c r="I24" s="78">
        <f>IF(RES_hh_tes!I24=0,"",RES_hh_tes!I24/RES_hh_fec!I24)</f>
        <v>0.85896221649003301</v>
      </c>
      <c r="J24" s="78">
        <f>IF(RES_hh_tes!J24=0,"",RES_hh_tes!J24/RES_hh_fec!J24)</f>
        <v>0.86217168162281599</v>
      </c>
      <c r="K24" s="78">
        <f>IF(RES_hh_tes!K24=0,"",RES_hh_tes!K24/RES_hh_fec!K24)</f>
        <v>0.8656667545869815</v>
      </c>
      <c r="L24" s="78">
        <f>IF(RES_hh_tes!L24=0,"",RES_hh_tes!L24/RES_hh_fec!L24)</f>
        <v>0.86956305105428844</v>
      </c>
      <c r="M24" s="78">
        <f>IF(RES_hh_tes!M24=0,"",RES_hh_tes!M24/RES_hh_fec!M24)</f>
        <v>0.87394132494205279</v>
      </c>
      <c r="N24" s="78">
        <f>IF(RES_hh_tes!N24=0,"",RES_hh_tes!N24/RES_hh_fec!N24)</f>
        <v>0.87875968524146053</v>
      </c>
      <c r="O24" s="78">
        <f>IF(RES_hh_tes!O24=0,"",RES_hh_tes!O24/RES_hh_fec!O24)</f>
        <v>0.88339617654191305</v>
      </c>
      <c r="P24" s="78">
        <f>IF(RES_hh_tes!P24=0,"",RES_hh_tes!P24/RES_hh_fec!P24)</f>
        <v>0.88595917707550143</v>
      </c>
      <c r="Q24" s="78">
        <f>IF(RES_hh_tes!Q24=0,"",RES_hh_tes!Q24/RES_hh_fec!Q24)</f>
        <v>0.88891703748260686</v>
      </c>
      <c r="R24" s="78">
        <f>IF(RES_hh_tes!R24=0,"",RES_hh_tes!R24/RES_hh_fec!R24)</f>
        <v>0.89204596578838924</v>
      </c>
      <c r="S24" s="78">
        <f>IF(RES_hh_tes!S24=0,"",RES_hh_tes!S24/RES_hh_fec!S24)</f>
        <v>0.89598024350624661</v>
      </c>
      <c r="T24" s="78">
        <f>IF(RES_hh_tes!T24=0,"",RES_hh_tes!T24/RES_hh_fec!T24)</f>
        <v>0.90030855102573459</v>
      </c>
      <c r="U24" s="78">
        <f>IF(RES_hh_tes!U24=0,"",RES_hh_tes!U24/RES_hh_fec!U24)</f>
        <v>0.90451699319404599</v>
      </c>
      <c r="V24" s="78">
        <f>IF(RES_hh_tes!V24=0,"",RES_hh_tes!V24/RES_hh_fec!V24)</f>
        <v>0.90877433374395555</v>
      </c>
      <c r="W24" s="78">
        <f>IF(RES_hh_tes!W24=0,"",RES_hh_tes!W24/RES_hh_fec!W24)</f>
        <v>0.91309374860581272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0.70013927155791678</v>
      </c>
      <c r="C25" s="79">
        <f>IF(RES_hh_tes!C25=0,"",RES_hh_tes!C25/RES_hh_fec!C25)</f>
        <v>0.70407479640876525</v>
      </c>
      <c r="D25" s="79">
        <f>IF(RES_hh_tes!D25=0,"",RES_hh_tes!D25/RES_hh_fec!D25)</f>
        <v>0.70832839591519969</v>
      </c>
      <c r="E25" s="79">
        <f>IF(RES_hh_tes!E25=0,"",RES_hh_tes!E25/RES_hh_fec!E25)</f>
        <v>0.71255056983588683</v>
      </c>
      <c r="F25" s="79">
        <f>IF(RES_hh_tes!F25=0,"",RES_hh_tes!F25/RES_hh_fec!F25)</f>
        <v>0.71698770811406531</v>
      </c>
      <c r="G25" s="79">
        <f>IF(RES_hh_tes!G25=0,"",RES_hh_tes!G25/RES_hh_fec!G25)</f>
        <v>0.72174494334153638</v>
      </c>
      <c r="H25" s="79">
        <f>IF(RES_hh_tes!H25=0,"",RES_hh_tes!H25/RES_hh_fec!H25)</f>
        <v>0.7264695897365403</v>
      </c>
      <c r="I25" s="79">
        <f>IF(RES_hh_tes!I25=0,"",RES_hh_tes!I25/RES_hh_fec!I25)</f>
        <v>0.72868688453157637</v>
      </c>
      <c r="J25" s="79">
        <f>IF(RES_hh_tes!J25=0,"",RES_hh_tes!J25/RES_hh_fec!J25)</f>
        <v>0.72954951340522545</v>
      </c>
      <c r="K25" s="79">
        <f>IF(RES_hh_tes!K25=0,"",RES_hh_tes!K25/RES_hh_fec!K25)</f>
        <v>0.73073687567221957</v>
      </c>
      <c r="L25" s="79">
        <f>IF(RES_hh_tes!L25=0,"",RES_hh_tes!L25/RES_hh_fec!L25)</f>
        <v>0.73247433214732782</v>
      </c>
      <c r="M25" s="79">
        <f>IF(RES_hh_tes!M25=0,"",RES_hh_tes!M25/RES_hh_fec!M25)</f>
        <v>0.73403515640299943</v>
      </c>
      <c r="N25" s="79">
        <f>IF(RES_hh_tes!N25=0,"",RES_hh_tes!N25/RES_hh_fec!N25)</f>
        <v>0.73720981009606945</v>
      </c>
      <c r="O25" s="79">
        <f>IF(RES_hh_tes!O25=0,"",RES_hh_tes!O25/RES_hh_fec!O25)</f>
        <v>0.7411489828594634</v>
      </c>
      <c r="P25" s="79">
        <f>IF(RES_hh_tes!P25=0,"",RES_hh_tes!P25/RES_hh_fec!P25)</f>
        <v>0.74554305500825635</v>
      </c>
      <c r="Q25" s="79">
        <f>IF(RES_hh_tes!Q25=0,"",RES_hh_tes!Q25/RES_hh_fec!Q25)</f>
        <v>0.75197730839403509</v>
      </c>
      <c r="R25" s="79">
        <f>IF(RES_hh_tes!R25=0,"",RES_hh_tes!R25/RES_hh_fec!R25)</f>
        <v>0.75804247739758746</v>
      </c>
      <c r="S25" s="79">
        <f>IF(RES_hh_tes!S25=0,"",RES_hh_tes!S25/RES_hh_fec!S25)</f>
        <v>0.76605200530960038</v>
      </c>
      <c r="T25" s="79">
        <f>IF(RES_hh_tes!T25=0,"",RES_hh_tes!T25/RES_hh_fec!T25)</f>
        <v>0.7762558985156025</v>
      </c>
      <c r="U25" s="79">
        <f>IF(RES_hh_tes!U25=0,"",RES_hh_tes!U25/RES_hh_fec!U25)</f>
        <v>0.78516544763958129</v>
      </c>
      <c r="V25" s="79">
        <f>IF(RES_hh_tes!V25=0,"",RES_hh_tes!V25/RES_hh_fec!V25)</f>
        <v>0.79423852279496976</v>
      </c>
      <c r="W25" s="79">
        <f>IF(RES_hh_tes!W25=0,"",RES_hh_tes!W25/RES_hh_fec!W25)</f>
        <v>0.80081777841870494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</v>
      </c>
      <c r="D26" s="81">
        <f>IF(RES_hh_tes!D26=0,"",RES_hh_tes!D26/RES_hh_fec!D26)</f>
        <v>0.99999999999999933</v>
      </c>
      <c r="E26" s="81">
        <f>IF(RES_hh_tes!E26=0,"",RES_hh_tes!E26/RES_hh_fec!E26)</f>
        <v>1.0000000000000011</v>
      </c>
      <c r="F26" s="81">
        <f>IF(RES_hh_tes!F26=0,"",RES_hh_tes!F26/RES_hh_fec!F26)</f>
        <v>0.99999999999999989</v>
      </c>
      <c r="G26" s="81">
        <f>IF(RES_hh_tes!G26=0,"",RES_hh_tes!G26/RES_hh_fec!G26)</f>
        <v>0.999999999999999</v>
      </c>
      <c r="H26" s="81">
        <f>IF(RES_hh_tes!H26=0,"",RES_hh_tes!H26/RES_hh_fec!H26)</f>
        <v>0.99999999999999989</v>
      </c>
      <c r="I26" s="81">
        <f>IF(RES_hh_tes!I26=0,"",RES_hh_tes!I26/RES_hh_fec!I26)</f>
        <v>1.0000000000000009</v>
      </c>
      <c r="J26" s="81">
        <f>IF(RES_hh_tes!J26=0,"",RES_hh_tes!J26/RES_hh_fec!J26)</f>
        <v>1.0000000000000004</v>
      </c>
      <c r="K26" s="81">
        <f>IF(RES_hh_tes!K26=0,"",RES_hh_tes!K26/RES_hh_fec!K26)</f>
        <v>0.99999999999999978</v>
      </c>
      <c r="L26" s="81">
        <f>IF(RES_hh_tes!L26=0,"",RES_hh_tes!L26/RES_hh_fec!L26)</f>
        <v>1.0000000000000004</v>
      </c>
      <c r="M26" s="81">
        <f>IF(RES_hh_tes!M26=0,"",RES_hh_tes!M26/RES_hh_fec!M26)</f>
        <v>1.0000000000000033</v>
      </c>
      <c r="N26" s="81">
        <f>IF(RES_hh_tes!N26=0,"",RES_hh_tes!N26/RES_hh_fec!N26)</f>
        <v>1.0000000000000009</v>
      </c>
      <c r="O26" s="81">
        <f>IF(RES_hh_tes!O26=0,"",RES_hh_tes!O26/RES_hh_fec!O26)</f>
        <v>1.0000000000000018</v>
      </c>
      <c r="P26" s="81">
        <f>IF(RES_hh_tes!P26=0,"",RES_hh_tes!P26/RES_hh_fec!P26)</f>
        <v>0.99999999999999534</v>
      </c>
      <c r="Q26" s="81">
        <f>IF(RES_hh_tes!Q26=0,"",RES_hh_tes!Q26/RES_hh_fec!Q26)</f>
        <v>1.0000000000000016</v>
      </c>
      <c r="R26" s="81">
        <f>IF(RES_hh_tes!R26=0,"",RES_hh_tes!R26/RES_hh_fec!R26)</f>
        <v>0.99999999999999412</v>
      </c>
      <c r="S26" s="81">
        <f>IF(RES_hh_tes!S26=0,"",RES_hh_tes!S26/RES_hh_fec!S26)</f>
        <v>1.000000000000002</v>
      </c>
      <c r="T26" s="81">
        <f>IF(RES_hh_tes!T26=0,"",RES_hh_tes!T26/RES_hh_fec!T26)</f>
        <v>0.99999999999999667</v>
      </c>
      <c r="U26" s="81">
        <f>IF(RES_hh_tes!U26=0,"",RES_hh_tes!U26/RES_hh_fec!U26)</f>
        <v>1.0000000000000058</v>
      </c>
      <c r="V26" s="81">
        <f>IF(RES_hh_tes!V26=0,"",RES_hh_tes!V26/RES_hh_fec!V26)</f>
        <v>0.99999999999999212</v>
      </c>
      <c r="W26" s="81">
        <f>IF(RES_hh_tes!W26=0,"",RES_hh_tes!W26/RES_hh_fec!W26)</f>
        <v>0.999999999999997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0.6493239879970002</v>
      </c>
      <c r="C27" s="70">
        <f>IF(RES_hh_tes!C27=0,"",RES_hh_tes!C27/RES_hh_fec!C27)</f>
        <v>0.65023446047242917</v>
      </c>
      <c r="D27" s="70">
        <f>IF(RES_hh_tes!D27=0,"",RES_hh_tes!D27/RES_hh_fec!D27)</f>
        <v>0.65215349554282331</v>
      </c>
      <c r="E27" s="70">
        <f>IF(RES_hh_tes!E27=0,"",RES_hh_tes!E27/RES_hh_fec!E27)</f>
        <v>0.65368047977670141</v>
      </c>
      <c r="F27" s="70">
        <f>IF(RES_hh_tes!F27=0,"",RES_hh_tes!F27/RES_hh_fec!F27)</f>
        <v>0.6559669207588783</v>
      </c>
      <c r="G27" s="70">
        <f>IF(RES_hh_tes!G27=0,"",RES_hh_tes!G27/RES_hh_fec!G27)</f>
        <v>0.65815064086983832</v>
      </c>
      <c r="H27" s="70">
        <f>IF(RES_hh_tes!H27=0,"",RES_hh_tes!H27/RES_hh_fec!H27)</f>
        <v>0.65978059877575346</v>
      </c>
      <c r="I27" s="70">
        <f>IF(RES_hh_tes!I27=0,"",RES_hh_tes!I27/RES_hh_fec!I27)</f>
        <v>0.66212322620581687</v>
      </c>
      <c r="J27" s="70">
        <f>IF(RES_hh_tes!J27=0,"",RES_hh_tes!J27/RES_hh_fec!J27)</f>
        <v>0.66167412187191943</v>
      </c>
      <c r="K27" s="70">
        <f>IF(RES_hh_tes!K27=0,"",RES_hh_tes!K27/RES_hh_fec!K27)</f>
        <v>0.66259282180380508</v>
      </c>
      <c r="L27" s="70">
        <f>IF(RES_hh_tes!L27=0,"",RES_hh_tes!L27/RES_hh_fec!L27)</f>
        <v>0.66215846261145794</v>
      </c>
      <c r="M27" s="70">
        <f>IF(RES_hh_tes!M27=0,"",RES_hh_tes!M27/RES_hh_fec!M27)</f>
        <v>0.66557626017048943</v>
      </c>
      <c r="N27" s="70">
        <f>IF(RES_hh_tes!N27=0,"",RES_hh_tes!N27/RES_hh_fec!N27)</f>
        <v>0.66748720269672568</v>
      </c>
      <c r="O27" s="70">
        <f>IF(RES_hh_tes!O27=0,"",RES_hh_tes!O27/RES_hh_fec!O27)</f>
        <v>0.66919534679139114</v>
      </c>
      <c r="P27" s="70">
        <f>IF(RES_hh_tes!P27=0,"",RES_hh_tes!P27/RES_hh_fec!P27)</f>
        <v>0.67091736506179978</v>
      </c>
      <c r="Q27" s="70">
        <f>IF(RES_hh_tes!Q27=0,"",RES_hh_tes!Q27/RES_hh_fec!Q27)</f>
        <v>0.67279915563314996</v>
      </c>
      <c r="R27" s="70">
        <f>IF(RES_hh_tes!R27=0,"",RES_hh_tes!R27/RES_hh_fec!R27)</f>
        <v>0.67518395873805592</v>
      </c>
      <c r="S27" s="70">
        <f>IF(RES_hh_tes!S27=0,"",RES_hh_tes!S27/RES_hh_fec!S27)</f>
        <v>0.67848762239352967</v>
      </c>
      <c r="T27" s="70">
        <f>IF(RES_hh_tes!T27=0,"",RES_hh_tes!T27/RES_hh_fec!T27)</f>
        <v>0.68261953618281046</v>
      </c>
      <c r="U27" s="70">
        <f>IF(RES_hh_tes!U27=0,"",RES_hh_tes!U27/RES_hh_fec!U27)</f>
        <v>0.68738319386103375</v>
      </c>
      <c r="V27" s="70">
        <f>IF(RES_hh_tes!V27=0,"",RES_hh_tes!V27/RES_hh_fec!V27)</f>
        <v>0.69259347746355693</v>
      </c>
      <c r="W27" s="70">
        <f>IF(RES_hh_tes!W27=0,"",RES_hh_tes!W27/RES_hh_fec!W27)</f>
        <v>0.69782792122677162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0.60632228543388722</v>
      </c>
      <c r="C30" s="78">
        <f>IF(RES_hh_tes!C30=0,"",RES_hh_tes!C30/RES_hh_fec!C30)</f>
        <v>0.60738503175383252</v>
      </c>
      <c r="D30" s="78">
        <f>IF(RES_hh_tes!D30=0,"",RES_hh_tes!D30/RES_hh_fec!D30)</f>
        <v>0.60844656997440671</v>
      </c>
      <c r="E30" s="78">
        <f>IF(RES_hh_tes!E30=0,"",RES_hh_tes!E30/RES_hh_fec!E30)</f>
        <v>0.60953590707389349</v>
      </c>
      <c r="F30" s="78">
        <f>IF(RES_hh_tes!F30=0,"",RES_hh_tes!F30/RES_hh_fec!F30)</f>
        <v>0.61065151177543875</v>
      </c>
      <c r="G30" s="78">
        <f>IF(RES_hh_tes!G30=0,"",RES_hh_tes!G30/RES_hh_fec!G30)</f>
        <v>0.61181774076013906</v>
      </c>
      <c r="H30" s="78">
        <f>IF(RES_hh_tes!H30=0,"",RES_hh_tes!H30/RES_hh_fec!H30)</f>
        <v>0.61306263715025699</v>
      </c>
      <c r="I30" s="78">
        <f>IF(RES_hh_tes!I30=0,"",RES_hh_tes!I30/RES_hh_fec!I30)</f>
        <v>0.61365215520569705</v>
      </c>
      <c r="J30" s="78">
        <f>IF(RES_hh_tes!J30=0,"",RES_hh_tes!J30/RES_hh_fec!J30)</f>
        <v>0.61385910484311446</v>
      </c>
      <c r="K30" s="78">
        <f>IF(RES_hh_tes!K30=0,"",RES_hh_tes!K30/RES_hh_fec!K30)</f>
        <v>0.61413855520148208</v>
      </c>
      <c r="L30" s="78">
        <f>IF(RES_hh_tes!L30=0,"",RES_hh_tes!L30/RES_hh_fec!L30)</f>
        <v>0.61440868889582967</v>
      </c>
      <c r="M30" s="78">
        <f>IF(RES_hh_tes!M30=0,"",RES_hh_tes!M30/RES_hh_fec!M30)</f>
        <v>0.61466342899271986</v>
      </c>
      <c r="N30" s="78">
        <f>IF(RES_hh_tes!N30=0,"",RES_hh_tes!N30/RES_hh_fec!N30)</f>
        <v>0.61488370650182844</v>
      </c>
      <c r="O30" s="78">
        <f>IF(RES_hh_tes!O30=0,"",RES_hh_tes!O30/RES_hh_fec!O30)</f>
        <v>0.6150573984983998</v>
      </c>
      <c r="P30" s="78">
        <f>IF(RES_hh_tes!P30=0,"",RES_hh_tes!P30/RES_hh_fec!P30)</f>
        <v>0.61513510977538477</v>
      </c>
      <c r="Q30" s="78">
        <f>IF(RES_hh_tes!Q30=0,"",RES_hh_tes!Q30/RES_hh_fec!Q30)</f>
        <v>0.61520139013252295</v>
      </c>
      <c r="R30" s="78">
        <f>IF(RES_hh_tes!R30=0,"",RES_hh_tes!R30/RES_hh_fec!R30)</f>
        <v>0.61538568765141999</v>
      </c>
      <c r="S30" s="78">
        <f>IF(RES_hh_tes!S30=0,"",RES_hh_tes!S30/RES_hh_fec!S30)</f>
        <v>0.61578109623791988</v>
      </c>
      <c r="T30" s="78">
        <f>IF(RES_hh_tes!T30=0,"",RES_hh_tes!T30/RES_hh_fec!T30)</f>
        <v>0.61640578431566995</v>
      </c>
      <c r="U30" s="78">
        <f>IF(RES_hh_tes!U30=0,"",RES_hh_tes!U30/RES_hh_fec!U30)</f>
        <v>0.61727497633806405</v>
      </c>
      <c r="V30" s="78">
        <f>IF(RES_hh_tes!V30=0,"",RES_hh_tes!V30/RES_hh_fec!V30)</f>
        <v>0.61834732849368734</v>
      </c>
      <c r="W30" s="78">
        <f>IF(RES_hh_tes!W30=0,"",RES_hh_tes!W30/RES_hh_fec!W30)</f>
        <v>0.61949211039881391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0.75488459123583129</v>
      </c>
      <c r="C32" s="81">
        <f>IF(RES_hh_tes!C32=0,"",RES_hh_tes!C32/RES_hh_fec!C32)</f>
        <v>0.75715816608707054</v>
      </c>
      <c r="D32" s="81">
        <f>IF(RES_hh_tes!D32=0,"",RES_hh_tes!D32/RES_hh_fec!D32)</f>
        <v>0.7597174656798753</v>
      </c>
      <c r="E32" s="81">
        <f>IF(RES_hh_tes!E32=0,"",RES_hh_tes!E32/RES_hh_fec!E32)</f>
        <v>0.76244073753977082</v>
      </c>
      <c r="F32" s="81">
        <f>IF(RES_hh_tes!F32=0,"",RES_hh_tes!F32/RES_hh_fec!F32)</f>
        <v>0.76536561091023203</v>
      </c>
      <c r="G32" s="81">
        <f>IF(RES_hh_tes!G32=0,"",RES_hh_tes!G32/RES_hh_fec!G32)</f>
        <v>0.76850392843420334</v>
      </c>
      <c r="H32" s="81">
        <f>IF(RES_hh_tes!H32=0,"",RES_hh_tes!H32/RES_hh_fec!H32)</f>
        <v>0.77191194248931061</v>
      </c>
      <c r="I32" s="81">
        <f>IF(RES_hh_tes!I32=0,"",RES_hh_tes!I32/RES_hh_fec!I32)</f>
        <v>0.77375374879085057</v>
      </c>
      <c r="J32" s="81">
        <f>IF(RES_hh_tes!J32=0,"",RES_hh_tes!J32/RES_hh_fec!J32)</f>
        <v>0.77465410192493589</v>
      </c>
      <c r="K32" s="81">
        <f>IF(RES_hh_tes!K32=0,"",RES_hh_tes!K32/RES_hh_fec!K32)</f>
        <v>0.7761634173356099</v>
      </c>
      <c r="L32" s="81">
        <f>IF(RES_hh_tes!L32=0,"",RES_hh_tes!L32/RES_hh_fec!L32)</f>
        <v>0.77789008798247494</v>
      </c>
      <c r="M32" s="81">
        <f>IF(RES_hh_tes!M32=0,"",RES_hh_tes!M32/RES_hh_fec!M32)</f>
        <v>0.77976213791825044</v>
      </c>
      <c r="N32" s="81">
        <f>IF(RES_hh_tes!N32=0,"",RES_hh_tes!N32/RES_hh_fec!N32)</f>
        <v>0.78194331274348494</v>
      </c>
      <c r="O32" s="81">
        <f>IF(RES_hh_tes!O32=0,"",RES_hh_tes!O32/RES_hh_fec!O32)</f>
        <v>0.7846163246781257</v>
      </c>
      <c r="P32" s="81">
        <f>IF(RES_hh_tes!P32=0,"",RES_hh_tes!P32/RES_hh_fec!P32)</f>
        <v>0.78739187623015272</v>
      </c>
      <c r="Q32" s="81">
        <f>IF(RES_hh_tes!Q32=0,"",RES_hh_tes!Q32/RES_hh_fec!Q32)</f>
        <v>0.7911655636205579</v>
      </c>
      <c r="R32" s="81">
        <f>IF(RES_hh_tes!R32=0,"",RES_hh_tes!R32/RES_hh_fec!R32)</f>
        <v>0.79610104606449106</v>
      </c>
      <c r="S32" s="81">
        <f>IF(RES_hh_tes!S32=0,"",RES_hh_tes!S32/RES_hh_fec!S32)</f>
        <v>0.80321808803982575</v>
      </c>
      <c r="T32" s="81">
        <f>IF(RES_hh_tes!T32=0,"",RES_hh_tes!T32/RES_hh_fec!T32)</f>
        <v>0.81214329100708471</v>
      </c>
      <c r="U32" s="81">
        <f>IF(RES_hh_tes!U32=0,"",RES_hh_tes!U32/RES_hh_fec!U32)</f>
        <v>0.82221371115455721</v>
      </c>
      <c r="V32" s="81">
        <f>IF(RES_hh_tes!V32=0,"",RES_hh_tes!V32/RES_hh_fec!V32)</f>
        <v>0.83293416696431222</v>
      </c>
      <c r="W32" s="81">
        <f>IF(RES_hh_tes!W32=0,"",RES_hh_tes!W32/RES_hh_fec!W32)</f>
        <v>0.84331628988896701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20214.865096559999</v>
      </c>
      <c r="C3" s="65">
        <f t="shared" si="0"/>
        <v>21453.502217040001</v>
      </c>
      <c r="D3" s="65">
        <f t="shared" si="0"/>
        <v>20687.565083040001</v>
      </c>
      <c r="E3" s="65">
        <f t="shared" si="0"/>
        <v>21163.375654199994</v>
      </c>
      <c r="F3" s="65">
        <f t="shared" si="0"/>
        <v>20215.777043519989</v>
      </c>
      <c r="G3" s="65">
        <f t="shared" si="0"/>
        <v>19425.174626159998</v>
      </c>
      <c r="H3" s="65">
        <f t="shared" si="0"/>
        <v>19568.151794519999</v>
      </c>
      <c r="I3" s="65">
        <f t="shared" si="0"/>
        <v>17485.078336200004</v>
      </c>
      <c r="J3" s="65">
        <f t="shared" si="0"/>
        <v>19820.589375600015</v>
      </c>
      <c r="K3" s="65">
        <f t="shared" si="0"/>
        <v>19720.344692520004</v>
      </c>
      <c r="L3" s="65">
        <f t="shared" si="0"/>
        <v>22955.628560400008</v>
      </c>
      <c r="M3" s="65">
        <f t="shared" si="0"/>
        <v>17843.670349560001</v>
      </c>
      <c r="N3" s="65">
        <f t="shared" si="0"/>
        <v>19079.508430800011</v>
      </c>
      <c r="O3" s="65">
        <f t="shared" si="0"/>
        <v>20262.72367584001</v>
      </c>
      <c r="P3" s="65">
        <f t="shared" si="0"/>
        <v>15124.476110400008</v>
      </c>
      <c r="Q3" s="65">
        <f t="shared" si="0"/>
        <v>16109.395233120007</v>
      </c>
      <c r="R3" s="65">
        <f t="shared" ref="R3:V3" si="1">SUM(R4,R15,R17,R27)</f>
        <v>16782.302784600004</v>
      </c>
      <c r="S3" s="65">
        <f t="shared" si="1"/>
        <v>16279.587705239999</v>
      </c>
      <c r="T3" s="65">
        <f t="shared" si="1"/>
        <v>16171.631359559995</v>
      </c>
      <c r="U3" s="65">
        <f t="shared" si="1"/>
        <v>15619.531246920011</v>
      </c>
      <c r="V3" s="65">
        <f t="shared" si="1"/>
        <v>14953.40408088</v>
      </c>
      <c r="W3" s="65">
        <f t="shared" ref="W3" si="2">SUM(W4,W15,W17,W27)</f>
        <v>16956.183214440014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17912.17575409936</v>
      </c>
      <c r="C4" s="69">
        <f t="shared" si="3"/>
        <v>19079.970401547911</v>
      </c>
      <c r="D4" s="69">
        <f t="shared" si="3"/>
        <v>18149.758526937174</v>
      </c>
      <c r="E4" s="69">
        <f t="shared" si="3"/>
        <v>18565.981870035306</v>
      </c>
      <c r="F4" s="69">
        <f t="shared" si="3"/>
        <v>17701.752903879013</v>
      </c>
      <c r="G4" s="69">
        <f t="shared" si="3"/>
        <v>16955.67130640028</v>
      </c>
      <c r="H4" s="69">
        <f t="shared" si="3"/>
        <v>17065.711993675741</v>
      </c>
      <c r="I4" s="69">
        <f t="shared" si="3"/>
        <v>15131.136192795011</v>
      </c>
      <c r="J4" s="69">
        <f t="shared" si="3"/>
        <v>17375.465759632109</v>
      </c>
      <c r="K4" s="69">
        <f t="shared" si="3"/>
        <v>17270.229710293286</v>
      </c>
      <c r="L4" s="69">
        <f t="shared" si="3"/>
        <v>20052.505139760804</v>
      </c>
      <c r="M4" s="69">
        <f t="shared" si="3"/>
        <v>15581.318934848985</v>
      </c>
      <c r="N4" s="69">
        <f t="shared" si="3"/>
        <v>16751.487598395332</v>
      </c>
      <c r="O4" s="69">
        <f t="shared" si="3"/>
        <v>17758.366560179682</v>
      </c>
      <c r="P4" s="69">
        <f t="shared" si="3"/>
        <v>13055.819281268339</v>
      </c>
      <c r="Q4" s="69">
        <f t="shared" si="3"/>
        <v>13685.476361056266</v>
      </c>
      <c r="R4" s="69">
        <f t="shared" ref="R4:V4" si="4">SUM(R5:R14)</f>
        <v>14280.740048403577</v>
      </c>
      <c r="S4" s="69">
        <f t="shared" si="4"/>
        <v>13905.209028802938</v>
      </c>
      <c r="T4" s="69">
        <f t="shared" si="4"/>
        <v>13898.297594593054</v>
      </c>
      <c r="U4" s="69">
        <f t="shared" si="4"/>
        <v>13526.440618210401</v>
      </c>
      <c r="V4" s="69">
        <f t="shared" si="4"/>
        <v>13090.938374009595</v>
      </c>
      <c r="W4" s="69">
        <f t="shared" ref="W4" si="5">SUM(W5:W14)</f>
        <v>15024.669058551262</v>
      </c>
      <c r="DA4" s="88" t="s">
        <v>265</v>
      </c>
    </row>
    <row r="5" spans="1:105" ht="12" customHeight="1" x14ac:dyDescent="0.25">
      <c r="A5" s="28" t="s">
        <v>51</v>
      </c>
      <c r="B5" s="72">
        <v>8.6406879599999993</v>
      </c>
      <c r="C5" s="72">
        <v>7.7106146399999957</v>
      </c>
      <c r="D5" s="72">
        <v>7.7106146399999975</v>
      </c>
      <c r="E5" s="72">
        <v>7.6871743200000013</v>
      </c>
      <c r="F5" s="72">
        <v>4.8303853200000004</v>
      </c>
      <c r="G5" s="72">
        <v>4.8303853199999995</v>
      </c>
      <c r="H5" s="72">
        <v>4.8303853199999987</v>
      </c>
      <c r="I5" s="72">
        <v>5.8501170000000018</v>
      </c>
      <c r="J5" s="72">
        <v>25.847289000000004</v>
      </c>
      <c r="K5" s="72">
        <v>7.7999219999999987</v>
      </c>
      <c r="L5" s="72">
        <v>7.7999219999999987</v>
      </c>
      <c r="M5" s="72">
        <v>7.7999220000000031</v>
      </c>
      <c r="N5" s="72">
        <v>7.7999220000000014</v>
      </c>
      <c r="O5" s="72">
        <v>3.8999610000000011</v>
      </c>
      <c r="P5" s="72">
        <v>2.5839550800000008</v>
      </c>
      <c r="Q5" s="72">
        <v>2.2187016000000011</v>
      </c>
      <c r="R5" s="72">
        <v>4.4039350800000019</v>
      </c>
      <c r="S5" s="72">
        <v>4.6018267200000027</v>
      </c>
      <c r="T5" s="72">
        <v>4.1363773200000029</v>
      </c>
      <c r="U5" s="72">
        <v>4.5776069999999995</v>
      </c>
      <c r="V5" s="72">
        <v>1.4105797200000003</v>
      </c>
      <c r="W5" s="72">
        <v>1.5475384800000003</v>
      </c>
      <c r="DA5" s="89" t="s">
        <v>446</v>
      </c>
    </row>
    <row r="6" spans="1:105" ht="12" customHeight="1" x14ac:dyDescent="0.25">
      <c r="A6" s="28" t="s">
        <v>74</v>
      </c>
      <c r="B6" s="72">
        <v>62.741137679999994</v>
      </c>
      <c r="C6" s="72">
        <v>65.592904319999988</v>
      </c>
      <c r="D6" s="72">
        <v>62.741137679999987</v>
      </c>
      <c r="E6" s="72">
        <v>62.741137679999994</v>
      </c>
      <c r="F6" s="72">
        <v>62.741137679999994</v>
      </c>
      <c r="G6" s="72">
        <v>62.741137679999994</v>
      </c>
      <c r="H6" s="72">
        <v>71.296664760000027</v>
      </c>
      <c r="I6" s="72">
        <v>68.444898120000062</v>
      </c>
      <c r="J6" s="72">
        <v>74.148658560000001</v>
      </c>
      <c r="K6" s="72">
        <v>74.148658560000001</v>
      </c>
      <c r="L6" s="72">
        <v>85.555952280000028</v>
      </c>
      <c r="M6" s="72">
        <v>68.444898120000047</v>
      </c>
      <c r="N6" s="72">
        <v>74.148658560000001</v>
      </c>
      <c r="O6" s="72">
        <v>79.852191839999975</v>
      </c>
      <c r="P6" s="72">
        <v>62.741137680000008</v>
      </c>
      <c r="Q6" s="72">
        <v>61.300716120000018</v>
      </c>
      <c r="R6" s="72">
        <v>61.321160520000049</v>
      </c>
      <c r="S6" s="72">
        <v>61.315481519999999</v>
      </c>
      <c r="T6" s="72">
        <v>61.326839520000043</v>
      </c>
      <c r="U6" s="72">
        <v>61.326839519999986</v>
      </c>
      <c r="V6" s="72">
        <v>61.326839520000057</v>
      </c>
      <c r="W6" s="72">
        <v>61.326839520000107</v>
      </c>
      <c r="DA6" s="89" t="s">
        <v>447</v>
      </c>
    </row>
    <row r="7" spans="1:105" ht="12" customHeight="1" x14ac:dyDescent="0.25">
      <c r="A7" s="28" t="s">
        <v>205</v>
      </c>
      <c r="B7" s="72">
        <v>158.54762771999998</v>
      </c>
      <c r="C7" s="72">
        <v>139.48001604000004</v>
      </c>
      <c r="D7" s="72">
        <v>120.41266320000001</v>
      </c>
      <c r="E7" s="72">
        <v>101.34531036</v>
      </c>
      <c r="F7" s="72">
        <v>82.183139279999992</v>
      </c>
      <c r="G7" s="72">
        <v>63.115786439999994</v>
      </c>
      <c r="H7" s="72">
        <v>44.04843360000001</v>
      </c>
      <c r="I7" s="72">
        <v>44.04843360000001</v>
      </c>
      <c r="J7" s="72">
        <v>44.100185040000014</v>
      </c>
      <c r="K7" s="72">
        <v>44.100185040000014</v>
      </c>
      <c r="L7" s="72">
        <v>44.100185040000007</v>
      </c>
      <c r="M7" s="72">
        <v>41.00109372</v>
      </c>
      <c r="N7" s="72">
        <v>41.001093719999979</v>
      </c>
      <c r="O7" s="72">
        <v>41.001093719999979</v>
      </c>
      <c r="P7" s="72">
        <v>41.00109372</v>
      </c>
      <c r="Q7" s="72">
        <v>41.262773400000029</v>
      </c>
      <c r="R7" s="72">
        <v>40.601540520000022</v>
      </c>
      <c r="S7" s="72">
        <v>40.341384720000001</v>
      </c>
      <c r="T7" s="72">
        <v>39.954877200000027</v>
      </c>
      <c r="U7" s="72">
        <v>39.481898760000028</v>
      </c>
      <c r="V7" s="72">
        <v>39.086883000000043</v>
      </c>
      <c r="W7" s="72">
        <v>38.762281440000002</v>
      </c>
      <c r="DA7" s="89" t="s">
        <v>448</v>
      </c>
    </row>
    <row r="8" spans="1:105" ht="12" customHeight="1" x14ac:dyDescent="0.25">
      <c r="A8" s="28" t="s">
        <v>192</v>
      </c>
      <c r="B8" s="72">
        <v>17682.24630073936</v>
      </c>
      <c r="C8" s="72">
        <v>18867.186866547912</v>
      </c>
      <c r="D8" s="72">
        <v>17958.894111417172</v>
      </c>
      <c r="E8" s="72">
        <v>18394.208247675306</v>
      </c>
      <c r="F8" s="72">
        <v>17551.998241599013</v>
      </c>
      <c r="G8" s="72">
        <v>16824.98399696028</v>
      </c>
      <c r="H8" s="72">
        <v>16945.536509995742</v>
      </c>
      <c r="I8" s="72">
        <v>15012.792744075012</v>
      </c>
      <c r="J8" s="72">
        <v>17231.369627032109</v>
      </c>
      <c r="K8" s="72">
        <v>17144.180944693286</v>
      </c>
      <c r="L8" s="72">
        <v>19915.049080440804</v>
      </c>
      <c r="M8" s="72">
        <v>15464.073021008984</v>
      </c>
      <c r="N8" s="72">
        <v>16628.537924115331</v>
      </c>
      <c r="O8" s="72">
        <v>17633.61331361968</v>
      </c>
      <c r="P8" s="72">
        <v>12949.493094788339</v>
      </c>
      <c r="Q8" s="72">
        <v>13580.694169936265</v>
      </c>
      <c r="R8" s="72">
        <v>14174.413412283577</v>
      </c>
      <c r="S8" s="72">
        <v>13798.950335842937</v>
      </c>
      <c r="T8" s="72">
        <v>13792.879500553054</v>
      </c>
      <c r="U8" s="72">
        <v>13421.054272930402</v>
      </c>
      <c r="V8" s="72">
        <v>12989.114071769594</v>
      </c>
      <c r="W8" s="72">
        <v>14923.032399111262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2040.020534045733</v>
      </c>
      <c r="C17" s="69">
        <f t="shared" si="7"/>
        <v>2088.4227187723081</v>
      </c>
      <c r="D17" s="69">
        <f t="shared" si="7"/>
        <v>2252.9632586485927</v>
      </c>
      <c r="E17" s="69">
        <f t="shared" si="7"/>
        <v>2309.8806092288687</v>
      </c>
      <c r="F17" s="69">
        <f t="shared" si="7"/>
        <v>2220.3306980270845</v>
      </c>
      <c r="G17" s="69">
        <f t="shared" si="7"/>
        <v>2175.356958528615</v>
      </c>
      <c r="H17" s="69">
        <f t="shared" si="7"/>
        <v>2175.0656258838449</v>
      </c>
      <c r="I17" s="69">
        <f t="shared" si="7"/>
        <v>2055.9125633258009</v>
      </c>
      <c r="J17" s="69">
        <f t="shared" si="7"/>
        <v>2129.6500175960982</v>
      </c>
      <c r="K17" s="69">
        <f t="shared" si="7"/>
        <v>2161.2644099675636</v>
      </c>
      <c r="L17" s="69">
        <f t="shared" si="7"/>
        <v>2526.7036406392035</v>
      </c>
      <c r="M17" s="69">
        <f t="shared" si="7"/>
        <v>1907.2384147110142</v>
      </c>
      <c r="N17" s="69">
        <f t="shared" si="7"/>
        <v>1978.23452740468</v>
      </c>
      <c r="O17" s="69">
        <f t="shared" si="7"/>
        <v>2159.8975056603322</v>
      </c>
      <c r="P17" s="69">
        <f t="shared" si="7"/>
        <v>1731.299479131671</v>
      </c>
      <c r="Q17" s="69">
        <f t="shared" si="7"/>
        <v>2091.8882170637421</v>
      </c>
      <c r="R17" s="69">
        <f t="shared" ref="R17:V17" si="8">SUM(R18:R26)</f>
        <v>2174.8587761964282</v>
      </c>
      <c r="S17" s="69">
        <f t="shared" si="8"/>
        <v>2053.0014114370629</v>
      </c>
      <c r="T17" s="69">
        <f t="shared" si="8"/>
        <v>1957.283194966941</v>
      </c>
      <c r="U17" s="69">
        <f t="shared" si="8"/>
        <v>1782.3667537096094</v>
      </c>
      <c r="V17" s="69">
        <f t="shared" si="8"/>
        <v>1557.068526870406</v>
      </c>
      <c r="W17" s="69">
        <f t="shared" ref="W17" si="9">SUM(W18:W26)</f>
        <v>1631.4436708887517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2040.020534045733</v>
      </c>
      <c r="C21" s="72">
        <v>2088.4227187723081</v>
      </c>
      <c r="D21" s="72">
        <v>2252.9632586485927</v>
      </c>
      <c r="E21" s="72">
        <v>2309.8806092288687</v>
      </c>
      <c r="F21" s="72">
        <v>2220.3306980270845</v>
      </c>
      <c r="G21" s="72">
        <v>2175.356958528615</v>
      </c>
      <c r="H21" s="72">
        <v>2175.0656258838449</v>
      </c>
      <c r="I21" s="72">
        <v>2055.9125633258009</v>
      </c>
      <c r="J21" s="72">
        <v>2129.6500175960982</v>
      </c>
      <c r="K21" s="72">
        <v>2161.2644099675636</v>
      </c>
      <c r="L21" s="72">
        <v>2526.7036406392035</v>
      </c>
      <c r="M21" s="72">
        <v>1907.2384147110142</v>
      </c>
      <c r="N21" s="72">
        <v>1978.23452740468</v>
      </c>
      <c r="O21" s="72">
        <v>2159.8975056603322</v>
      </c>
      <c r="P21" s="72">
        <v>1731.299479131671</v>
      </c>
      <c r="Q21" s="72">
        <v>2091.8882170637421</v>
      </c>
      <c r="R21" s="72">
        <v>2174.8587761964282</v>
      </c>
      <c r="S21" s="72">
        <v>2053.0014114370629</v>
      </c>
      <c r="T21" s="72">
        <v>1957.283194966941</v>
      </c>
      <c r="U21" s="72">
        <v>1782.3667537096094</v>
      </c>
      <c r="V21" s="72">
        <v>1557.068526870406</v>
      </c>
      <c r="W21" s="72">
        <v>1631.4436708887517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262.6688084149061</v>
      </c>
      <c r="C27" s="69">
        <f t="shared" si="10"/>
        <v>285.10909671978322</v>
      </c>
      <c r="D27" s="69">
        <f t="shared" si="10"/>
        <v>284.84329745423338</v>
      </c>
      <c r="E27" s="69">
        <f t="shared" si="10"/>
        <v>287.5131749358182</v>
      </c>
      <c r="F27" s="69">
        <f t="shared" si="10"/>
        <v>293.69344161389552</v>
      </c>
      <c r="G27" s="69">
        <f t="shared" si="10"/>
        <v>294.14636123110489</v>
      </c>
      <c r="H27" s="69">
        <f t="shared" si="10"/>
        <v>327.37417496041218</v>
      </c>
      <c r="I27" s="69">
        <f t="shared" si="10"/>
        <v>298.02958007919131</v>
      </c>
      <c r="J27" s="69">
        <f t="shared" si="10"/>
        <v>315.47359837180801</v>
      </c>
      <c r="K27" s="69">
        <f t="shared" si="10"/>
        <v>288.85057225915614</v>
      </c>
      <c r="L27" s="69">
        <f t="shared" si="10"/>
        <v>376.41978000000006</v>
      </c>
      <c r="M27" s="69">
        <f t="shared" si="10"/>
        <v>355.11300000000017</v>
      </c>
      <c r="N27" s="69">
        <f t="shared" si="10"/>
        <v>349.78630499999974</v>
      </c>
      <c r="O27" s="69">
        <f t="shared" si="10"/>
        <v>344.45960999999983</v>
      </c>
      <c r="P27" s="69">
        <f t="shared" si="10"/>
        <v>337.3573499999992</v>
      </c>
      <c r="Q27" s="69">
        <f t="shared" si="10"/>
        <v>332.03065499999866</v>
      </c>
      <c r="R27" s="69">
        <f t="shared" ref="R27:V27" si="11">SUM(R28:R32)</f>
        <v>326.70395999999965</v>
      </c>
      <c r="S27" s="69">
        <f t="shared" si="11"/>
        <v>321.3772649999998</v>
      </c>
      <c r="T27" s="69">
        <f t="shared" si="11"/>
        <v>316.05056999999914</v>
      </c>
      <c r="U27" s="69">
        <f t="shared" si="11"/>
        <v>310.72387499999911</v>
      </c>
      <c r="V27" s="69">
        <f t="shared" si="11"/>
        <v>305.39717999999971</v>
      </c>
      <c r="W27" s="69">
        <f t="shared" ref="W27" si="12">SUM(W28:W32)</f>
        <v>300.07048499999991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262.6688084149061</v>
      </c>
      <c r="C30" s="72">
        <v>285.10909671978322</v>
      </c>
      <c r="D30" s="72">
        <v>284.84329745423338</v>
      </c>
      <c r="E30" s="72">
        <v>287.5131749358182</v>
      </c>
      <c r="F30" s="72">
        <v>293.69344161389552</v>
      </c>
      <c r="G30" s="72">
        <v>294.14636123110489</v>
      </c>
      <c r="H30" s="72">
        <v>327.37417496041218</v>
      </c>
      <c r="I30" s="72">
        <v>298.02958007919131</v>
      </c>
      <c r="J30" s="72">
        <v>315.47359837180801</v>
      </c>
      <c r="K30" s="72">
        <v>288.85057225915614</v>
      </c>
      <c r="L30" s="72">
        <v>376.41978000000006</v>
      </c>
      <c r="M30" s="72">
        <v>355.11300000000017</v>
      </c>
      <c r="N30" s="72">
        <v>349.78630499999974</v>
      </c>
      <c r="O30" s="72">
        <v>344.45960999999983</v>
      </c>
      <c r="P30" s="72">
        <v>337.3573499999992</v>
      </c>
      <c r="Q30" s="72">
        <v>332.03065499999866</v>
      </c>
      <c r="R30" s="72">
        <v>326.70395999999965</v>
      </c>
      <c r="S30" s="72">
        <v>321.3772649999998</v>
      </c>
      <c r="T30" s="72">
        <v>316.05056999999914</v>
      </c>
      <c r="U30" s="72">
        <v>310.72387499999911</v>
      </c>
      <c r="V30" s="72">
        <v>305.39717999999971</v>
      </c>
      <c r="W30" s="72">
        <v>300.07048499999991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15916.157035893602</v>
      </c>
      <c r="C3" s="65">
        <f>IF(RES_hh_fec!C3=0,0,1000*11630*RES_hh_fec!C3/RES_hh_num!C3)</f>
        <v>16658.591754620782</v>
      </c>
      <c r="D3" s="65">
        <f>IF(RES_hh_fec!D3=0,0,1000*11630*RES_hh_fec!D3/RES_hh_num!D3)</f>
        <v>15982.884577561548</v>
      </c>
      <c r="E3" s="65">
        <f>IF(RES_hh_fec!E3=0,0,1000*11630*RES_hh_fec!E3/RES_hh_num!E3)</f>
        <v>16235.965177415957</v>
      </c>
      <c r="F3" s="65">
        <f>IF(RES_hh_fec!F3=0,0,1000*11630*RES_hh_fec!F3/RES_hh_num!F3)</f>
        <v>15490.93738965149</v>
      </c>
      <c r="G3" s="65">
        <f>IF(RES_hh_fec!G3=0,0,1000*11630*RES_hh_fec!G3/RES_hh_num!G3)</f>
        <v>14889.611708593509</v>
      </c>
      <c r="H3" s="65">
        <f>IF(RES_hh_fec!H3=0,0,1000*11630*RES_hh_fec!H3/RES_hh_num!H3)</f>
        <v>14923.711754726615</v>
      </c>
      <c r="I3" s="65">
        <f>IF(RES_hh_fec!I3=0,0,1000*11630*RES_hh_fec!I3/RES_hh_num!I3)</f>
        <v>13370.960550261731</v>
      </c>
      <c r="J3" s="65">
        <f>IF(RES_hh_fec!J3=0,0,1000*11630*RES_hh_fec!J3/RES_hh_num!J3)</f>
        <v>14937.419367036482</v>
      </c>
      <c r="K3" s="65">
        <f>IF(RES_hh_fec!K3=0,0,1000*11630*RES_hh_fec!K3/RES_hh_num!K3)</f>
        <v>14783.732806306527</v>
      </c>
      <c r="L3" s="65">
        <f>IF(RES_hh_fec!L3=0,0,1000*11630*RES_hh_fec!L3/RES_hh_num!L3)</f>
        <v>16865.374545084178</v>
      </c>
      <c r="M3" s="65">
        <f>IF(RES_hh_fec!M3=0,0,1000*11630*RES_hh_fec!M3/RES_hh_num!M3)</f>
        <v>13325.823663531013</v>
      </c>
      <c r="N3" s="65">
        <f>IF(RES_hh_fec!N3=0,0,1000*11630*RES_hh_fec!N3/RES_hh_num!N3)</f>
        <v>14164.316380444567</v>
      </c>
      <c r="O3" s="65">
        <f>IF(RES_hh_fec!O3=0,0,1000*11630*RES_hh_fec!O3/RES_hh_num!O3)</f>
        <v>14798.758851409477</v>
      </c>
      <c r="P3" s="65">
        <f>IF(RES_hh_fec!P3=0,0,1000*11630*RES_hh_fec!P3/RES_hh_num!P3)</f>
        <v>11226.394829087929</v>
      </c>
      <c r="Q3" s="65">
        <f>IF(RES_hh_fec!Q3=0,0,1000*11630*RES_hh_fec!Q3/RES_hh_num!Q3)</f>
        <v>11722.242824557696</v>
      </c>
      <c r="R3" s="65">
        <f>IF(RES_hh_fec!R3=0,0,1000*11630*RES_hh_fec!R3/RES_hh_num!R3)</f>
        <v>12000.8828571208</v>
      </c>
      <c r="S3" s="65">
        <f>IF(RES_hh_fec!S3=0,0,1000*11630*RES_hh_fec!S3/RES_hh_num!S3)</f>
        <v>11579.443871188172</v>
      </c>
      <c r="T3" s="65">
        <f>IF(RES_hh_fec!T3=0,0,1000*11630*RES_hh_fec!T3/RES_hh_num!T3)</f>
        <v>11461.618574749798</v>
      </c>
      <c r="U3" s="65">
        <f>IF(RES_hh_fec!U3=0,0,1000*11630*RES_hh_fec!U3/RES_hh_num!U3)</f>
        <v>11027.805374817684</v>
      </c>
      <c r="V3" s="65">
        <f>IF(RES_hh_fec!V3=0,0,1000*11630*RES_hh_fec!V3/RES_hh_num!V3)</f>
        <v>10509.096910258821</v>
      </c>
      <c r="W3" s="65">
        <f>IF(RES_hh_fec!W3=0,0,1000*11630*RES_hh_fec!W3/RES_hh_num!W3)</f>
        <v>11719.287699301611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14050.01653338719</v>
      </c>
      <c r="C4" s="69">
        <f>IF(RES_hh_fec!C4=0,0,1000*11630*RES_hh_fec!C4/RES_hh_num!C4)</f>
        <v>14760.490705496341</v>
      </c>
      <c r="D4" s="69">
        <f>IF(RES_hh_fec!D4=0,0,1000*11630*RES_hh_fec!D4/RES_hh_num!D4)</f>
        <v>13968.73566164851</v>
      </c>
      <c r="E4" s="69">
        <f>IF(RES_hh_fec!E4=0,0,1000*11630*RES_hh_fec!E4/RES_hh_num!E4)</f>
        <v>14189.628217987947</v>
      </c>
      <c r="F4" s="69">
        <f>IF(RES_hh_fec!F4=0,0,1000*11630*RES_hh_fec!F4/RES_hh_num!F4)</f>
        <v>13513.030679429907</v>
      </c>
      <c r="G4" s="69">
        <f>IF(RES_hh_fec!G4=0,0,1000*11630*RES_hh_fec!G4/RES_hh_num!G4)</f>
        <v>12946.348903734301</v>
      </c>
      <c r="H4" s="69">
        <f>IF(RES_hh_fec!H4=0,0,1000*11630*RES_hh_fec!H4/RES_hh_num!H4)</f>
        <v>12956.876211897956</v>
      </c>
      <c r="I4" s="69">
        <f>IF(RES_hh_fec!I4=0,0,1000*11630*RES_hh_fec!I4/RES_hh_num!I4)</f>
        <v>11518.067870636645</v>
      </c>
      <c r="J4" s="69">
        <f>IF(RES_hh_fec!J4=0,0,1000*11630*RES_hh_fec!J4/RES_hh_num!J4)</f>
        <v>13035.179493444988</v>
      </c>
      <c r="K4" s="69">
        <f>IF(RES_hh_fec!K4=0,0,1000*11630*RES_hh_fec!K4/RES_hh_num!K4)</f>
        <v>12891.655623233515</v>
      </c>
      <c r="L4" s="69">
        <f>IF(RES_hh_fec!L4=0,0,1000*11630*RES_hh_fec!L4/RES_hh_num!L4)</f>
        <v>14661.223467682652</v>
      </c>
      <c r="M4" s="69">
        <f>IF(RES_hh_fec!M4=0,0,1000*11630*RES_hh_fec!M4/RES_hh_num!M4)</f>
        <v>11563.056245498754</v>
      </c>
      <c r="N4" s="69">
        <f>IF(RES_hh_fec!N4=0,0,1000*11630*RES_hh_fec!N4/RES_hh_num!N4)</f>
        <v>12356.561786162663</v>
      </c>
      <c r="O4" s="69">
        <f>IF(RES_hh_fec!O4=0,0,1000*11630*RES_hh_fec!O4/RES_hh_num!O4)</f>
        <v>12886.317933601977</v>
      </c>
      <c r="P4" s="69">
        <f>IF(RES_hh_fec!P4=0,0,1000*11630*RES_hh_fec!P4/RES_hh_num!P4)</f>
        <v>9607.5906300841034</v>
      </c>
      <c r="Q4" s="69">
        <f>IF(RES_hh_fec!Q4=0,0,1000*11630*RES_hh_fec!Q4/RES_hh_num!Q4)</f>
        <v>9869.010505299646</v>
      </c>
      <c r="R4" s="69">
        <f>IF(RES_hh_fec!R4=0,0,1000*11630*RES_hh_fec!R4/RES_hh_num!R4)</f>
        <v>10117.273164896582</v>
      </c>
      <c r="S4" s="69">
        <f>IF(RES_hh_fec!S4=0,0,1000*11630*RES_hh_fec!S4/RES_hh_num!S4)</f>
        <v>9789.8649290387948</v>
      </c>
      <c r="T4" s="69">
        <f>IF(RES_hh_fec!T4=0,0,1000*11630*RES_hh_fec!T4/RES_hh_num!T4)</f>
        <v>9743.3742793400543</v>
      </c>
      <c r="U4" s="69">
        <f>IF(RES_hh_fec!U4=0,0,1000*11630*RES_hh_fec!U4/RES_hh_num!U4)</f>
        <v>9434.5903840399387</v>
      </c>
      <c r="V4" s="69">
        <f>IF(RES_hh_fec!V4=0,0,1000*11630*RES_hh_fec!V4/RES_hh_num!V4)</f>
        <v>9075.4660496723081</v>
      </c>
      <c r="W4" s="69">
        <f>IF(RES_hh_fec!W4=0,0,1000*11630*RES_hh_fec!W4/RES_hh_num!W4)</f>
        <v>10248.27866458638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12470.377936670073</v>
      </c>
      <c r="C5" s="72">
        <f>IF(RES_hh_fec!C5=0,0,1000*11630*RES_hh_fec!C5/RES_hh_num!C5)</f>
        <v>11237.261966031907</v>
      </c>
      <c r="D5" s="72">
        <f>IF(RES_hh_fec!D5=0,0,1000*11630*RES_hh_fec!D5/RES_hh_num!D5)</f>
        <v>11168.286445012787</v>
      </c>
      <c r="E5" s="72">
        <f>IF(RES_hh_fec!E5=0,0,1000*11630*RES_hh_fec!E5/RES_hh_num!E5)</f>
        <v>11497.630331753553</v>
      </c>
      <c r="F5" s="72">
        <f>IF(RES_hh_fec!F5=0,0,1000*11630*RES_hh_fec!F5/RES_hh_num!F5)</f>
        <v>7177.6729559748437</v>
      </c>
      <c r="G5" s="72">
        <f>IF(RES_hh_fec!G5=0,0,1000*11630*RES_hh_fec!G5/RES_hh_num!G5)</f>
        <v>7070.2116675271036</v>
      </c>
      <c r="H5" s="72">
        <f>IF(RES_hh_fec!H5=0,0,1000*11630*RES_hh_fec!H5/RES_hh_num!H5)</f>
        <v>6930.6680161943304</v>
      </c>
      <c r="I5" s="72">
        <f>IF(RES_hh_fec!I5=0,0,1000*11630*RES_hh_fec!I5/RES_hh_num!I5)</f>
        <v>7799.2512868507238</v>
      </c>
      <c r="J5" s="72">
        <f>IF(RES_hh_fec!J5=0,0,1000*11630*RES_hh_fec!J5/RES_hh_num!J5)</f>
        <v>33888.173032673709</v>
      </c>
      <c r="K5" s="72">
        <f>IF(RES_hh_fec!K5=0,0,1000*11630*RES_hh_fec!K5/RES_hh_num!K5)</f>
        <v>10160.951074531315</v>
      </c>
      <c r="L5" s="72">
        <f>IF(RES_hh_fec!L5=0,0,1000*11630*RES_hh_fec!L5/RES_hh_num!L5)</f>
        <v>10898.47964688572</v>
      </c>
      <c r="M5" s="72">
        <f>IF(RES_hh_fec!M5=0,0,1000*11630*RES_hh_fec!M5/RES_hh_num!M5)</f>
        <v>12484.269662921346</v>
      </c>
      <c r="N5" s="72">
        <f>IF(RES_hh_fec!N5=0,0,1000*11630*RES_hh_fec!N5/RES_hh_num!N5)</f>
        <v>14244.871794871789</v>
      </c>
      <c r="O5" s="72">
        <f>IF(RES_hh_fec!O5=0,0,1000*11630*RES_hh_fec!O5/RES_hh_num!O5)</f>
        <v>8960.4838709677406</v>
      </c>
      <c r="P5" s="72">
        <f>IF(RES_hh_fec!P5=0,0,1000*11630*RES_hh_fec!P5/RES_hh_num!P5)</f>
        <v>6571.5563506261178</v>
      </c>
      <c r="Q5" s="72">
        <f>IF(RES_hh_fec!Q5=0,0,1000*11630*RES_hh_fec!Q5/RES_hh_num!Q5)</f>
        <v>5878.8443616029826</v>
      </c>
      <c r="R5" s="72">
        <f>IF(RES_hh_fec!R5=0,0,1000*11630*RES_hh_fec!R5/RES_hh_num!R5)</f>
        <v>11649.628252788107</v>
      </c>
      <c r="S5" s="72">
        <f>IF(RES_hh_fec!S5=0,0,1000*11630*RES_hh_fec!S5/RES_hh_num!S5)</f>
        <v>13034.82587064677</v>
      </c>
      <c r="T5" s="72">
        <f>IF(RES_hh_fec!T5=0,0,1000*11630*RES_hh_fec!T5/RES_hh_num!T5)</f>
        <v>12139.175257731962</v>
      </c>
      <c r="U5" s="72">
        <f>IF(RES_hh_fec!U5=0,0,1000*11630*RES_hh_fec!U5/RES_hh_num!U5)</f>
        <v>13983.905579399137</v>
      </c>
      <c r="V5" s="72">
        <f>IF(RES_hh_fec!V5=0,0,1000*11630*RES_hh_fec!V5/RES_hh_num!V5)</f>
        <v>6151.8404907975464</v>
      </c>
      <c r="W5" s="72">
        <f>IF(RES_hh_fec!W5=0,0,1000*11630*RES_hh_fec!W5/RES_hh_num!W5)</f>
        <v>10607.228915662648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15845.218289254772</v>
      </c>
      <c r="C6" s="72">
        <f>IF(RES_hh_fec!C6=0,0,1000*11630*RES_hh_fec!C6/RES_hh_num!C6)</f>
        <v>16604.485336400227</v>
      </c>
      <c r="D6" s="72">
        <f>IF(RES_hh_fec!D6=0,0,1000*11630*RES_hh_fec!D6/RES_hh_num!D6)</f>
        <v>15874.360595436512</v>
      </c>
      <c r="E6" s="72">
        <f>IF(RES_hh_fec!E6=0,0,1000*11630*RES_hh_fec!E6/RES_hh_num!E6)</f>
        <v>15756.631867191509</v>
      </c>
      <c r="F6" s="72">
        <f>IF(RES_hh_fec!F6=0,0,1000*11630*RES_hh_fec!F6/RES_hh_num!F6)</f>
        <v>15135.795703638752</v>
      </c>
      <c r="G6" s="72">
        <f>IF(RES_hh_fec!G6=0,0,1000*11630*RES_hh_fec!G6/RES_hh_num!G6)</f>
        <v>14230.408573342262</v>
      </c>
      <c r="H6" s="72">
        <f>IF(RES_hh_fec!H6=0,0,1000*11630*RES_hh_fec!H6/RES_hh_num!H6)</f>
        <v>14999.330943847075</v>
      </c>
      <c r="I6" s="72">
        <f>IF(RES_hh_fec!I6=0,0,1000*11630*RES_hh_fec!I6/RES_hh_num!I6)</f>
        <v>13708.858455798725</v>
      </c>
      <c r="J6" s="72">
        <f>IF(RES_hh_fec!J6=0,0,1000*11630*RES_hh_fec!J6/RES_hh_num!J6)</f>
        <v>14725.312401317271</v>
      </c>
      <c r="K6" s="72">
        <f>IF(RES_hh_fec!K6=0,0,1000*11630*RES_hh_fec!K6/RES_hh_num!K6)</f>
        <v>14704.748175511302</v>
      </c>
      <c r="L6" s="72">
        <f>IF(RES_hh_fec!L6=0,0,1000*11630*RES_hh_fec!L6/RES_hh_num!L6)</f>
        <v>16944.07953931978</v>
      </c>
      <c r="M6" s="72">
        <f>IF(RES_hh_fec!M6=0,0,1000*11630*RES_hh_fec!M6/RES_hh_num!M6)</f>
        <v>13429.622036013556</v>
      </c>
      <c r="N6" s="72">
        <f>IF(RES_hh_fec!N6=0,0,1000*11630*RES_hh_fec!N6/RES_hh_num!N6)</f>
        <v>14296.426068675539</v>
      </c>
      <c r="O6" s="72">
        <f>IF(RES_hh_fec!O6=0,0,1000*11630*RES_hh_fec!O6/RES_hh_num!O6)</f>
        <v>15083.630122291346</v>
      </c>
      <c r="P6" s="72">
        <f>IF(RES_hh_fec!P6=0,0,1000*11630*RES_hh_fec!P6/RES_hh_num!P6)</f>
        <v>11663.766891891892</v>
      </c>
      <c r="Q6" s="72">
        <f>IF(RES_hh_fec!Q6=0,0,1000*11630*RES_hh_fec!Q6/RES_hh_num!Q6)</f>
        <v>11474.975549602415</v>
      </c>
      <c r="R6" s="72">
        <f>IF(RES_hh_fec!R6=0,0,1000*11630*RES_hh_fec!R6/RES_hh_num!R6)</f>
        <v>11542.609141830939</v>
      </c>
      <c r="S6" s="72">
        <f>IF(RES_hh_fec!S6=0,0,1000*11630*RES_hh_fec!S6/RES_hh_num!S6)</f>
        <v>11420.43579437275</v>
      </c>
      <c r="T6" s="72">
        <f>IF(RES_hh_fec!T6=0,0,1000*11630*RES_hh_fec!T6/RES_hh_num!T6)</f>
        <v>11195.65397694286</v>
      </c>
      <c r="U6" s="72">
        <f>IF(RES_hh_fec!U6=0,0,1000*11630*RES_hh_fec!U6/RES_hh_num!U6)</f>
        <v>11021.064663618545</v>
      </c>
      <c r="V6" s="72">
        <f>IF(RES_hh_fec!V6=0,0,1000*11630*RES_hh_fec!V6/RES_hh_num!V6)</f>
        <v>11122.316977711871</v>
      </c>
      <c r="W6" s="72">
        <f>IF(RES_hh_fec!W6=0,0,1000*11630*RES_hh_fec!W6/RES_hh_num!W6)</f>
        <v>11334.788815181813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16658.160567691662</v>
      </c>
      <c r="C7" s="72">
        <f>IF(RES_hh_fec!C7=0,0,1000*11630*RES_hh_fec!C7/RES_hh_num!C7)</f>
        <v>16273.114824997687</v>
      </c>
      <c r="D7" s="72">
        <f>IF(RES_hh_fec!D7=0,0,1000*11630*RES_hh_fec!D7/RES_hh_num!D7)</f>
        <v>16245.679188687331</v>
      </c>
      <c r="E7" s="72">
        <f>IF(RES_hh_fec!E7=0,0,1000*11630*RES_hh_fec!E7/RES_hh_num!E7)</f>
        <v>16324.825294017381</v>
      </c>
      <c r="F7" s="72">
        <f>IF(RES_hh_fec!F7=0,0,1000*11630*RES_hh_fec!F7/RES_hh_num!F7)</f>
        <v>16104.195768016967</v>
      </c>
      <c r="G7" s="72">
        <f>IF(RES_hh_fec!G7=0,0,1000*11630*RES_hh_fec!G7/RES_hh_num!G7)</f>
        <v>15364.797227926074</v>
      </c>
      <c r="H7" s="72">
        <f>IF(RES_hh_fec!H7=0,0,1000*11630*RES_hh_fec!H7/RES_hh_num!H7)</f>
        <v>13362.991309893963</v>
      </c>
      <c r="I7" s="72">
        <f>IF(RES_hh_fec!I7=0,0,1000*11630*RES_hh_fec!I7/RES_hh_num!I7)</f>
        <v>14844.74360109822</v>
      </c>
      <c r="J7" s="72">
        <f>IF(RES_hh_fec!J7=0,0,1000*11630*RES_hh_fec!J7/RES_hh_num!J7)</f>
        <v>16309.262318981433</v>
      </c>
      <c r="K7" s="72">
        <f>IF(RES_hh_fec!K7=0,0,1000*11630*RES_hh_fec!K7/RES_hh_num!K7)</f>
        <v>16695.453188737436</v>
      </c>
      <c r="L7" s="72">
        <f>IF(RES_hh_fec!L7=0,0,1000*11630*RES_hh_fec!L7/RES_hh_num!L7)</f>
        <v>16998.176661264177</v>
      </c>
      <c r="M7" s="72">
        <f>IF(RES_hh_fec!M7=0,0,1000*11630*RES_hh_fec!M7/RES_hh_num!M7)</f>
        <v>14878.079052892877</v>
      </c>
      <c r="N7" s="72">
        <f>IF(RES_hh_fec!N7=0,0,1000*11630*RES_hh_fec!N7/RES_hh_num!N7)</f>
        <v>14008.719884933473</v>
      </c>
      <c r="O7" s="72">
        <f>IF(RES_hh_fec!O7=0,0,1000*11630*RES_hh_fec!O7/RES_hh_num!O7)</f>
        <v>12936.493441806406</v>
      </c>
      <c r="P7" s="72">
        <f>IF(RES_hh_fec!P7=0,0,1000*11630*RES_hh_fec!P7/RES_hh_num!P7)</f>
        <v>11637.144350683302</v>
      </c>
      <c r="Q7" s="72">
        <f>IF(RES_hh_fec!Q7=0,0,1000*11630*RES_hh_fec!Q7/RES_hh_num!Q7)</f>
        <v>11308.407845399488</v>
      </c>
      <c r="R7" s="72">
        <f>IF(RES_hh_fec!R7=0,0,1000*11630*RES_hh_fec!R7/RES_hh_num!R7)</f>
        <v>11117.973479388882</v>
      </c>
      <c r="S7" s="72">
        <f>IF(RES_hh_fec!S7=0,0,1000*11630*RES_hh_fec!S7/RES_hh_num!S7)</f>
        <v>11187.153284671533</v>
      </c>
      <c r="T7" s="72">
        <f>IF(RES_hh_fec!T7=0,0,1000*11630*RES_hh_fec!T7/RES_hh_num!T7)</f>
        <v>11185.141509433965</v>
      </c>
      <c r="U7" s="72">
        <f>IF(RES_hh_fec!U7=0,0,1000*11630*RES_hh_fec!U7/RES_hh_num!U7)</f>
        <v>11194.938031954607</v>
      </c>
      <c r="V7" s="72">
        <f>IF(RES_hh_fec!V7=0,0,1000*11630*RES_hh_fec!V7/RES_hh_num!V7)</f>
        <v>11268.924151545069</v>
      </c>
      <c r="W7" s="72">
        <f>IF(RES_hh_fec!W7=0,0,1000*11630*RES_hh_fec!W7/RES_hh_num!W7)</f>
        <v>11828.162674811127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13972.888331151424</v>
      </c>
      <c r="C8" s="72">
        <f>IF(RES_hh_fec!C8=0,0,1000*11630*RES_hh_fec!C8/RES_hh_num!C8)</f>
        <v>14747.879669843682</v>
      </c>
      <c r="D8" s="72">
        <f>IF(RES_hh_fec!D8=0,0,1000*11630*RES_hh_fec!D8/RES_hh_num!D8)</f>
        <v>13923.485894015541</v>
      </c>
      <c r="E8" s="72">
        <f>IF(RES_hh_fec!E8=0,0,1000*11630*RES_hh_fec!E8/RES_hh_num!E8)</f>
        <v>14174.247849737932</v>
      </c>
      <c r="F8" s="72">
        <f>IF(RES_hh_fec!F8=0,0,1000*11630*RES_hh_fec!F8/RES_hh_num!F8)</f>
        <v>13492.448825387894</v>
      </c>
      <c r="G8" s="72">
        <f>IF(RES_hh_fec!G8=0,0,1000*11630*RES_hh_fec!G8/RES_hh_num!G8)</f>
        <v>12931.118273512449</v>
      </c>
      <c r="H8" s="72">
        <f>IF(RES_hh_fec!H8=0,0,1000*11630*RES_hh_fec!H8/RES_hh_num!H8)</f>
        <v>12976.344911670782</v>
      </c>
      <c r="I8" s="72">
        <f>IF(RES_hh_fec!I8=0,0,1000*11630*RES_hh_fec!I8/RES_hh_num!I8)</f>
        <v>11434.139035692357</v>
      </c>
      <c r="J8" s="72">
        <f>IF(RES_hh_fec!J8=0,0,1000*11630*RES_hh_fec!J8/RES_hh_num!J8)</f>
        <v>13062.5852534806</v>
      </c>
      <c r="K8" s="72">
        <f>IF(RES_hh_fec!K8=0,0,1000*11630*RES_hh_fec!K8/RES_hh_num!K8)</f>
        <v>12902.199980549254</v>
      </c>
      <c r="L8" s="72">
        <f>IF(RES_hh_fec!L8=0,0,1000*11630*RES_hh_fec!L8/RES_hh_num!L8)</f>
        <v>14852.45480898968</v>
      </c>
      <c r="M8" s="72">
        <f>IF(RES_hh_fec!M8=0,0,1000*11630*RES_hh_fec!M8/RES_hh_num!M8)</f>
        <v>11490.111899618711</v>
      </c>
      <c r="N8" s="72">
        <f>IF(RES_hh_fec!N8=0,0,1000*11630*RES_hh_fec!N8/RES_hh_num!N8)</f>
        <v>12345.087972972418</v>
      </c>
      <c r="O8" s="72">
        <f>IF(RES_hh_fec!O8=0,0,1000*11630*RES_hh_fec!O8/RES_hh_num!O8)</f>
        <v>12993.882283685522</v>
      </c>
      <c r="P8" s="72">
        <f>IF(RES_hh_fec!P8=0,0,1000*11630*RES_hh_fec!P8/RES_hh_num!P8)</f>
        <v>9540.1610885248938</v>
      </c>
      <c r="Q8" s="72">
        <f>IF(RES_hh_fec!Q8=0,0,1000*11630*RES_hh_fec!Q8/RES_hh_num!Q8)</f>
        <v>9929.3232495391439</v>
      </c>
      <c r="R8" s="72">
        <f>IF(RES_hh_fec!R8=0,0,1000*11630*RES_hh_fec!R8/RES_hh_num!R8)</f>
        <v>10227.940591291695</v>
      </c>
      <c r="S8" s="72">
        <f>IF(RES_hh_fec!S8=0,0,1000*11630*RES_hh_fec!S8/RES_hh_num!S8)</f>
        <v>9890.8248199260288</v>
      </c>
      <c r="T8" s="72">
        <f>IF(RES_hh_fec!T8=0,0,1000*11630*RES_hh_fec!T8/RES_hh_num!T8)</f>
        <v>9867.7504538937737</v>
      </c>
      <c r="U8" s="72">
        <f>IF(RES_hh_fec!U8=0,0,1000*11630*RES_hh_fec!U8/RES_hh_num!U8)</f>
        <v>9578.6129436123301</v>
      </c>
      <c r="V8" s="72">
        <f>IF(RES_hh_fec!V8=0,0,1000*11630*RES_hh_fec!V8/RES_hh_num!V8)</f>
        <v>9227.7585101013392</v>
      </c>
      <c r="W8" s="72">
        <f>IF(RES_hh_fec!W8=0,0,1000*11630*RES_hh_fec!W8/RES_hh_num!W8)</f>
        <v>10579.521759379253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16179.372718703415</v>
      </c>
      <c r="C9" s="72">
        <f>IF(RES_hh_fec!C9=0,0,1000*11630*RES_hh_fec!C9/RES_hh_num!C9)</f>
        <v>16201.41268825033</v>
      </c>
      <c r="D9" s="72">
        <f>IF(RES_hh_fec!D9=0,0,1000*11630*RES_hh_fec!D9/RES_hh_num!D9)</f>
        <v>15510.507799749339</v>
      </c>
      <c r="E9" s="72">
        <f>IF(RES_hh_fec!E9=0,0,1000*11630*RES_hh_fec!E9/RES_hh_num!E9)</f>
        <v>15074.780226926694</v>
      </c>
      <c r="F9" s="72">
        <f>IF(RES_hh_fec!F9=0,0,1000*11630*RES_hh_fec!F9/RES_hh_num!F9)</f>
        <v>14525.237318173045</v>
      </c>
      <c r="G9" s="72">
        <f>IF(RES_hh_fec!G9=0,0,1000*11630*RES_hh_fec!G9/RES_hh_num!G9)</f>
        <v>13895.766866267462</v>
      </c>
      <c r="H9" s="72">
        <f>IF(RES_hh_fec!H9=0,0,1000*11630*RES_hh_fec!H9/RES_hh_num!H9)</f>
        <v>13595.599343185548</v>
      </c>
      <c r="I9" s="72">
        <f>IF(RES_hh_fec!I9=0,0,1000*11630*RES_hh_fec!I9/RES_hh_num!I9)</f>
        <v>13299.797110431562</v>
      </c>
      <c r="J9" s="72">
        <f>IF(RES_hh_fec!J9=0,0,1000*11630*RES_hh_fec!J9/RES_hh_num!J9)</f>
        <v>13304.266403054338</v>
      </c>
      <c r="K9" s="72">
        <f>IF(RES_hh_fec!K9=0,0,1000*11630*RES_hh_fec!K9/RES_hh_num!K9)</f>
        <v>13401.600796656796</v>
      </c>
      <c r="L9" s="72">
        <f>IF(RES_hh_fec!L9=0,0,1000*11630*RES_hh_fec!L9/RES_hh_num!L9)</f>
        <v>13313.442332541947</v>
      </c>
      <c r="M9" s="72">
        <f>IF(RES_hh_fec!M9=0,0,1000*11630*RES_hh_fec!M9/RES_hh_num!M9)</f>
        <v>13084.374078612444</v>
      </c>
      <c r="N9" s="72">
        <f>IF(RES_hh_fec!N9=0,0,1000*11630*RES_hh_fec!N9/RES_hh_num!N9)</f>
        <v>12368.33721067781</v>
      </c>
      <c r="O9" s="72">
        <f>IF(RES_hh_fec!O9=0,0,1000*11630*RES_hh_fec!O9/RES_hh_num!O9)</f>
        <v>11803.997142400389</v>
      </c>
      <c r="P9" s="72">
        <f>IF(RES_hh_fec!P9=0,0,1000*11630*RES_hh_fec!P9/RES_hh_num!P9)</f>
        <v>10721.786185818515</v>
      </c>
      <c r="Q9" s="72">
        <f>IF(RES_hh_fec!Q9=0,0,1000*11630*RES_hh_fec!Q9/RES_hh_num!Q9)</f>
        <v>10293.855173955479</v>
      </c>
      <c r="R9" s="72">
        <f>IF(RES_hh_fec!R9=0,0,1000*11630*RES_hh_fec!R9/RES_hh_num!R9)</f>
        <v>10095.572864685359</v>
      </c>
      <c r="S9" s="72">
        <f>IF(RES_hh_fec!S9=0,0,1000*11630*RES_hh_fec!S9/RES_hh_num!S9)</f>
        <v>10015.126614635547</v>
      </c>
      <c r="T9" s="72">
        <f>IF(RES_hh_fec!T9=0,0,1000*11630*RES_hh_fec!T9/RES_hh_num!T9)</f>
        <v>9945.2070003722656</v>
      </c>
      <c r="U9" s="72">
        <f>IF(RES_hh_fec!U9=0,0,1000*11630*RES_hh_fec!U9/RES_hh_num!U9)</f>
        <v>9925.5632529062532</v>
      </c>
      <c r="V9" s="72">
        <f>IF(RES_hh_fec!V9=0,0,1000*11630*RES_hh_fec!V9/RES_hh_num!V9)</f>
        <v>9981.764073112623</v>
      </c>
      <c r="W9" s="72">
        <f>IF(RES_hh_fec!W9=0,0,1000*11630*RES_hh_fec!W9/RES_hh_num!W9)</f>
        <v>10227.614817240836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9121.683878388154</v>
      </c>
      <c r="C11" s="72">
        <f>IF(RES_hh_fec!C11=0,0,1000*11630*RES_hh_fec!C11/RES_hh_num!C11)</f>
        <v>10153.377403312395</v>
      </c>
      <c r="D11" s="72">
        <f>IF(RES_hh_fec!D11=0,0,1000*11630*RES_hh_fec!D11/RES_hh_num!D11)</f>
        <v>9436.3415021973979</v>
      </c>
      <c r="E11" s="72">
        <f>IF(RES_hh_fec!E11=0,0,1000*11630*RES_hh_fec!E11/RES_hh_num!E11)</f>
        <v>9816.4449724033821</v>
      </c>
      <c r="F11" s="72">
        <f>IF(RES_hh_fec!F11=0,0,1000*11630*RES_hh_fec!F11/RES_hh_num!F11)</f>
        <v>9717.5349027175544</v>
      </c>
      <c r="G11" s="72">
        <f>IF(RES_hh_fec!G11=0,0,1000*11630*RES_hh_fec!G11/RES_hh_num!G11)</f>
        <v>9195.2319092726502</v>
      </c>
      <c r="H11" s="72">
        <f>IF(RES_hh_fec!H11=0,0,1000*11630*RES_hh_fec!H11/RES_hh_num!H11)</f>
        <v>9072.338925416343</v>
      </c>
      <c r="I11" s="72">
        <f>IF(RES_hh_fec!I11=0,0,1000*11630*RES_hh_fec!I11/RES_hh_num!I11)</f>
        <v>8586.7352424627716</v>
      </c>
      <c r="J11" s="72">
        <f>IF(RES_hh_fec!J11=0,0,1000*11630*RES_hh_fec!J11/RES_hh_num!J11)</f>
        <v>9698.0810529143673</v>
      </c>
      <c r="K11" s="72">
        <f>IF(RES_hh_fec!K11=0,0,1000*11630*RES_hh_fec!K11/RES_hh_num!K11)</f>
        <v>9572.0610891696779</v>
      </c>
      <c r="L11" s="72">
        <f>IF(RES_hh_fec!L11=0,0,1000*11630*RES_hh_fec!L11/RES_hh_num!L11)</f>
        <v>11159.102507554368</v>
      </c>
      <c r="M11" s="72">
        <f>IF(RES_hh_fec!M11=0,0,1000*11630*RES_hh_fec!M11/RES_hh_num!M11)</f>
        <v>9104.0868338352502</v>
      </c>
      <c r="N11" s="72">
        <f>IF(RES_hh_fec!N11=0,0,1000*11630*RES_hh_fec!N11/RES_hh_num!N11)</f>
        <v>9977.8136376841758</v>
      </c>
      <c r="O11" s="72">
        <f>IF(RES_hh_fec!O11=0,0,1000*11630*RES_hh_fec!O11/RES_hh_num!O11)</f>
        <v>10587.131563862527</v>
      </c>
      <c r="P11" s="72">
        <f>IF(RES_hh_fec!P11=0,0,1000*11630*RES_hh_fec!P11/RES_hh_num!P11)</f>
        <v>8019.4187946752872</v>
      </c>
      <c r="Q11" s="72">
        <f>IF(RES_hh_fec!Q11=0,0,1000*11630*RES_hh_fec!Q11/RES_hh_num!Q11)</f>
        <v>8444.5554036014491</v>
      </c>
      <c r="R11" s="72">
        <f>IF(RES_hh_fec!R11=0,0,1000*11630*RES_hh_fec!R11/RES_hh_num!R11)</f>
        <v>8487.1710038048277</v>
      </c>
      <c r="S11" s="72">
        <f>IF(RES_hh_fec!S11=0,0,1000*11630*RES_hh_fec!S11/RES_hh_num!S11)</f>
        <v>8227.7212540018736</v>
      </c>
      <c r="T11" s="72">
        <f>IF(RES_hh_fec!T11=0,0,1000*11630*RES_hh_fec!T11/RES_hh_num!T11)</f>
        <v>8552.3193831982226</v>
      </c>
      <c r="U11" s="72">
        <f>IF(RES_hh_fec!U11=0,0,1000*11630*RES_hh_fec!U11/RES_hh_num!U11)</f>
        <v>8287.9170345530147</v>
      </c>
      <c r="V11" s="72">
        <f>IF(RES_hh_fec!V11=0,0,1000*11630*RES_hh_fec!V11/RES_hh_num!V11)</f>
        <v>8146.1574132676324</v>
      </c>
      <c r="W11" s="72">
        <f>IF(RES_hh_fec!W11=0,0,1000*11630*RES_hh_fec!W11/RES_hh_num!W11)</f>
        <v>9273.0792775330592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4897.2355557349847</v>
      </c>
      <c r="C12" s="72">
        <f>IF(RES_hh_fec!C12=0,0,1000*11630*RES_hh_fec!C12/RES_hh_num!C12)</f>
        <v>4863.1037066773124</v>
      </c>
      <c r="D12" s="72">
        <f>IF(RES_hh_fec!D12=0,0,1000*11630*RES_hh_fec!D12/RES_hh_num!D12)</f>
        <v>4755.924737886975</v>
      </c>
      <c r="E12" s="72">
        <f>IF(RES_hh_fec!E12=0,0,1000*11630*RES_hh_fec!E12/RES_hh_num!E12)</f>
        <v>4790.2422364834829</v>
      </c>
      <c r="F12" s="72">
        <f>IF(RES_hh_fec!F12=0,0,1000*11630*RES_hh_fec!F12/RES_hh_num!F12)</f>
        <v>4442.3450318183441</v>
      </c>
      <c r="G12" s="72">
        <f>IF(RES_hh_fec!G12=0,0,1000*11630*RES_hh_fec!G12/RES_hh_num!G12)</f>
        <v>3967.778598094726</v>
      </c>
      <c r="H12" s="72">
        <f>IF(RES_hh_fec!H12=0,0,1000*11630*RES_hh_fec!H12/RES_hh_num!H12)</f>
        <v>3907.2482478093348</v>
      </c>
      <c r="I12" s="72">
        <f>IF(RES_hh_fec!I12=0,0,1000*11630*RES_hh_fec!I12/RES_hh_num!I12)</f>
        <v>3515.762512312941</v>
      </c>
      <c r="J12" s="72">
        <f>IF(RES_hh_fec!J12=0,0,1000*11630*RES_hh_fec!J12/RES_hh_num!J12)</f>
        <v>3784.2351492122507</v>
      </c>
      <c r="K12" s="72">
        <f>IF(RES_hh_fec!K12=0,0,1000*11630*RES_hh_fec!K12/RES_hh_num!K12)</f>
        <v>3876.6205044194362</v>
      </c>
      <c r="L12" s="72">
        <f>IF(RES_hh_fec!L12=0,0,1000*11630*RES_hh_fec!L12/RES_hh_num!L12)</f>
        <v>3815.4868950998425</v>
      </c>
      <c r="M12" s="72">
        <f>IF(RES_hh_fec!M12=0,0,1000*11630*RES_hh_fec!M12/RES_hh_num!M12)</f>
        <v>3592.0659962071463</v>
      </c>
      <c r="N12" s="72">
        <f>IF(RES_hh_fec!N12=0,0,1000*11630*RES_hh_fec!N12/RES_hh_num!N12)</f>
        <v>3433.4699802291748</v>
      </c>
      <c r="O12" s="72">
        <f>IF(RES_hh_fec!O12=0,0,1000*11630*RES_hh_fec!O12/RES_hh_num!O12)</f>
        <v>3146.1548283423513</v>
      </c>
      <c r="P12" s="72">
        <f>IF(RES_hh_fec!P12=0,0,1000*11630*RES_hh_fec!P12/RES_hh_num!P12)</f>
        <v>2743.4608725827561</v>
      </c>
      <c r="Q12" s="72">
        <f>IF(RES_hh_fec!Q12=0,0,1000*11630*RES_hh_fec!Q12/RES_hh_num!Q12)</f>
        <v>2492.083664338591</v>
      </c>
      <c r="R12" s="72">
        <f>IF(RES_hh_fec!R12=0,0,1000*11630*RES_hh_fec!R12/RES_hh_num!R12)</f>
        <v>2372.9673058505605</v>
      </c>
      <c r="S12" s="72">
        <f>IF(RES_hh_fec!S12=0,0,1000*11630*RES_hh_fec!S12/RES_hh_num!S12)</f>
        <v>2277.8344030390476</v>
      </c>
      <c r="T12" s="72">
        <f>IF(RES_hh_fec!T12=0,0,1000*11630*RES_hh_fec!T12/RES_hh_num!T12)</f>
        <v>2126.4459146654426</v>
      </c>
      <c r="U12" s="72">
        <f>IF(RES_hh_fec!U12=0,0,1000*11630*RES_hh_fec!U12/RES_hh_num!U12)</f>
        <v>2089.4651470224244</v>
      </c>
      <c r="V12" s="72">
        <f>IF(RES_hh_fec!V12=0,0,1000*11630*RES_hh_fec!V12/RES_hh_num!V12)</f>
        <v>2192.665210366165</v>
      </c>
      <c r="W12" s="72">
        <f>IF(RES_hh_fec!W12=0,0,1000*11630*RES_hh_fec!W12/RES_hh_num!W12)</f>
        <v>2476.4603529453002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11335.516785397818</v>
      </c>
      <c r="C13" s="74">
        <f>IF(RES_hh_fec!C13=0,0,1000*11630*RES_hh_fec!C13/RES_hh_num!C13)</f>
        <v>9444.3014433941971</v>
      </c>
      <c r="D13" s="74">
        <f>IF(RES_hh_fec!D13=0,0,1000*11630*RES_hh_fec!D13/RES_hh_num!D13)</f>
        <v>11156.860454196087</v>
      </c>
      <c r="E13" s="74">
        <f>IF(RES_hh_fec!E13=0,0,1000*11630*RES_hh_fec!E13/RES_hh_num!E13)</f>
        <v>11313.455039037019</v>
      </c>
      <c r="F13" s="74">
        <f>IF(RES_hh_fec!F13=0,0,1000*11630*RES_hh_fec!F13/RES_hh_num!F13)</f>
        <v>10268.352947423569</v>
      </c>
      <c r="G13" s="74">
        <f>IF(RES_hh_fec!G13=0,0,1000*11630*RES_hh_fec!G13/RES_hh_num!G13)</f>
        <v>10318.964149748854</v>
      </c>
      <c r="H13" s="74">
        <f>IF(RES_hh_fec!H13=0,0,1000*11630*RES_hh_fec!H13/RES_hh_num!H13)</f>
        <v>9922.6617646212471</v>
      </c>
      <c r="I13" s="74">
        <f>IF(RES_hh_fec!I13=0,0,1000*11630*RES_hh_fec!I13/RES_hh_num!I13)</f>
        <v>10210.467807207684</v>
      </c>
      <c r="J13" s="74">
        <f>IF(RES_hh_fec!J13=0,0,1000*11630*RES_hh_fec!J13/RES_hh_num!J13)</f>
        <v>9793.0960908021352</v>
      </c>
      <c r="K13" s="74">
        <f>IF(RES_hh_fec!K13=0,0,1000*11630*RES_hh_fec!K13/RES_hh_num!K13)</f>
        <v>11084.280117786198</v>
      </c>
      <c r="L13" s="74">
        <f>IF(RES_hh_fec!L13=0,0,1000*11630*RES_hh_fec!L13/RES_hh_num!L13)</f>
        <v>7730.6776732626831</v>
      </c>
      <c r="M13" s="74">
        <f>IF(RES_hh_fec!M13=0,0,1000*11630*RES_hh_fec!M13/RES_hh_num!M13)</f>
        <v>11646.332849548875</v>
      </c>
      <c r="N13" s="74">
        <f>IF(RES_hh_fec!N13=0,0,1000*11630*RES_hh_fec!N13/RES_hh_num!N13)</f>
        <v>14300.682049406749</v>
      </c>
      <c r="O13" s="74">
        <f>IF(RES_hh_fec!O13=0,0,1000*11630*RES_hh_fec!O13/RES_hh_num!O13)</f>
        <v>12121.222226404654</v>
      </c>
      <c r="P13" s="74">
        <f>IF(RES_hh_fec!P13=0,0,1000*11630*RES_hh_fec!P13/RES_hh_num!P13)</f>
        <v>11859.553811520364</v>
      </c>
      <c r="Q13" s="74">
        <f>IF(RES_hh_fec!Q13=0,0,1000*11630*RES_hh_fec!Q13/RES_hh_num!Q13)</f>
        <v>1936.4813174480057</v>
      </c>
      <c r="R13" s="74">
        <f>IF(RES_hh_fec!R13=0,0,1000*11630*RES_hh_fec!R13/RES_hh_num!R13)</f>
        <v>1039.3879962915798</v>
      </c>
      <c r="S13" s="74">
        <f>IF(RES_hh_fec!S13=0,0,1000*11630*RES_hh_fec!S13/RES_hh_num!S13)</f>
        <v>3769.6959168782973</v>
      </c>
      <c r="T13" s="74">
        <f>IF(RES_hh_fec!T13=0,0,1000*11630*RES_hh_fec!T13/RES_hh_num!T13)</f>
        <v>7285.7462894827841</v>
      </c>
      <c r="U13" s="74">
        <f>IF(RES_hh_fec!U13=0,0,1000*11630*RES_hh_fec!U13/RES_hh_num!U13)</f>
        <v>13933.377285434779</v>
      </c>
      <c r="V13" s="74">
        <f>IF(RES_hh_fec!V13=0,0,1000*11630*RES_hh_fec!V13/RES_hh_num!V13)</f>
        <v>20364.332308096331</v>
      </c>
      <c r="W13" s="74">
        <f>IF(RES_hh_fec!W13=0,0,1000*11630*RES_hh_fec!W13/RES_hh_num!W13)</f>
        <v>1437.7851940705723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170.73913720414345</v>
      </c>
      <c r="C14" s="76">
        <f>IF(RES_hh_fec!C14=0,0,1000*11630*RES_hh_fec!C14/RES_hh_num!C14)</f>
        <v>179.59262526880883</v>
      </c>
      <c r="D14" s="76">
        <f>IF(RES_hh_fec!D14=0,0,1000*11630*RES_hh_fec!D14/RES_hh_num!D14)</f>
        <v>168.48914923219945</v>
      </c>
      <c r="E14" s="76">
        <f>IF(RES_hh_fec!E14=0,0,1000*11630*RES_hh_fec!E14/RES_hh_num!E14)</f>
        <v>170.46527890285773</v>
      </c>
      <c r="F14" s="76">
        <f>IF(RES_hh_fec!F14=0,0,1000*11630*RES_hh_fec!F14/RES_hh_num!F14)</f>
        <v>161.09860270508375</v>
      </c>
      <c r="G14" s="76">
        <f>IF(RES_hh_fec!G14=0,0,1000*11630*RES_hh_fec!G14/RES_hh_num!G14)</f>
        <v>152.70569523287293</v>
      </c>
      <c r="H14" s="76">
        <f>IF(RES_hh_fec!H14=0,0,1000*11630*RES_hh_fec!H14/RES_hh_num!H14)</f>
        <v>151.59008723959496</v>
      </c>
      <c r="I14" s="76">
        <f>IF(RES_hh_fec!I14=0,0,1000*11630*RES_hh_fec!I14/RES_hh_num!I14)</f>
        <v>132.39427318563568</v>
      </c>
      <c r="J14" s="76">
        <f>IF(RES_hh_fec!J14=0,0,1000*11630*RES_hh_fec!J14/RES_hh_num!J14)</f>
        <v>154.36141761634403</v>
      </c>
      <c r="K14" s="76">
        <f>IF(RES_hh_fec!K14=0,0,1000*11630*RES_hh_fec!K14/RES_hh_num!K14)</f>
        <v>153.7851700299012</v>
      </c>
      <c r="L14" s="76">
        <f>IF(RES_hh_fec!L14=0,0,1000*11630*RES_hh_fec!L14/RES_hh_num!L14)</f>
        <v>184.13063382705258</v>
      </c>
      <c r="M14" s="76">
        <f>IF(RES_hh_fec!M14=0,0,1000*11630*RES_hh_fec!M14/RES_hh_num!M14)</f>
        <v>137.55074018006346</v>
      </c>
      <c r="N14" s="76">
        <f>IF(RES_hh_fec!N14=0,0,1000*11630*RES_hh_fec!N14/RES_hh_num!N14)</f>
        <v>150.84222233389599</v>
      </c>
      <c r="O14" s="76">
        <f>IF(RES_hh_fec!O14=0,0,1000*11630*RES_hh_fec!O14/RES_hh_num!O14)</f>
        <v>163.18063237921896</v>
      </c>
      <c r="P14" s="76">
        <f>IF(RES_hh_fec!P14=0,0,1000*11630*RES_hh_fec!P14/RES_hh_num!P14)</f>
        <v>112.68524595301996</v>
      </c>
      <c r="Q14" s="76">
        <f>IF(RES_hh_fec!Q14=0,0,1000*11630*RES_hh_fec!Q14/RES_hh_num!Q14)</f>
        <v>121.21112125944488</v>
      </c>
      <c r="R14" s="76">
        <f>IF(RES_hh_fec!R14=0,0,1000*11630*RES_hh_fec!R14/RES_hh_num!R14)</f>
        <v>126.74896207417618</v>
      </c>
      <c r="S14" s="76">
        <f>IF(RES_hh_fec!S14=0,0,1000*11630*RES_hh_fec!S14/RES_hh_num!S14)</f>
        <v>122.42531291725371</v>
      </c>
      <c r="T14" s="76">
        <f>IF(RES_hh_fec!T14=0,0,1000*11630*RES_hh_fec!T14/RES_hh_num!T14)</f>
        <v>122.38344469743025</v>
      </c>
      <c r="U14" s="76">
        <f>IF(RES_hh_fec!U14=0,0,1000*11630*RES_hh_fec!U14/RES_hh_num!U14)</f>
        <v>118.09875220934465</v>
      </c>
      <c r="V14" s="76">
        <f>IF(RES_hh_fec!V14=0,0,1000*11630*RES_hh_fec!V14/RES_hh_num!V14)</f>
        <v>112.57792367825368</v>
      </c>
      <c r="W14" s="76">
        <f>IF(RES_hh_fec!W14=0,0,1000*11630*RES_hh_fec!W14/RES_hh_num!W14)</f>
        <v>133.54747580043895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5.5556838456410302</v>
      </c>
      <c r="C15" s="69">
        <f t="shared" si="0"/>
        <v>5.5877384013675835</v>
      </c>
      <c r="D15" s="69">
        <f t="shared" si="0"/>
        <v>5.815819390964605</v>
      </c>
      <c r="E15" s="69">
        <f t="shared" si="0"/>
        <v>8.2935166597810586</v>
      </c>
      <c r="F15" s="69">
        <f t="shared" si="0"/>
        <v>6.1881460351297628</v>
      </c>
      <c r="G15" s="69">
        <f t="shared" si="0"/>
        <v>6.477868057849542</v>
      </c>
      <c r="H15" s="69">
        <f t="shared" si="0"/>
        <v>10.243984180340442</v>
      </c>
      <c r="I15" s="69">
        <f t="shared" si="0"/>
        <v>7.3651153563878511</v>
      </c>
      <c r="J15" s="69">
        <f t="shared" si="0"/>
        <v>7.9400893341855072</v>
      </c>
      <c r="K15" s="69">
        <f t="shared" si="0"/>
        <v>8.9764699001268156</v>
      </c>
      <c r="L15" s="69">
        <f t="shared" si="0"/>
        <v>10.137301879192119</v>
      </c>
      <c r="M15" s="69">
        <f t="shared" si="0"/>
        <v>12.81352874460598</v>
      </c>
      <c r="N15" s="69">
        <f t="shared" si="0"/>
        <v>15.450625164607459</v>
      </c>
      <c r="O15" s="69">
        <f t="shared" si="0"/>
        <v>17.795471618191193</v>
      </c>
      <c r="P15" s="69">
        <f t="shared" si="0"/>
        <v>20.503945391301471</v>
      </c>
      <c r="Q15" s="69">
        <f t="shared" si="0"/>
        <v>23.199232982574816</v>
      </c>
      <c r="R15" s="69">
        <f t="shared" si="0"/>
        <v>25.6635237631961</v>
      </c>
      <c r="S15" s="69">
        <f t="shared" si="0"/>
        <v>28.187261061158122</v>
      </c>
      <c r="T15" s="69">
        <f t="shared" si="0"/>
        <v>30.684995824157639</v>
      </c>
      <c r="U15" s="69">
        <f t="shared" si="0"/>
        <v>33.289222158623659</v>
      </c>
      <c r="V15" s="69">
        <f t="shared" si="0"/>
        <v>35.727281222607594</v>
      </c>
      <c r="W15" s="69">
        <f t="shared" si="0"/>
        <v>38.364457965606931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5.5556838456410302</v>
      </c>
      <c r="C16" s="72">
        <f>IF(RES_hh_fec!C16=0,0,1000*11630*RES_hh_fec!C16/RES_hh_num!C$3)</f>
        <v>5.5877384013675835</v>
      </c>
      <c r="D16" s="72">
        <f>IF(RES_hh_fec!D16=0,0,1000*11630*RES_hh_fec!D16/RES_hh_num!D$3)</f>
        <v>5.815819390964605</v>
      </c>
      <c r="E16" s="72">
        <f>IF(RES_hh_fec!E16=0,0,1000*11630*RES_hh_fec!E16/RES_hh_num!E$3)</f>
        <v>8.2935166597810586</v>
      </c>
      <c r="F16" s="72">
        <f>IF(RES_hh_fec!F16=0,0,1000*11630*RES_hh_fec!F16/RES_hh_num!F$3)</f>
        <v>6.1881460351297628</v>
      </c>
      <c r="G16" s="72">
        <f>IF(RES_hh_fec!G16=0,0,1000*11630*RES_hh_fec!G16/RES_hh_num!G$3)</f>
        <v>6.477868057849542</v>
      </c>
      <c r="H16" s="72">
        <f>IF(RES_hh_fec!H16=0,0,1000*11630*RES_hh_fec!H16/RES_hh_num!H$3)</f>
        <v>10.243984180340442</v>
      </c>
      <c r="I16" s="72">
        <f>IF(RES_hh_fec!I16=0,0,1000*11630*RES_hh_fec!I16/RES_hh_num!I$3)</f>
        <v>7.3651153563878511</v>
      </c>
      <c r="J16" s="72">
        <f>IF(RES_hh_fec!J16=0,0,1000*11630*RES_hh_fec!J16/RES_hh_num!J$3)</f>
        <v>7.9400893341855072</v>
      </c>
      <c r="K16" s="72">
        <f>IF(RES_hh_fec!K16=0,0,1000*11630*RES_hh_fec!K16/RES_hh_num!K$3)</f>
        <v>8.9764699001268156</v>
      </c>
      <c r="L16" s="72">
        <f>IF(RES_hh_fec!L16=0,0,1000*11630*RES_hh_fec!L16/RES_hh_num!L$3)</f>
        <v>10.137301879192119</v>
      </c>
      <c r="M16" s="72">
        <f>IF(RES_hh_fec!M16=0,0,1000*11630*RES_hh_fec!M16/RES_hh_num!M$3)</f>
        <v>12.81352874460598</v>
      </c>
      <c r="N16" s="72">
        <f>IF(RES_hh_fec!N16=0,0,1000*11630*RES_hh_fec!N16/RES_hh_num!N$3)</f>
        <v>15.450625164607459</v>
      </c>
      <c r="O16" s="72">
        <f>IF(RES_hh_fec!O16=0,0,1000*11630*RES_hh_fec!O16/RES_hh_num!O$3)</f>
        <v>17.795471618191193</v>
      </c>
      <c r="P16" s="72">
        <f>IF(RES_hh_fec!P16=0,0,1000*11630*RES_hh_fec!P16/RES_hh_num!P$3)</f>
        <v>20.503945391301471</v>
      </c>
      <c r="Q16" s="72">
        <f>IF(RES_hh_fec!Q16=0,0,1000*11630*RES_hh_fec!Q16/RES_hh_num!Q$3)</f>
        <v>23.199232982574816</v>
      </c>
      <c r="R16" s="72">
        <f>IF(RES_hh_fec!R16=0,0,1000*11630*RES_hh_fec!R16/RES_hh_num!R$3)</f>
        <v>25.6635237631961</v>
      </c>
      <c r="S16" s="72">
        <f>IF(RES_hh_fec!S16=0,0,1000*11630*RES_hh_fec!S16/RES_hh_num!S$3)</f>
        <v>28.187261061158122</v>
      </c>
      <c r="T16" s="72">
        <f>IF(RES_hh_fec!T16=0,0,1000*11630*RES_hh_fec!T16/RES_hh_num!T$3)</f>
        <v>30.684995824157639</v>
      </c>
      <c r="U16" s="72">
        <f>IF(RES_hh_fec!U16=0,0,1000*11630*RES_hh_fec!U16/RES_hh_num!U$3)</f>
        <v>33.289222158623659</v>
      </c>
      <c r="V16" s="72">
        <f>IF(RES_hh_fec!V16=0,0,1000*11630*RES_hh_fec!V16/RES_hh_num!V$3)</f>
        <v>35.727281222607594</v>
      </c>
      <c r="W16" s="72">
        <f>IF(RES_hh_fec!W16=0,0,1000*11630*RES_hh_fec!W16/RES_hh_num!W$3)</f>
        <v>38.364457965606931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1594.0368360936911</v>
      </c>
      <c r="C17" s="69">
        <f>IF(RES_hh_fec!C17=0,0,1000*11630*RES_hh_fec!C17/RES_hh_num!C17)</f>
        <v>1607.5611583703269</v>
      </c>
      <c r="D17" s="69">
        <f>IF(RES_hh_fec!D17=0,0,1000*11630*RES_hh_fec!D17/RES_hh_num!D17)</f>
        <v>1725.3110730427561</v>
      </c>
      <c r="E17" s="69">
        <f>IF(RES_hh_fec!E17=0,0,1000*11630*RES_hh_fec!E17/RES_hh_num!E17)</f>
        <v>1754.9379213218576</v>
      </c>
      <c r="F17" s="69">
        <f>IF(RES_hh_fec!F17=0,0,1000*11630*RES_hh_fec!F17/RES_hh_num!F17)</f>
        <v>1682.7055694110425</v>
      </c>
      <c r="G17" s="69">
        <f>IF(RES_hh_fec!G17=0,0,1000*11630*RES_hh_fec!G17/RES_hh_num!G17)</f>
        <v>1647.6213388869435</v>
      </c>
      <c r="H17" s="69">
        <f>IF(RES_hh_fec!H17=0,0,1000*11630*RES_hh_fec!H17/RES_hh_num!H17)</f>
        <v>1637.744627462441</v>
      </c>
      <c r="I17" s="69">
        <f>IF(RES_hh_fec!I17=0,0,1000*11630*RES_hh_fec!I17/RES_hh_num!I17)</f>
        <v>1553.8986290088897</v>
      </c>
      <c r="J17" s="69">
        <f>IF(RES_hh_fec!J17=0,0,1000*11630*RES_hh_fec!J17/RES_hh_num!J17)</f>
        <v>1589.801409254902</v>
      </c>
      <c r="K17" s="69">
        <f>IF(RES_hh_fec!K17=0,0,1000*11630*RES_hh_fec!K17/RES_hh_num!K17)</f>
        <v>1606.1043615544243</v>
      </c>
      <c r="L17" s="69">
        <f>IF(RES_hh_fec!L17=0,0,1000*11630*RES_hh_fec!L17/RES_hh_num!L17)</f>
        <v>1840.7452940257783</v>
      </c>
      <c r="M17" s="69">
        <f>IF(RES_hh_fec!M17=0,0,1000*11630*RES_hh_fec!M17/RES_hh_num!M17)</f>
        <v>1411.8573263914066</v>
      </c>
      <c r="N17" s="69">
        <f>IF(RES_hh_fec!N17=0,0,1000*11630*RES_hh_fec!N17/RES_hh_num!N17)</f>
        <v>1458.0703849988699</v>
      </c>
      <c r="O17" s="69">
        <f>IF(RES_hh_fec!O17=0,0,1000*11630*RES_hh_fec!O17/RES_hh_num!O17)</f>
        <v>1567.4778408376865</v>
      </c>
      <c r="P17" s="69">
        <f>IF(RES_hh_fec!P17=0,0,1000*11630*RES_hh_fec!P17/RES_hh_num!P17)</f>
        <v>1277.8517913673518</v>
      </c>
      <c r="Q17" s="69">
        <f>IF(RES_hh_fec!Q17=0,0,1000*11630*RES_hh_fec!Q17/RES_hh_num!Q17)</f>
        <v>1514.7797319393699</v>
      </c>
      <c r="R17" s="69">
        <f>IF(RES_hh_fec!R17=0,0,1000*11630*RES_hh_fec!R17/RES_hh_num!R17)</f>
        <v>1550.2401282334504</v>
      </c>
      <c r="S17" s="69">
        <f>IF(RES_hh_fec!S17=0,0,1000*11630*RES_hh_fec!S17/RES_hh_num!S17)</f>
        <v>1459.7067197736599</v>
      </c>
      <c r="T17" s="69">
        <f>IF(RES_hh_fec!T17=0,0,1000*11630*RES_hh_fec!T17/RES_hh_num!T17)</f>
        <v>1391.6192561895255</v>
      </c>
      <c r="U17" s="69">
        <f>IF(RES_hh_fec!U17=0,0,1000*11630*RES_hh_fec!U17/RES_hh_num!U17)</f>
        <v>1269.9450151777721</v>
      </c>
      <c r="V17" s="69">
        <f>IF(RES_hh_fec!V17=0,0,1000*11630*RES_hh_fec!V17/RES_hh_num!V17)</f>
        <v>1114.7201823821802</v>
      </c>
      <c r="W17" s="69">
        <f>IF(RES_hh_fec!W17=0,0,1000*11630*RES_hh_fec!W17/RES_hh_num!W17)</f>
        <v>1154.2182422501066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1622.2690500211402</v>
      </c>
      <c r="C21" s="72">
        <f>IF(RES_hh_fec!C21=0,0,1000*11630*RES_hh_fec!C21/RES_hh_num!C21)</f>
        <v>1646.6323885827615</v>
      </c>
      <c r="D21" s="72">
        <f>IF(RES_hh_fec!D21=0,0,1000*11630*RES_hh_fec!D21/RES_hh_num!D21)</f>
        <v>1763.0736638397182</v>
      </c>
      <c r="E21" s="72">
        <f>IF(RES_hh_fec!E21=0,0,1000*11630*RES_hh_fec!E21/RES_hh_num!E21)</f>
        <v>1796.019115797872</v>
      </c>
      <c r="F21" s="72">
        <f>IF(RES_hh_fec!F21=0,0,1000*11630*RES_hh_fec!F21/RES_hh_num!F21)</f>
        <v>1721.5546073089743</v>
      </c>
      <c r="G21" s="72">
        <f>IF(RES_hh_fec!G21=0,0,1000*11630*RES_hh_fec!G21/RES_hh_num!G21)</f>
        <v>1685.9941881765608</v>
      </c>
      <c r="H21" s="72">
        <f>IF(RES_hh_fec!H21=0,0,1000*11630*RES_hh_fec!H21/RES_hh_num!H21)</f>
        <v>1679.6276491634662</v>
      </c>
      <c r="I21" s="72">
        <f>IF(RES_hh_fec!I21=0,0,1000*11630*RES_hh_fec!I21/RES_hh_num!I21)</f>
        <v>1582.4127960152107</v>
      </c>
      <c r="J21" s="72">
        <f>IF(RES_hh_fec!J21=0,0,1000*11630*RES_hh_fec!J21/RES_hh_num!J21)</f>
        <v>1632.6534041960726</v>
      </c>
      <c r="K21" s="72">
        <f>IF(RES_hh_fec!K21=0,0,1000*11630*RES_hh_fec!K21/RES_hh_num!K21)</f>
        <v>1644.792026635562</v>
      </c>
      <c r="L21" s="72">
        <f>IF(RES_hh_fec!L21=0,0,1000*11630*RES_hh_fec!L21/RES_hh_num!L21)</f>
        <v>1904.6680718556097</v>
      </c>
      <c r="M21" s="72">
        <f>IF(RES_hh_fec!M21=0,0,1000*11630*RES_hh_fec!M21/RES_hh_num!M21)</f>
        <v>1430.8326594305884</v>
      </c>
      <c r="N21" s="72">
        <f>IF(RES_hh_fec!N21=0,0,1000*11630*RES_hh_fec!N21/RES_hh_num!N21)</f>
        <v>1484.6373359434917</v>
      </c>
      <c r="O21" s="72">
        <f>IF(RES_hh_fec!O21=0,0,1000*11630*RES_hh_fec!O21/RES_hh_num!O21)</f>
        <v>1606.6110634235383</v>
      </c>
      <c r="P21" s="72">
        <f>IF(RES_hh_fec!P21=0,0,1000*11630*RES_hh_fec!P21/RES_hh_num!P21)</f>
        <v>1283.0623129692808</v>
      </c>
      <c r="Q21" s="72">
        <f>IF(RES_hh_fec!Q21=0,0,1000*11630*RES_hh_fec!Q21/RES_hh_num!Q21)</f>
        <v>1543.7448107827995</v>
      </c>
      <c r="R21" s="72">
        <f>IF(RES_hh_fec!R21=0,0,1000*11630*RES_hh_fec!R21/RES_hh_num!R21)</f>
        <v>1581.9526794286423</v>
      </c>
      <c r="S21" s="72">
        <f>IF(RES_hh_fec!S21=0,0,1000*11630*RES_hh_fec!S21/RES_hh_num!S21)</f>
        <v>1483.6074930529135</v>
      </c>
      <c r="T21" s="72">
        <f>IF(RES_hh_fec!T21=0,0,1000*11630*RES_hh_fec!T21/RES_hh_num!T21)</f>
        <v>1413.5674825924223</v>
      </c>
      <c r="U21" s="72">
        <f>IF(RES_hh_fec!U21=0,0,1000*11630*RES_hh_fec!U21/RES_hh_num!U21)</f>
        <v>1286.4743678427737</v>
      </c>
      <c r="V21" s="72">
        <f>IF(RES_hh_fec!V21=0,0,1000*11630*RES_hh_fec!V21/RES_hh_num!V21)</f>
        <v>1120.4761304299925</v>
      </c>
      <c r="W21" s="72">
        <f>IF(RES_hh_fec!W21=0,0,1000*11630*RES_hh_fec!W21/RES_hh_num!W21)</f>
        <v>1167.910269984098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1099.9767916198327</v>
      </c>
      <c r="C24" s="72">
        <f>IF(RES_hh_fec!C24=0,0,1000*11630*RES_hh_fec!C24/RES_hh_num!C24)</f>
        <v>1168.2265746149812</v>
      </c>
      <c r="D24" s="72">
        <f>IF(RES_hh_fec!D24=0,0,1000*11630*RES_hh_fec!D24/RES_hh_num!D24)</f>
        <v>1223.7090181706587</v>
      </c>
      <c r="E24" s="72">
        <f>IF(RES_hh_fec!E24=0,0,1000*11630*RES_hh_fec!E24/RES_hh_num!E24)</f>
        <v>1266.9562493202241</v>
      </c>
      <c r="F24" s="72">
        <f>IF(RES_hh_fec!F24=0,0,1000*11630*RES_hh_fec!F24/RES_hh_num!F24)</f>
        <v>1256.1598693884678</v>
      </c>
      <c r="G24" s="72">
        <f>IF(RES_hh_fec!G24=0,0,1000*11630*RES_hh_fec!G24/RES_hh_num!G24)</f>
        <v>1208.0194441734916</v>
      </c>
      <c r="H24" s="72">
        <f>IF(RES_hh_fec!H24=0,0,1000*11630*RES_hh_fec!H24/RES_hh_num!H24)</f>
        <v>1176.272594400519</v>
      </c>
      <c r="I24" s="72">
        <f>IF(RES_hh_fec!I24=0,0,1000*11630*RES_hh_fec!I24/RES_hh_num!I24)</f>
        <v>1180.5047121099185</v>
      </c>
      <c r="J24" s="72">
        <f>IF(RES_hh_fec!J24=0,0,1000*11630*RES_hh_fec!J24/RES_hh_num!J24)</f>
        <v>1195.6233390875468</v>
      </c>
      <c r="K24" s="72">
        <f>IF(RES_hh_fec!K24=0,0,1000*11630*RES_hh_fec!K24/RES_hh_num!K24)</f>
        <v>1195.8404709120709</v>
      </c>
      <c r="L24" s="72">
        <f>IF(RES_hh_fec!L24=0,0,1000*11630*RES_hh_fec!L24/RES_hh_num!L24)</f>
        <v>1393.4557821221817</v>
      </c>
      <c r="M24" s="72">
        <f>IF(RES_hh_fec!M24=0,0,1000*11630*RES_hh_fec!M24/RES_hh_num!M24)</f>
        <v>1097.8772182124706</v>
      </c>
      <c r="N24" s="72">
        <f>IF(RES_hh_fec!N24=0,0,1000*11630*RES_hh_fec!N24/RES_hh_num!N24)</f>
        <v>1153.5641803533126</v>
      </c>
      <c r="O24" s="72">
        <f>IF(RES_hh_fec!O24=0,0,1000*11630*RES_hh_fec!O24/RES_hh_num!O24)</f>
        <v>1254.9890185529398</v>
      </c>
      <c r="P24" s="72">
        <f>IF(RES_hh_fec!P24=0,0,1000*11630*RES_hh_fec!P24/RES_hh_num!P24)</f>
        <v>1039.0525441315131</v>
      </c>
      <c r="Q24" s="72">
        <f>IF(RES_hh_fec!Q24=0,0,1000*11630*RES_hh_fec!Q24/RES_hh_num!Q24)</f>
        <v>1263.3973333416038</v>
      </c>
      <c r="R24" s="72">
        <f>IF(RES_hh_fec!R24=0,0,1000*11630*RES_hh_fec!R24/RES_hh_num!R24)</f>
        <v>1269.1799262605346</v>
      </c>
      <c r="S24" s="72">
        <f>IF(RES_hh_fec!S24=0,0,1000*11630*RES_hh_fec!S24/RES_hh_num!S24)</f>
        <v>1198.0928568891522</v>
      </c>
      <c r="T24" s="72">
        <f>IF(RES_hh_fec!T24=0,0,1000*11630*RES_hh_fec!T24/RES_hh_num!T24)</f>
        <v>1193.4050121933099</v>
      </c>
      <c r="U24" s="72">
        <f>IF(RES_hh_fec!U24=0,0,1000*11630*RES_hh_fec!U24/RES_hh_num!U24)</f>
        <v>1088.2450088131827</v>
      </c>
      <c r="V24" s="72">
        <f>IF(RES_hh_fec!V24=0,0,1000*11630*RES_hh_fec!V24/RES_hh_num!V24)</f>
        <v>971.42722823287681</v>
      </c>
      <c r="W24" s="72">
        <f>IF(RES_hh_fec!W24=0,0,1000*11630*RES_hh_fec!W24/RES_hh_num!W24)</f>
        <v>1014.5785285583382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1188.8475435636703</v>
      </c>
      <c r="C25" s="74">
        <f>IF(RES_hh_fec!C25=0,0,1000*11630*RES_hh_fec!C25/RES_hh_num!C25)</f>
        <v>1017.7104184790757</v>
      </c>
      <c r="D25" s="74">
        <f>IF(RES_hh_fec!D25=0,0,1000*11630*RES_hh_fec!D25/RES_hh_num!D25)</f>
        <v>1170.376238758578</v>
      </c>
      <c r="E25" s="74">
        <f>IF(RES_hh_fec!E25=0,0,1000*11630*RES_hh_fec!E25/RES_hh_num!E25)</f>
        <v>1146.7412612866221</v>
      </c>
      <c r="F25" s="74">
        <f>IF(RES_hh_fec!F25=0,0,1000*11630*RES_hh_fec!F25/RES_hh_num!F25)</f>
        <v>1083.9050182860938</v>
      </c>
      <c r="G25" s="74">
        <f>IF(RES_hh_fec!G25=0,0,1000*11630*RES_hh_fec!G25/RES_hh_num!G25)</f>
        <v>1076.9455839244019</v>
      </c>
      <c r="H25" s="74">
        <f>IF(RES_hh_fec!H25=0,0,1000*11630*RES_hh_fec!H25/RES_hh_num!H25)</f>
        <v>1046.6704748566276</v>
      </c>
      <c r="I25" s="74">
        <f>IF(RES_hh_fec!I25=0,0,1000*11630*RES_hh_fec!I25/RES_hh_num!I25)</f>
        <v>1089.4822708051113</v>
      </c>
      <c r="J25" s="74">
        <f>IF(RES_hh_fec!J25=0,0,1000*11630*RES_hh_fec!J25/RES_hh_num!J25)</f>
        <v>971.97463669064052</v>
      </c>
      <c r="K25" s="74">
        <f>IF(RES_hh_fec!K25=0,0,1000*11630*RES_hh_fec!K25/RES_hh_num!K25)</f>
        <v>1022.6925786523758</v>
      </c>
      <c r="L25" s="74">
        <f>IF(RES_hh_fec!L25=0,0,1000*11630*RES_hh_fec!L25/RES_hh_num!L25)</f>
        <v>996.70569351947074</v>
      </c>
      <c r="M25" s="74">
        <f>IF(RES_hh_fec!M25=0,0,1000*11630*RES_hh_fec!M25/RES_hh_num!M25)</f>
        <v>991.85519227575105</v>
      </c>
      <c r="N25" s="74">
        <f>IF(RES_hh_fec!N25=0,0,1000*11630*RES_hh_fec!N25/RES_hh_num!N25)</f>
        <v>975.31158283631396</v>
      </c>
      <c r="O25" s="74">
        <f>IF(RES_hh_fec!O25=0,0,1000*11630*RES_hh_fec!O25/RES_hh_num!O25)</f>
        <v>973.33669435625018</v>
      </c>
      <c r="P25" s="74">
        <f>IF(RES_hh_fec!P25=0,0,1000*11630*RES_hh_fec!P25/RES_hh_num!P25)</f>
        <v>981.8761431331734</v>
      </c>
      <c r="Q25" s="74">
        <f>IF(RES_hh_fec!Q25=0,0,1000*11630*RES_hh_fec!Q25/RES_hh_num!Q25)</f>
        <v>999.97435963180362</v>
      </c>
      <c r="R25" s="74">
        <f>IF(RES_hh_fec!R25=0,0,1000*11630*RES_hh_fec!R25/RES_hh_num!R25)</f>
        <v>1019.8075272858796</v>
      </c>
      <c r="S25" s="74">
        <f>IF(RES_hh_fec!S25=0,0,1000*11630*RES_hh_fec!S25/RES_hh_num!S25)</f>
        <v>1011.6101507381589</v>
      </c>
      <c r="T25" s="74">
        <f>IF(RES_hh_fec!T25=0,0,1000*11630*RES_hh_fec!T25/RES_hh_num!T25)</f>
        <v>960.68342483003073</v>
      </c>
      <c r="U25" s="74">
        <f>IF(RES_hh_fec!U25=0,0,1000*11630*RES_hh_fec!U25/RES_hh_num!U25)</f>
        <v>904.14957686973992</v>
      </c>
      <c r="V25" s="74">
        <f>IF(RES_hh_fec!V25=0,0,1000*11630*RES_hh_fec!V25/RES_hh_num!V25)</f>
        <v>845.70731004897948</v>
      </c>
      <c r="W25" s="74">
        <f>IF(RES_hh_fec!W25=0,0,1000*11630*RES_hh_fec!W25/RES_hh_num!W25)</f>
        <v>830.75299160032228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470.0072249283333</v>
      </c>
      <c r="C26" s="77">
        <f>IF(RES_hh_fec!C26=0,0,1000*11630*RES_hh_fec!C26/RES_hh_num!C26)</f>
        <v>477.6863048487192</v>
      </c>
      <c r="D26" s="77">
        <f>IF(RES_hh_fec!D26=0,0,1000*11630*RES_hh_fec!D26/RES_hh_num!D26)</f>
        <v>517.51469176653541</v>
      </c>
      <c r="E26" s="77">
        <f>IF(RES_hh_fec!E26=0,0,1000*11630*RES_hh_fec!E26/RES_hh_num!E26)</f>
        <v>531.4349906450326</v>
      </c>
      <c r="F26" s="77">
        <f>IF(RES_hh_fec!F26=0,0,1000*11630*RES_hh_fec!F26/RES_hh_num!F26)</f>
        <v>515.05727751212623</v>
      </c>
      <c r="G26" s="77">
        <f>IF(RES_hh_fec!G26=0,0,1000*11630*RES_hh_fec!G26/RES_hh_num!G26)</f>
        <v>509.82808041214747</v>
      </c>
      <c r="H26" s="77">
        <f>IF(RES_hh_fec!H26=0,0,1000*11630*RES_hh_fec!H26/RES_hh_num!H26)</f>
        <v>512.45571166768457</v>
      </c>
      <c r="I26" s="77">
        <f>IF(RES_hh_fec!I26=0,0,1000*11630*RES_hh_fec!I26/RES_hh_num!I26)</f>
        <v>493.10791935403091</v>
      </c>
      <c r="J26" s="77">
        <f>IF(RES_hh_fec!J26=0,0,1000*11630*RES_hh_fec!J26/RES_hh_num!J26)</f>
        <v>510.33389778993541</v>
      </c>
      <c r="K26" s="77">
        <f>IF(RES_hh_fec!K26=0,0,1000*11630*RES_hh_fec!K26/RES_hh_num!K26)</f>
        <v>523.18097939637937</v>
      </c>
      <c r="L26" s="77">
        <f>IF(RES_hh_fec!L26=0,0,1000*11630*RES_hh_fec!L26/RES_hh_num!L26)</f>
        <v>607.98354725209367</v>
      </c>
      <c r="M26" s="77">
        <f>IF(RES_hh_fec!M26=0,0,1000*11630*RES_hh_fec!M26/RES_hh_num!M26)</f>
        <v>555.88133424412399</v>
      </c>
      <c r="N26" s="77">
        <f>IF(RES_hh_fec!N26=0,0,1000*11630*RES_hh_fec!N26/RES_hh_num!N26)</f>
        <v>574.13636155103586</v>
      </c>
      <c r="O26" s="77">
        <f>IF(RES_hh_fec!O26=0,0,1000*11630*RES_hh_fec!O26/RES_hh_num!O26)</f>
        <v>568.98279625142038</v>
      </c>
      <c r="P26" s="77">
        <f>IF(RES_hh_fec!P26=0,0,1000*11630*RES_hh_fec!P26/RES_hh_num!P26)</f>
        <v>547.89452162332952</v>
      </c>
      <c r="Q26" s="77">
        <f>IF(RES_hh_fec!Q26=0,0,1000*11630*RES_hh_fec!Q26/RES_hh_num!Q26)</f>
        <v>559.92964828573076</v>
      </c>
      <c r="R26" s="77">
        <f>IF(RES_hh_fec!R26=0,0,1000*11630*RES_hh_fec!R26/RES_hh_num!R26)</f>
        <v>553.37821122120818</v>
      </c>
      <c r="S26" s="77">
        <f>IF(RES_hh_fec!S26=0,0,1000*11630*RES_hh_fec!S26/RES_hh_num!S26)</f>
        <v>544.66795521366487</v>
      </c>
      <c r="T26" s="77">
        <f>IF(RES_hh_fec!T26=0,0,1000*11630*RES_hh_fec!T26/RES_hh_num!T26)</f>
        <v>545.31678774488876</v>
      </c>
      <c r="U26" s="77">
        <f>IF(RES_hh_fec!U26=0,0,1000*11630*RES_hh_fec!U26/RES_hh_num!U26)</f>
        <v>534.57418072473354</v>
      </c>
      <c r="V26" s="77">
        <f>IF(RES_hh_fec!V26=0,0,1000*11630*RES_hh_fec!V26/RES_hh_num!V26)</f>
        <v>505.31042908730984</v>
      </c>
      <c r="W26" s="77">
        <f>IF(RES_hh_fec!W26=0,0,1000*11630*RES_hh_fec!W26/RES_hh_num!W26)</f>
        <v>501.83863837912634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266.5479825670796</v>
      </c>
      <c r="C27" s="69">
        <f>IF(RES_hh_fec!C27=0,0,1000*11630*RES_hh_fec!C27/RES_hh_num!C27)</f>
        <v>284.95215235274748</v>
      </c>
      <c r="D27" s="69">
        <f>IF(RES_hh_fec!D27=0,0,1000*11630*RES_hh_fec!D27/RES_hh_num!D27)</f>
        <v>283.02202347931723</v>
      </c>
      <c r="E27" s="69">
        <f>IF(RES_hh_fec!E27=0,0,1000*11630*RES_hh_fec!E27/RES_hh_num!E27)</f>
        <v>283.10552144637069</v>
      </c>
      <c r="F27" s="69">
        <f>IF(RES_hh_fec!F27=0,0,1000*11630*RES_hh_fec!F27/RES_hh_num!F27)</f>
        <v>289.01299477541272</v>
      </c>
      <c r="G27" s="69">
        <f>IF(RES_hh_fec!G27=0,0,1000*11630*RES_hh_fec!G27/RES_hh_num!G27)</f>
        <v>289.16359791441613</v>
      </c>
      <c r="H27" s="69">
        <f>IF(RES_hh_fec!H27=0,0,1000*11630*RES_hh_fec!H27/RES_hh_num!H27)</f>
        <v>318.84693118587927</v>
      </c>
      <c r="I27" s="69">
        <f>IF(RES_hh_fec!I27=0,0,1000*11630*RES_hh_fec!I27/RES_hh_num!I27)</f>
        <v>291.62893525980473</v>
      </c>
      <c r="J27" s="69">
        <f>IF(RES_hh_fec!J27=0,0,1000*11630*RES_hh_fec!J27/RES_hh_num!J27)</f>
        <v>304.49837500240881</v>
      </c>
      <c r="K27" s="69">
        <f>IF(RES_hh_fec!K27=0,0,1000*11630*RES_hh_fec!K27/RES_hh_num!K27)</f>
        <v>276.9963516184593</v>
      </c>
      <c r="L27" s="69">
        <f>IF(RES_hh_fec!L27=0,0,1000*11630*RES_hh_fec!L27/RES_hh_num!L27)</f>
        <v>353.26848149655427</v>
      </c>
      <c r="M27" s="69">
        <f>IF(RES_hh_fec!M27=0,0,1000*11630*RES_hh_fec!M27/RES_hh_num!M27)</f>
        <v>338.09656289624513</v>
      </c>
      <c r="N27" s="69">
        <f>IF(RES_hh_fec!N27=0,0,1000*11630*RES_hh_fec!N27/RES_hh_num!N27)</f>
        <v>334.23358411842509</v>
      </c>
      <c r="O27" s="69">
        <f>IF(RES_hh_fec!O27=0,0,1000*11630*RES_hh_fec!O27/RES_hh_num!O27)</f>
        <v>327.16760535162524</v>
      </c>
      <c r="P27" s="69">
        <f>IF(RES_hh_fec!P27=0,0,1000*11630*RES_hh_fec!P27/RES_hh_num!P27)</f>
        <v>320.44846224517204</v>
      </c>
      <c r="Q27" s="69">
        <f>IF(RES_hh_fec!Q27=0,0,1000*11630*RES_hh_fec!Q27/RES_hh_num!Q27)</f>
        <v>315.25335433610667</v>
      </c>
      <c r="R27" s="69">
        <f>IF(RES_hh_fec!R27=0,0,1000*11630*RES_hh_fec!R27/RES_hh_num!R27)</f>
        <v>307.70604022756942</v>
      </c>
      <c r="S27" s="69">
        <f>IF(RES_hh_fec!S27=0,0,1000*11630*RES_hh_fec!S27/RES_hh_num!S27)</f>
        <v>301.68496131455868</v>
      </c>
      <c r="T27" s="69">
        <f>IF(RES_hh_fec!T27=0,0,1000*11630*RES_hh_fec!T27/RES_hh_num!T27)</f>
        <v>295.94004339605794</v>
      </c>
      <c r="U27" s="69">
        <f>IF(RES_hh_fec!U27=0,0,1000*11630*RES_hh_fec!U27/RES_hh_num!U27)</f>
        <v>289.98075344134935</v>
      </c>
      <c r="V27" s="69">
        <f>IF(RES_hh_fec!V27=0,0,1000*11630*RES_hh_fec!V27/RES_hh_num!V27)</f>
        <v>283.18339698172599</v>
      </c>
      <c r="W27" s="69">
        <f>IF(RES_hh_fec!W27=0,0,1000*11630*RES_hh_fec!W27/RES_hh_num!W27)</f>
        <v>278.42633449951722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285.47332094028508</v>
      </c>
      <c r="C30" s="72">
        <f>IF(RES_hh_fec!C30=0,0,1000*11630*RES_hh_fec!C30/RES_hh_num!C30)</f>
        <v>305.81517062157252</v>
      </c>
      <c r="D30" s="72">
        <f>IF(RES_hh_fec!D30=0,0,1000*11630*RES_hh_fec!D30/RES_hh_num!D30)</f>
        <v>303.18633196992408</v>
      </c>
      <c r="E30" s="72">
        <f>IF(RES_hh_fec!E30=0,0,1000*11630*RES_hh_fec!E30/RES_hh_num!E30)</f>
        <v>304.12165533968977</v>
      </c>
      <c r="F30" s="72">
        <f>IF(RES_hh_fec!F30=0,0,1000*11630*RES_hh_fec!F30/RES_hh_num!F30)</f>
        <v>310.10372054818691</v>
      </c>
      <c r="G30" s="72">
        <f>IF(RES_hh_fec!G30=0,0,1000*11630*RES_hh_fec!G30/RES_hh_num!G30)</f>
        <v>310.74495843404037</v>
      </c>
      <c r="H30" s="72">
        <f>IF(RES_hh_fec!H30=0,0,1000*11630*RES_hh_fec!H30/RES_hh_num!H30)</f>
        <v>344.44818613747998</v>
      </c>
      <c r="I30" s="72">
        <f>IF(RES_hh_fec!I30=0,0,1000*11630*RES_hh_fec!I30/RES_hh_num!I30)</f>
        <v>312.55809836838068</v>
      </c>
      <c r="J30" s="72">
        <f>IF(RES_hh_fec!J30=0,0,1000*11630*RES_hh_fec!J30/RES_hh_num!J30)</f>
        <v>328.77461337576671</v>
      </c>
      <c r="K30" s="72">
        <f>IF(RES_hh_fec!K30=0,0,1000*11630*RES_hh_fec!K30/RES_hh_num!K30)</f>
        <v>298.84598566250577</v>
      </c>
      <c r="L30" s="72">
        <f>IF(RES_hh_fec!L30=0,0,1000*11630*RES_hh_fec!L30/RES_hh_num!L30)</f>
        <v>389.33155639667615</v>
      </c>
      <c r="M30" s="72">
        <f>IF(RES_hh_fec!M30=0,0,1000*11630*RES_hh_fec!M30/RES_hh_num!M30)</f>
        <v>367.18569670057718</v>
      </c>
      <c r="N30" s="72">
        <f>IF(RES_hh_fec!N30=0,0,1000*11630*RES_hh_fec!N30/RES_hh_num!N30)</f>
        <v>362.18147512897963</v>
      </c>
      <c r="O30" s="72">
        <f>IF(RES_hh_fec!O30=0,0,1000*11630*RES_hh_fec!O30/RES_hh_num!O30)</f>
        <v>355.50998617077101</v>
      </c>
      <c r="P30" s="72">
        <f>IF(RES_hh_fec!P30=0,0,1000*11630*RES_hh_fec!P30/RES_hh_num!P30)</f>
        <v>349.34751400161133</v>
      </c>
      <c r="Q30" s="72">
        <f>IF(RES_hh_fec!Q30=0,0,1000*11630*RES_hh_fec!Q30/RES_hh_num!Q30)</f>
        <v>345.43748667959716</v>
      </c>
      <c r="R30" s="72">
        <f>IF(RES_hh_fec!R30=0,0,1000*11630*RES_hh_fec!R30/RES_hh_num!R30)</f>
        <v>337.60364024794706</v>
      </c>
      <c r="S30" s="72">
        <f>IF(RES_hh_fec!S30=0,0,1000*11630*RES_hh_fec!S30/RES_hh_num!S30)</f>
        <v>332.48649438484273</v>
      </c>
      <c r="T30" s="72">
        <f>IF(RES_hh_fec!T30=0,0,1000*11630*RES_hh_fec!T30/RES_hh_num!T30)</f>
        <v>328.03357957075548</v>
      </c>
      <c r="U30" s="72">
        <f>IF(RES_hh_fec!U30=0,0,1000*11630*RES_hh_fec!U30/RES_hh_num!U30)</f>
        <v>323.18332025720923</v>
      </c>
      <c r="V30" s="72">
        <f>IF(RES_hh_fec!V30=0,0,1000*11630*RES_hh_fec!V30/RES_hh_num!V30)</f>
        <v>316.81303338021456</v>
      </c>
      <c r="W30" s="72">
        <f>IF(RES_hh_fec!W30=0,0,1000*11630*RES_hh_fec!W30/RES_hh_num!W30)</f>
        <v>311.99428560229347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229.24125795315112</v>
      </c>
      <c r="C32" s="77">
        <f>IF(RES_hh_fec!C32=0,0,1000*11630*RES_hh_fec!C32/RES_hh_num!C32)</f>
        <v>243.50008499919574</v>
      </c>
      <c r="D32" s="77">
        <f>IF(RES_hh_fec!D32=0,0,1000*11630*RES_hh_fec!D32/RES_hh_num!D32)</f>
        <v>243.21335135291858</v>
      </c>
      <c r="E32" s="77">
        <f>IF(RES_hh_fec!E32=0,0,1000*11630*RES_hh_fec!E32/RES_hh_num!E32)</f>
        <v>241.91792567931645</v>
      </c>
      <c r="F32" s="77">
        <f>IF(RES_hh_fec!F32=0,0,1000*11630*RES_hh_fec!F32/RES_hh_num!F32)</f>
        <v>248.25210094979087</v>
      </c>
      <c r="G32" s="77">
        <f>IF(RES_hh_fec!G32=0,0,1000*11630*RES_hh_fec!G32/RES_hh_num!G32)</f>
        <v>248.12106492191211</v>
      </c>
      <c r="H32" s="77">
        <f>IF(RES_hh_fec!H32=0,0,1000*11630*RES_hh_fec!H32/RES_hh_num!H32)</f>
        <v>270.57750074316408</v>
      </c>
      <c r="I32" s="77">
        <f>IF(RES_hh_fec!I32=0,0,1000*11630*RES_hh_fec!I32/RES_hh_num!I32)</f>
        <v>252.664710703937</v>
      </c>
      <c r="J32" s="77">
        <f>IF(RES_hh_fec!J32=0,0,1000*11630*RES_hh_fec!J32/RES_hh_num!J32)</f>
        <v>259.26453923172596</v>
      </c>
      <c r="K32" s="77">
        <f>IF(RES_hh_fec!K32=0,0,1000*11630*RES_hh_fec!K32/RES_hh_num!K32)</f>
        <v>236.4724565145234</v>
      </c>
      <c r="L32" s="77">
        <f>IF(RES_hh_fec!L32=0,0,1000*11630*RES_hh_fec!L32/RES_hh_num!L32)</f>
        <v>288.49927106100961</v>
      </c>
      <c r="M32" s="77">
        <f>IF(RES_hh_fec!M32=0,0,1000*11630*RES_hh_fec!M32/RES_hh_num!M32)</f>
        <v>287.08778734411612</v>
      </c>
      <c r="N32" s="77">
        <f>IF(RES_hh_fec!N32=0,0,1000*11630*RES_hh_fec!N32/RES_hh_num!N32)</f>
        <v>286.18372563753212</v>
      </c>
      <c r="O32" s="77">
        <f>IF(RES_hh_fec!O32=0,0,1000*11630*RES_hh_fec!O32/RES_hh_num!O32)</f>
        <v>279.63805048934955</v>
      </c>
      <c r="P32" s="77">
        <f>IF(RES_hh_fec!P32=0,0,1000*11630*RES_hh_fec!P32/RES_hh_num!P32)</f>
        <v>273.2506408581441</v>
      </c>
      <c r="Q32" s="77">
        <f>IF(RES_hh_fec!Q32=0,0,1000*11630*RES_hh_fec!Q32/RES_hh_num!Q32)</f>
        <v>267.26141239638628</v>
      </c>
      <c r="R32" s="77">
        <f>IF(RES_hh_fec!R32=0,0,1000*11630*RES_hh_fec!R32/RES_hh_num!R32)</f>
        <v>260.97301832585197</v>
      </c>
      <c r="S32" s="77">
        <f>IF(RES_hh_fec!S32=0,0,1000*11630*RES_hh_fec!S32/RES_hh_num!S32)</f>
        <v>254.74307727726807</v>
      </c>
      <c r="T32" s="77">
        <f>IF(RES_hh_fec!T32=0,0,1000*11630*RES_hh_fec!T32/RES_hh_num!T32)</f>
        <v>248.40068769730348</v>
      </c>
      <c r="U32" s="77">
        <f>IF(RES_hh_fec!U32=0,0,1000*11630*RES_hh_fec!U32/RES_hh_num!U32)</f>
        <v>242.1390319947381</v>
      </c>
      <c r="V32" s="77">
        <f>IF(RES_hh_fec!V32=0,0,1000*11630*RES_hh_fec!V32/RES_hh_num!V32)</f>
        <v>235.85934763663056</v>
      </c>
      <c r="W32" s="77">
        <f>IF(RES_hh_fec!W32=0,0,1000*11630*RES_hh_fec!W32/RES_hh_num!W32)</f>
        <v>232.05611580992496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8960.1511766113072</v>
      </c>
      <c r="C3" s="65">
        <f>IF(RES_hh_tes!C3=0,0,1000*11630*RES_hh_tes!C3/RES_hh_num!C3)</f>
        <v>9496.8826887388459</v>
      </c>
      <c r="D3" s="65">
        <f>IF(RES_hh_tes!D3=0,0,1000*11630*RES_hh_tes!D3/RES_hh_num!D3)</f>
        <v>9249.8454114553133</v>
      </c>
      <c r="E3" s="65">
        <f>IF(RES_hh_tes!E3=0,0,1000*11630*RES_hh_tes!E3/RES_hh_num!E3)</f>
        <v>9538.5482320726023</v>
      </c>
      <c r="F3" s="65">
        <f>IF(RES_hh_tes!F3=0,0,1000*11630*RES_hh_tes!F3/RES_hh_num!F3)</f>
        <v>9236.2124429048054</v>
      </c>
      <c r="G3" s="65">
        <f>IF(RES_hh_tes!G3=0,0,1000*11630*RES_hh_tes!G3/RES_hh_num!G3)</f>
        <v>9017.557141045887</v>
      </c>
      <c r="H3" s="65">
        <f>IF(RES_hh_tes!H3=0,0,1000*11630*RES_hh_tes!H3/RES_hh_num!H3)</f>
        <v>9196.0239295836545</v>
      </c>
      <c r="I3" s="65">
        <f>IF(RES_hh_tes!I3=0,0,1000*11630*RES_hh_tes!I3/RES_hh_num!I3)</f>
        <v>8390.6561380737894</v>
      </c>
      <c r="J3" s="65">
        <f>IF(RES_hh_tes!J3=0,0,1000*11630*RES_hh_tes!J3/RES_hh_num!J3)</f>
        <v>9540.5992802784767</v>
      </c>
      <c r="K3" s="65">
        <f>IF(RES_hh_tes!K3=0,0,1000*11630*RES_hh_tes!K3/RES_hh_num!K3)</f>
        <v>9640.8824016956278</v>
      </c>
      <c r="L3" s="65">
        <f>IF(RES_hh_tes!L3=0,0,1000*11630*RES_hh_tes!L3/RES_hh_num!L3)</f>
        <v>11227.658056055106</v>
      </c>
      <c r="M3" s="65">
        <f>IF(RES_hh_tes!M3=0,0,1000*11630*RES_hh_tes!M3/RES_hh_num!M3)</f>
        <v>9114.9598443977902</v>
      </c>
      <c r="N3" s="65">
        <f>IF(RES_hh_tes!N3=0,0,1000*11630*RES_hh_tes!N3/RES_hh_num!N3)</f>
        <v>9946.1774663434499</v>
      </c>
      <c r="O3" s="65">
        <f>IF(RES_hh_tes!O3=0,0,1000*11630*RES_hh_tes!O3/RES_hh_num!O3)</f>
        <v>10646.236005107101</v>
      </c>
      <c r="P3" s="65">
        <f>IF(RES_hh_tes!P3=0,0,1000*11630*RES_hh_tes!P3/RES_hh_num!P3)</f>
        <v>8169.684564892309</v>
      </c>
      <c r="Q3" s="65">
        <f>IF(RES_hh_tes!Q3=0,0,1000*11630*RES_hh_tes!Q3/RES_hh_num!Q3)</f>
        <v>8609.2392916917997</v>
      </c>
      <c r="R3" s="65">
        <f>IF(RES_hh_tes!R3=0,0,1000*11630*RES_hh_tes!R3/RES_hh_num!R3)</f>
        <v>8936.7317140954583</v>
      </c>
      <c r="S3" s="65">
        <f>IF(RES_hh_tes!S3=0,0,1000*11630*RES_hh_tes!S3/RES_hh_num!S3)</f>
        <v>8781.9057071398056</v>
      </c>
      <c r="T3" s="65">
        <f>IF(RES_hh_tes!T3=0,0,1000*11630*RES_hh_tes!T3/RES_hh_num!T3)</f>
        <v>8854.0075210135728</v>
      </c>
      <c r="U3" s="65">
        <f>IF(RES_hh_tes!U3=0,0,1000*11630*RES_hh_tes!U3/RES_hh_num!U3)</f>
        <v>8693.8598309798672</v>
      </c>
      <c r="V3" s="65">
        <f>IF(RES_hh_tes!V3=0,0,1000*11630*RES_hh_tes!V3/RES_hh_num!V3)</f>
        <v>8480.6907629887137</v>
      </c>
      <c r="W3" s="65">
        <f>IF(RES_hh_tes!W3=0,0,1000*11630*RES_hh_tes!W3/RES_hh_num!W3)</f>
        <v>9611.7178703420996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7824.032146000658</v>
      </c>
      <c r="C4" s="69">
        <f>IF(RES_hh_tes!C4=0,0,1000*11630*RES_hh_tes!C4/RES_hh_num!C4)</f>
        <v>8332.3845322721827</v>
      </c>
      <c r="D4" s="69">
        <f>IF(RES_hh_tes!D4=0,0,1000*11630*RES_hh_tes!D4/RES_hh_num!D4)</f>
        <v>8004.3258709388811</v>
      </c>
      <c r="E4" s="69">
        <f>IF(RES_hh_tes!E4=0,0,1000*11630*RES_hh_tes!E4/RES_hh_num!E4)</f>
        <v>8257.822355426355</v>
      </c>
      <c r="F4" s="69">
        <f>IF(RES_hh_tes!F4=0,0,1000*11630*RES_hh_tes!F4/RES_hh_num!F4)</f>
        <v>7987.9492809238145</v>
      </c>
      <c r="G4" s="69">
        <f>IF(RES_hh_tes!G4=0,0,1000*11630*RES_hh_tes!G4/RES_hh_num!G4)</f>
        <v>7777.1356636907103</v>
      </c>
      <c r="H4" s="69">
        <f>IF(RES_hh_tes!H4=0,0,1000*11630*RES_hh_tes!H4/RES_hh_num!H4)</f>
        <v>7918.1909257908728</v>
      </c>
      <c r="I4" s="69">
        <f>IF(RES_hh_tes!I4=0,0,1000*11630*RES_hh_tes!I4/RES_hh_num!I4)</f>
        <v>7176.8875817066528</v>
      </c>
      <c r="J4" s="69">
        <f>IF(RES_hh_tes!J4=0,0,1000*11630*RES_hh_tes!J4/RES_hh_num!J4)</f>
        <v>8281.393592108363</v>
      </c>
      <c r="K4" s="69">
        <f>IF(RES_hh_tes!K4=0,0,1000*11630*RES_hh_tes!K4/RES_hh_num!K4)</f>
        <v>8369.5514351240108</v>
      </c>
      <c r="L4" s="69">
        <f>IF(RES_hh_tes!L4=0,0,1000*11630*RES_hh_tes!L4/RES_hh_num!L4)</f>
        <v>9729.490233384875</v>
      </c>
      <c r="M4" s="69">
        <f>IF(RES_hh_tes!M4=0,0,1000*11630*RES_hh_tes!M4/RES_hh_num!M4)</f>
        <v>7881.5026290556598</v>
      </c>
      <c r="N4" s="69">
        <f>IF(RES_hh_tes!N4=0,0,1000*11630*RES_hh_tes!N4/RES_hh_num!N4)</f>
        <v>8652.6449468528335</v>
      </c>
      <c r="O4" s="69">
        <f>IF(RES_hh_tes!O4=0,0,1000*11630*RES_hh_tes!O4/RES_hh_num!O4)</f>
        <v>9248.4112410597154</v>
      </c>
      <c r="P4" s="69">
        <f>IF(RES_hh_tes!P4=0,0,1000*11630*RES_hh_tes!P4/RES_hh_num!P4)</f>
        <v>6959.1200869855238</v>
      </c>
      <c r="Q4" s="69">
        <f>IF(RES_hh_tes!Q4=0,0,1000*11630*RES_hh_tes!Q4/RES_hh_num!Q4)</f>
        <v>7208.6648355967045</v>
      </c>
      <c r="R4" s="69">
        <f>IF(RES_hh_tes!R4=0,0,1000*11630*RES_hh_tes!R4/RES_hh_num!R4)</f>
        <v>7485.1938692783842</v>
      </c>
      <c r="S4" s="69">
        <f>IF(RES_hh_tes!S4=0,0,1000*11630*RES_hh_tes!S4/RES_hh_num!S4)</f>
        <v>7366.4730300650099</v>
      </c>
      <c r="T4" s="69">
        <f>IF(RES_hh_tes!T4=0,0,1000*11630*RES_hh_tes!T4/RES_hh_num!T4)</f>
        <v>7458.7582442121538</v>
      </c>
      <c r="U4" s="69">
        <f>IF(RES_hh_tes!U4=0,0,1000*11630*RES_hh_tes!U4/RES_hh_num!U4)</f>
        <v>7360.8781505239767</v>
      </c>
      <c r="V4" s="69">
        <f>IF(RES_hh_tes!V4=0,0,1000*11630*RES_hh_tes!V4/RES_hh_num!V4)</f>
        <v>7240.6816110271702</v>
      </c>
      <c r="W4" s="69">
        <f>IF(RES_hh_tes!W4=0,0,1000*11630*RES_hh_tes!W4/RES_hh_num!W4)</f>
        <v>8311.0286312569879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8180.8426228484441</v>
      </c>
      <c r="C5" s="72">
        <f>IF(RES_hh_tes!C5=0,0,1000*11630*RES_hh_tes!C5/RES_hh_num!C5)</f>
        <v>7401.6574991130556</v>
      </c>
      <c r="D5" s="72">
        <f>IF(RES_hh_tes!D5=0,0,1000*11630*RES_hh_tes!D5/RES_hh_num!D5)</f>
        <v>7395.7398891238226</v>
      </c>
      <c r="E5" s="72">
        <f>IF(RES_hh_tes!E5=0,0,1000*11630*RES_hh_tes!E5/RES_hh_num!E5)</f>
        <v>7643.6487503244243</v>
      </c>
      <c r="F5" s="72">
        <f>IF(RES_hh_tes!F5=0,0,1000*11630*RES_hh_tes!F5/RES_hh_num!F5)</f>
        <v>4803.4939513322333</v>
      </c>
      <c r="G5" s="72">
        <f>IF(RES_hh_tes!G5=0,0,1000*11630*RES_hh_tes!G5/RES_hh_num!G5)</f>
        <v>4768.9874306917918</v>
      </c>
      <c r="H5" s="72">
        <f>IF(RES_hh_tes!H5=0,0,1000*11630*RES_hh_tes!H5/RES_hh_num!H5)</f>
        <v>4715.9095173003661</v>
      </c>
      <c r="I5" s="72">
        <f>IF(RES_hh_tes!I5=0,0,1000*11630*RES_hh_tes!I5/RES_hh_num!I5)</f>
        <v>5374.297916038342</v>
      </c>
      <c r="J5" s="72">
        <f>IF(RES_hh_tes!J5=0,0,1000*11630*RES_hh_tes!J5/RES_hh_num!J5)</f>
        <v>23567.884145067532</v>
      </c>
      <c r="K5" s="72">
        <f>IF(RES_hh_tes!K5=0,0,1000*11630*RES_hh_tes!K5/RES_hh_num!K5)</f>
        <v>7133.0122782843882</v>
      </c>
      <c r="L5" s="72">
        <f>IF(RES_hh_tes!L5=0,0,1000*11630*RES_hh_tes!L5/RES_hh_num!L5)</f>
        <v>7698.2048749304795</v>
      </c>
      <c r="M5" s="72">
        <f>IF(RES_hh_tes!M5=0,0,1000*11630*RES_hh_tes!M5/RES_hh_num!M5)</f>
        <v>8875.3512975388367</v>
      </c>
      <c r="N5" s="72">
        <f>IF(RES_hh_tes!N5=0,0,1000*11630*RES_hh_tes!N5/RES_hh_num!N5)</f>
        <v>10203.35257668433</v>
      </c>
      <c r="O5" s="72">
        <f>IF(RES_hh_tes!O5=0,0,1000*11630*RES_hh_tes!O5/RES_hh_num!O5)</f>
        <v>6469.9617654116355</v>
      </c>
      <c r="P5" s="72">
        <f>IF(RES_hh_tes!P5=0,0,1000*11630*RES_hh_tes!P5/RES_hh_num!P5)</f>
        <v>4746.0521791557767</v>
      </c>
      <c r="Q5" s="72">
        <f>IF(RES_hh_tes!Q5=0,0,1000*11630*RES_hh_tes!Q5/RES_hh_num!Q5)</f>
        <v>4249.5041930442012</v>
      </c>
      <c r="R5" s="72">
        <f>IF(RES_hh_tes!R5=0,0,1000*11630*RES_hh_tes!R5/RES_hh_num!R5)</f>
        <v>8483.0502537905704</v>
      </c>
      <c r="S5" s="72">
        <f>IF(RES_hh_tes!S5=0,0,1000*11630*RES_hh_tes!S5/RES_hh_num!S5)</f>
        <v>9556.7195581635769</v>
      </c>
      <c r="T5" s="72">
        <f>IF(RES_hh_tes!T5=0,0,1000*11630*RES_hh_tes!T5/RES_hh_num!T5)</f>
        <v>9022.1484682224491</v>
      </c>
      <c r="U5" s="72">
        <f>IF(RES_hh_tes!U5=0,0,1000*11630*RES_hh_tes!U5/RES_hh_num!U5)</f>
        <v>10580.082490611359</v>
      </c>
      <c r="V5" s="72">
        <f>IF(RES_hh_tes!V5=0,0,1000*11630*RES_hh_tes!V5/RES_hh_num!V5)</f>
        <v>4704.4982030731289</v>
      </c>
      <c r="W5" s="72">
        <f>IF(RES_hh_tes!W5=0,0,1000*11630*RES_hh_tes!W5/RES_hh_num!W5)</f>
        <v>8159.6107744985857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7669.0856519993104</v>
      </c>
      <c r="C6" s="72">
        <f>IF(RES_hh_tes!C6=0,0,1000*11630*RES_hh_tes!C6/RES_hh_num!C6)</f>
        <v>8113.56357283749</v>
      </c>
      <c r="D6" s="72">
        <f>IF(RES_hh_tes!D6=0,0,1000*11630*RES_hh_tes!D6/RES_hh_num!D6)</f>
        <v>7840.3802967729225</v>
      </c>
      <c r="E6" s="72">
        <f>IF(RES_hh_tes!E6=0,0,1000*11630*RES_hh_tes!E6/RES_hh_num!E6)</f>
        <v>7879.0639403820996</v>
      </c>
      <c r="F6" s="72">
        <f>IF(RES_hh_tes!F6=0,0,1000*11630*RES_hh_tes!F6/RES_hh_num!F6)</f>
        <v>7696.9852883804624</v>
      </c>
      <c r="G6" s="72">
        <f>IF(RES_hh_tes!G6=0,0,1000*11630*RES_hh_tes!G6/RES_hh_num!G6)</f>
        <v>7377.3799717380252</v>
      </c>
      <c r="H6" s="72">
        <f>IF(RES_hh_tes!H6=0,0,1000*11630*RES_hh_tes!H6/RES_hh_num!H6)</f>
        <v>7935.4246399185404</v>
      </c>
      <c r="I6" s="72">
        <f>IF(RES_hh_tes!I6=0,0,1000*11630*RES_hh_tes!I6/RES_hh_num!I6)</f>
        <v>7380.7746496229074</v>
      </c>
      <c r="J6" s="72">
        <f>IF(RES_hh_tes!J6=0,0,1000*11630*RES_hh_tes!J6/RES_hh_num!J6)</f>
        <v>8041.5829248290247</v>
      </c>
      <c r="K6" s="72">
        <f>IF(RES_hh_tes!K6=0,0,1000*11630*RES_hh_tes!K6/RES_hh_num!K6)</f>
        <v>8148.7554926062976</v>
      </c>
      <c r="L6" s="72">
        <f>IF(RES_hh_tes!L6=0,0,1000*11630*RES_hh_tes!L6/RES_hh_num!L6)</f>
        <v>9541.0045773291877</v>
      </c>
      <c r="M6" s="72">
        <f>IF(RES_hh_tes!M6=0,0,1000*11630*RES_hh_tes!M6/RES_hh_num!M6)</f>
        <v>7705.9460028125322</v>
      </c>
      <c r="N6" s="72">
        <f>IF(RES_hh_tes!N6=0,0,1000*11630*RES_hh_tes!N6/RES_hh_num!N6)</f>
        <v>8392.9528937739287</v>
      </c>
      <c r="O6" s="72">
        <f>IF(RES_hh_tes!O6=0,0,1000*11630*RES_hh_tes!O6/RES_hh_num!O6)</f>
        <v>9066.0323114347702</v>
      </c>
      <c r="P6" s="72">
        <f>IF(RES_hh_tes!P6=0,0,1000*11630*RES_hh_tes!P6/RES_hh_num!P6)</f>
        <v>7079.7383812153848</v>
      </c>
      <c r="Q6" s="72">
        <f>IF(RES_hh_tes!Q6=0,0,1000*11630*RES_hh_tes!Q6/RES_hh_num!Q6)</f>
        <v>7035.9811096210415</v>
      </c>
      <c r="R6" s="72">
        <f>IF(RES_hh_tes!R6=0,0,1000*11630*RES_hh_tes!R6/RES_hh_num!R6)</f>
        <v>7175.8167011777377</v>
      </c>
      <c r="S6" s="72">
        <f>IF(RES_hh_tes!S6=0,0,1000*11630*RES_hh_tes!S6/RES_hh_num!S6)</f>
        <v>7246.8749666931208</v>
      </c>
      <c r="T6" s="72">
        <f>IF(RES_hh_tes!T6=0,0,1000*11630*RES_hh_tes!T6/RES_hh_num!T6)</f>
        <v>7267.6202470111612</v>
      </c>
      <c r="U6" s="72">
        <f>IF(RES_hh_tes!U6=0,0,1000*11630*RES_hh_tes!U6/RES_hh_num!U6)</f>
        <v>7319.9501092993542</v>
      </c>
      <c r="V6" s="72">
        <f>IF(RES_hh_tes!V6=0,0,1000*11630*RES_hh_tes!V6/RES_hh_num!V6)</f>
        <v>7542.6902053413251</v>
      </c>
      <c r="W6" s="72">
        <f>IF(RES_hh_tes!W6=0,0,1000*11630*RES_hh_tes!W6/RES_hh_num!W6)</f>
        <v>7842.3112206754595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8115.8812709990389</v>
      </c>
      <c r="C7" s="72">
        <f>IF(RES_hh_tes!C7=0,0,1000*11630*RES_hh_tes!C7/RES_hh_num!C7)</f>
        <v>7928.2863970686694</v>
      </c>
      <c r="D7" s="72">
        <f>IF(RES_hh_tes!D7=0,0,1000*11630*RES_hh_tes!D7/RES_hh_num!D7)</f>
        <v>7914.9197131551409</v>
      </c>
      <c r="E7" s="72">
        <f>IF(RES_hh_tes!E7=0,0,1000*11630*RES_hh_tes!E7/RES_hh_num!E7)</f>
        <v>7953.4798165537404</v>
      </c>
      <c r="F7" s="72">
        <f>IF(RES_hh_tes!F7=0,0,1000*11630*RES_hh_tes!F7/RES_hh_num!F7)</f>
        <v>7845.9887745134201</v>
      </c>
      <c r="G7" s="72">
        <f>IF(RES_hh_tes!G7=0,0,1000*11630*RES_hh_tes!G7/RES_hh_num!G7)</f>
        <v>7485.752676479503</v>
      </c>
      <c r="H7" s="72">
        <f>IF(RES_hh_tes!H7=0,0,1000*11630*RES_hh_tes!H7/RES_hh_num!H7)</f>
        <v>6510.4697758066868</v>
      </c>
      <c r="I7" s="72">
        <f>IF(RES_hh_tes!I7=0,0,1000*11630*RES_hh_tes!I7/RES_hh_num!I7)</f>
        <v>7232.3817551982365</v>
      </c>
      <c r="J7" s="72">
        <f>IF(RES_hh_tes!J7=0,0,1000*11630*RES_hh_tes!J7/RES_hh_num!J7)</f>
        <v>7945.8975113465121</v>
      </c>
      <c r="K7" s="72">
        <f>IF(RES_hh_tes!K7=0,0,1000*11630*RES_hh_tes!K7/RES_hh_num!K7)</f>
        <v>8134.0502929304812</v>
      </c>
      <c r="L7" s="72">
        <f>IF(RES_hh_tes!L7=0,0,1000*11630*RES_hh_tes!L7/RES_hh_num!L7)</f>
        <v>8637.152963532104</v>
      </c>
      <c r="M7" s="72">
        <f>IF(RES_hh_tes!M7=0,0,1000*11630*RES_hh_tes!M7/RES_hh_num!M7)</f>
        <v>8147.0255204060632</v>
      </c>
      <c r="N7" s="72">
        <f>IF(RES_hh_tes!N7=0,0,1000*11630*RES_hh_tes!N7/RES_hh_num!N7)</f>
        <v>8318.6918748857115</v>
      </c>
      <c r="O7" s="72">
        <f>IF(RES_hh_tes!O7=0,0,1000*11630*RES_hh_tes!O7/RES_hh_num!O7)</f>
        <v>8268.788021905697</v>
      </c>
      <c r="P7" s="72">
        <f>IF(RES_hh_tes!P7=0,0,1000*11630*RES_hh_tes!P7/RES_hh_num!P7)</f>
        <v>7500.3638228690716</v>
      </c>
      <c r="Q7" s="72">
        <f>IF(RES_hh_tes!Q7=0,0,1000*11630*RES_hh_tes!Q7/RES_hh_num!Q7)</f>
        <v>7319.9941980524227</v>
      </c>
      <c r="R7" s="72">
        <f>IF(RES_hh_tes!R7=0,0,1000*11630*RES_hh_tes!R7/RES_hh_num!R7)</f>
        <v>7207.3269517704593</v>
      </c>
      <c r="S7" s="72">
        <f>IF(RES_hh_tes!S7=0,0,1000*11630*RES_hh_tes!S7/RES_hh_num!S7)</f>
        <v>7258.3621709159324</v>
      </c>
      <c r="T7" s="72">
        <f>IF(RES_hh_tes!T7=0,0,1000*11630*RES_hh_tes!T7/RES_hh_num!T7)</f>
        <v>7273.7739428759196</v>
      </c>
      <c r="U7" s="72">
        <f>IF(RES_hh_tes!U7=0,0,1000*11630*RES_hh_tes!U7/RES_hh_num!U7)</f>
        <v>7303.8197315019052</v>
      </c>
      <c r="V7" s="72">
        <f>IF(RES_hh_tes!V7=0,0,1000*11630*RES_hh_tes!V7/RES_hh_num!V7)</f>
        <v>7384.9751674612444</v>
      </c>
      <c r="W7" s="72">
        <f>IF(RES_hh_tes!W7=0,0,1000*11630*RES_hh_tes!W7/RES_hh_num!W7)</f>
        <v>7766.1135406639632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7634.768134796298</v>
      </c>
      <c r="C8" s="72">
        <f>IF(RES_hh_tes!C8=0,0,1000*11630*RES_hh_tes!C8/RES_hh_num!C8)</f>
        <v>8172.0195534120521</v>
      </c>
      <c r="D8" s="72">
        <f>IF(RES_hh_tes!D8=0,0,1000*11630*RES_hh_tes!D8/RES_hh_num!D8)</f>
        <v>7827.2707946405635</v>
      </c>
      <c r="E8" s="72">
        <f>IF(RES_hh_tes!E8=0,0,1000*11630*RES_hh_tes!E8/RES_hh_num!E8)</f>
        <v>8088.2358365960899</v>
      </c>
      <c r="F8" s="72">
        <f>IF(RES_hh_tes!F8=0,0,1000*11630*RES_hh_tes!F8/RES_hh_num!F8)</f>
        <v>7818.0708377268238</v>
      </c>
      <c r="G8" s="72">
        <f>IF(RES_hh_tes!G8=0,0,1000*11630*RES_hh_tes!G8/RES_hh_num!G8)</f>
        <v>7613.5617044497048</v>
      </c>
      <c r="H8" s="72">
        <f>IF(RES_hh_tes!H8=0,0,1000*11630*RES_hh_tes!H8/RES_hh_num!H8)</f>
        <v>7774.8663781507366</v>
      </c>
      <c r="I8" s="72">
        <f>IF(RES_hh_tes!I8=0,0,1000*11630*RES_hh_tes!I8/RES_hh_num!I8)</f>
        <v>6980.6036974259605</v>
      </c>
      <c r="J8" s="72">
        <f>IF(RES_hh_tes!J8=0,0,1000*11630*RES_hh_tes!J8/RES_hh_num!J8)</f>
        <v>8134.3103679801097</v>
      </c>
      <c r="K8" s="72">
        <f>IF(RES_hh_tes!K8=0,0,1000*11630*RES_hh_tes!K8/RES_hh_num!K8)</f>
        <v>8207.7821030815012</v>
      </c>
      <c r="L8" s="72">
        <f>IF(RES_hh_tes!L8=0,0,1000*11630*RES_hh_tes!L8/RES_hh_num!L8)</f>
        <v>9667.4983766778114</v>
      </c>
      <c r="M8" s="72">
        <f>IF(RES_hh_tes!M8=0,0,1000*11630*RES_hh_tes!M8/RES_hh_num!M8)</f>
        <v>7663.5994120193645</v>
      </c>
      <c r="N8" s="72">
        <f>IF(RES_hh_tes!N8=0,0,1000*11630*RES_hh_tes!N8/RES_hh_num!N8)</f>
        <v>8458.7230436319915</v>
      </c>
      <c r="O8" s="72">
        <f>IF(RES_hh_tes!O8=0,0,1000*11630*RES_hh_tes!O8/RES_hh_num!O8)</f>
        <v>9136.711028404543</v>
      </c>
      <c r="P8" s="72">
        <f>IF(RES_hh_tes!P8=0,0,1000*11630*RES_hh_tes!P8/RES_hh_num!P8)</f>
        <v>6750.3556704040711</v>
      </c>
      <c r="Q8" s="72">
        <f>IF(RES_hh_tes!Q8=0,0,1000*11630*RES_hh_tes!Q8/RES_hh_num!Q8)</f>
        <v>7092.5478189199721</v>
      </c>
      <c r="R8" s="72">
        <f>IF(RES_hh_tes!R8=0,0,1000*11630*RES_hh_tes!R8/RES_hh_num!R8)</f>
        <v>7397.4052855187238</v>
      </c>
      <c r="S8" s="72">
        <f>IF(RES_hh_tes!S8=0,0,1000*11630*RES_hh_tes!S8/RES_hh_num!S8)</f>
        <v>7260.3506802949705</v>
      </c>
      <c r="T8" s="72">
        <f>IF(RES_hh_tes!T8=0,0,1000*11630*RES_hh_tes!T8/RES_hh_num!T8)</f>
        <v>7344.4701408067904</v>
      </c>
      <c r="U8" s="72">
        <f>IF(RES_hh_tes!U8=0,0,1000*11630*RES_hh_tes!U8/RES_hh_num!U8)</f>
        <v>7225.6142606161411</v>
      </c>
      <c r="V8" s="72">
        <f>IF(RES_hh_tes!V8=0,0,1000*11630*RES_hh_tes!V8/RES_hh_num!V8)</f>
        <v>7052.6041645633632</v>
      </c>
      <c r="W8" s="72">
        <f>IF(RES_hh_tes!W8=0,0,1000*11630*RES_hh_tes!W8/RES_hh_num!W8)</f>
        <v>8187.9362551718405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7890.623653294776</v>
      </c>
      <c r="C9" s="72">
        <f>IF(RES_hh_tes!C9=0,0,1000*11630*RES_hh_tes!C9/RES_hh_num!C9)</f>
        <v>8021.3072932889982</v>
      </c>
      <c r="D9" s="72">
        <f>IF(RES_hh_tes!D9=0,0,1000*11630*RES_hh_tes!D9/RES_hh_num!D9)</f>
        <v>7877.8949310530697</v>
      </c>
      <c r="E9" s="72">
        <f>IF(RES_hh_tes!E9=0,0,1000*11630*RES_hh_tes!E9/RES_hh_num!E9)</f>
        <v>7880.9801514052961</v>
      </c>
      <c r="F9" s="72">
        <f>IF(RES_hh_tes!F9=0,0,1000*11630*RES_hh_tes!F9/RES_hh_num!F9)</f>
        <v>7864.6888455829776</v>
      </c>
      <c r="G9" s="72">
        <f>IF(RES_hh_tes!G9=0,0,1000*11630*RES_hh_tes!G9/RES_hh_num!G9)</f>
        <v>7793.67352399625</v>
      </c>
      <c r="H9" s="72">
        <f>IF(RES_hh_tes!H9=0,0,1000*11630*RES_hh_tes!H9/RES_hh_num!H9)</f>
        <v>7856.5476981572656</v>
      </c>
      <c r="I9" s="72">
        <f>IF(RES_hh_tes!I9=0,0,1000*11630*RES_hh_tes!I9/RES_hh_num!I9)</f>
        <v>7864.5348051478004</v>
      </c>
      <c r="J9" s="72">
        <f>IF(RES_hh_tes!J9=0,0,1000*11630*RES_hh_tes!J9/RES_hh_num!J9)</f>
        <v>8044.741743103963</v>
      </c>
      <c r="K9" s="72">
        <f>IF(RES_hh_tes!K9=0,0,1000*11630*RES_hh_tes!K9/RES_hh_num!K9)</f>
        <v>8297.4652277848418</v>
      </c>
      <c r="L9" s="72">
        <f>IF(RES_hh_tes!L9=0,0,1000*11630*RES_hh_tes!L9/RES_hh_num!L9)</f>
        <v>8475.340324595154</v>
      </c>
      <c r="M9" s="72">
        <f>IF(RES_hh_tes!M9=0,0,1000*11630*RES_hh_tes!M9/RES_hh_num!M9)</f>
        <v>8585.1818533455516</v>
      </c>
      <c r="N9" s="72">
        <f>IF(RES_hh_tes!N9=0,0,1000*11630*RES_hh_tes!N9/RES_hh_num!N9)</f>
        <v>8367.9044437635202</v>
      </c>
      <c r="O9" s="72">
        <f>IF(RES_hh_tes!O9=0,0,1000*11630*RES_hh_tes!O9/RES_hh_num!O9)</f>
        <v>8220.3581288578043</v>
      </c>
      <c r="P9" s="72">
        <f>IF(RES_hh_tes!P9=0,0,1000*11630*RES_hh_tes!P9/RES_hh_num!P9)</f>
        <v>7565.1196829129431</v>
      </c>
      <c r="Q9" s="72">
        <f>IF(RES_hh_tes!Q9=0,0,1000*11630*RES_hh_tes!Q9/RES_hh_num!Q9)</f>
        <v>7336.9753732313438</v>
      </c>
      <c r="R9" s="72">
        <f>IF(RES_hh_tes!R9=0,0,1000*11630*RES_hh_tes!R9/RES_hh_num!R9)</f>
        <v>7272.4997913469515</v>
      </c>
      <c r="S9" s="72">
        <f>IF(RES_hh_tes!S9=0,0,1000*11630*RES_hh_tes!S9/RES_hh_num!S9)</f>
        <v>7309.4442711423198</v>
      </c>
      <c r="T9" s="72">
        <f>IF(RES_hh_tes!T9=0,0,1000*11630*RES_hh_tes!T9/RES_hh_num!T9)</f>
        <v>7371.6599343967682</v>
      </c>
      <c r="U9" s="72">
        <f>IF(RES_hh_tes!U9=0,0,1000*11630*RES_hh_tes!U9/RES_hh_num!U9)</f>
        <v>7465.6038765664307</v>
      </c>
      <c r="V9" s="72">
        <f>IF(RES_hh_tes!V9=0,0,1000*11630*RES_hh_tes!V9/RES_hh_num!V9)</f>
        <v>7617.8368567347097</v>
      </c>
      <c r="W9" s="72">
        <f>IF(RES_hh_tes!W9=0,0,1000*11630*RES_hh_tes!W9/RES_hh_num!W9)</f>
        <v>7906.2381600743092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7553.5397418604134</v>
      </c>
      <c r="C11" s="72">
        <f>IF(RES_hh_tes!C11=0,0,1000*11630*RES_hh_tes!C11/RES_hh_num!C11)</f>
        <v>8438.8955686864665</v>
      </c>
      <c r="D11" s="72">
        <f>IF(RES_hh_tes!D11=0,0,1000*11630*RES_hh_tes!D11/RES_hh_num!D11)</f>
        <v>7872.5502033991716</v>
      </c>
      <c r="E11" s="72">
        <f>IF(RES_hh_tes!E11=0,0,1000*11630*RES_hh_tes!E11/RES_hh_num!E11)</f>
        <v>8220.5305994023711</v>
      </c>
      <c r="F11" s="72">
        <f>IF(RES_hh_tes!F11=0,0,1000*11630*RES_hh_tes!F11/RES_hh_num!F11)</f>
        <v>8165.6771297214518</v>
      </c>
      <c r="G11" s="72">
        <f>IF(RES_hh_tes!G11=0,0,1000*11630*RES_hh_tes!G11/RES_hh_num!G11)</f>
        <v>7750.8488943505008</v>
      </c>
      <c r="H11" s="72">
        <f>IF(RES_hh_tes!H11=0,0,1000*11630*RES_hh_tes!H11/RES_hh_num!H11)</f>
        <v>7670.6724524152633</v>
      </c>
      <c r="I11" s="72">
        <f>IF(RES_hh_tes!I11=0,0,1000*11630*RES_hh_tes!I11/RES_hh_num!I11)</f>
        <v>7284.8735116103999</v>
      </c>
      <c r="J11" s="72">
        <f>IF(RES_hh_tes!J11=0,0,1000*11630*RES_hh_tes!J11/RES_hh_num!J11)</f>
        <v>8255.21205985507</v>
      </c>
      <c r="K11" s="72">
        <f>IF(RES_hh_tes!K11=0,0,1000*11630*RES_hh_tes!K11/RES_hh_num!K11)</f>
        <v>8177.0068335355645</v>
      </c>
      <c r="L11" s="72">
        <f>IF(RES_hh_tes!L11=0,0,1000*11630*RES_hh_tes!L11/RES_hh_num!L11)</f>
        <v>9569.9655963705809</v>
      </c>
      <c r="M11" s="72">
        <f>IF(RES_hh_tes!M11=0,0,1000*11630*RES_hh_tes!M11/RES_hh_num!M11)</f>
        <v>7841.1629041845645</v>
      </c>
      <c r="N11" s="72">
        <f>IF(RES_hh_tes!N11=0,0,1000*11630*RES_hh_tes!N11/RES_hh_num!N11)</f>
        <v>8633.6114987371257</v>
      </c>
      <c r="O11" s="72">
        <f>IF(RES_hh_tes!O11=0,0,1000*11630*RES_hh_tes!O11/RES_hh_num!O11)</f>
        <v>9201.5384180684396</v>
      </c>
      <c r="P11" s="72">
        <f>IF(RES_hh_tes!P11=0,0,1000*11630*RES_hh_tes!P11/RES_hh_num!P11)</f>
        <v>6985.3606692015173</v>
      </c>
      <c r="Q11" s="72">
        <f>IF(RES_hh_tes!Q11=0,0,1000*11630*RES_hh_tes!Q11/RES_hh_num!Q11)</f>
        <v>7374.6336105650234</v>
      </c>
      <c r="R11" s="72">
        <f>IF(RES_hh_tes!R11=0,0,1000*11630*RES_hh_tes!R11/RES_hh_num!R11)</f>
        <v>7431.7467566454307</v>
      </c>
      <c r="S11" s="72">
        <f>IF(RES_hh_tes!S11=0,0,1000*11630*RES_hh_tes!S11/RES_hh_num!S11)</f>
        <v>7229.02579488027</v>
      </c>
      <c r="T11" s="72">
        <f>IF(RES_hh_tes!T11=0,0,1000*11630*RES_hh_tes!T11/RES_hh_num!T11)</f>
        <v>7542.1571171852556</v>
      </c>
      <c r="U11" s="72">
        <f>IF(RES_hh_tes!U11=0,0,1000*11630*RES_hh_tes!U11/RES_hh_num!U11)</f>
        <v>7335.1264933274379</v>
      </c>
      <c r="V11" s="72">
        <f>IF(RES_hh_tes!V11=0,0,1000*11630*RES_hh_tes!V11/RES_hh_num!V11)</f>
        <v>7235.4266872779144</v>
      </c>
      <c r="W11" s="72">
        <f>IF(RES_hh_tes!W11=0,0,1000*11630*RES_hh_tes!W11/RES_hh_num!W11)</f>
        <v>8266.123473953814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7714.1967833004064</v>
      </c>
      <c r="C12" s="72">
        <f>IF(RES_hh_tes!C12=0,0,1000*11630*RES_hh_tes!C12/RES_hh_num!C12)</f>
        <v>7771.6183120222477</v>
      </c>
      <c r="D12" s="72">
        <f>IF(RES_hh_tes!D12=0,0,1000*11630*RES_hh_tes!D12/RES_hh_num!D12)</f>
        <v>7866.4883957505926</v>
      </c>
      <c r="E12" s="72">
        <f>IF(RES_hh_tes!E12=0,0,1000*11630*RES_hh_tes!E12/RES_hh_num!E12)</f>
        <v>8205.7950918905299</v>
      </c>
      <c r="F12" s="72">
        <f>IF(RES_hh_tes!F12=0,0,1000*11630*RES_hh_tes!F12/RES_hh_num!F12)</f>
        <v>7906.3925238140737</v>
      </c>
      <c r="G12" s="72">
        <f>IF(RES_hh_tes!G12=0,0,1000*11630*RES_hh_tes!G12/RES_hh_num!G12)</f>
        <v>7355.0063371631404</v>
      </c>
      <c r="H12" s="72">
        <f>IF(RES_hh_tes!H12=0,0,1000*11630*RES_hh_tes!H12/RES_hh_num!H12)</f>
        <v>7572.9385686720725</v>
      </c>
      <c r="I12" s="72">
        <f>IF(RES_hh_tes!I12=0,0,1000*11630*RES_hh_tes!I12/RES_hh_num!I12)</f>
        <v>7148.0615250068759</v>
      </c>
      <c r="J12" s="72">
        <f>IF(RES_hh_tes!J12=0,0,1000*11630*RES_hh_tes!J12/RES_hh_num!J12)</f>
        <v>8024.4621903998504</v>
      </c>
      <c r="K12" s="72">
        <f>IF(RES_hh_tes!K12=0,0,1000*11630*RES_hh_tes!K12/RES_hh_num!K12)</f>
        <v>8606.7250438807314</v>
      </c>
      <c r="L12" s="72">
        <f>IF(RES_hh_tes!L12=0,0,1000*11630*RES_hh_tes!L12/RES_hh_num!L12)</f>
        <v>8797.6164707526459</v>
      </c>
      <c r="M12" s="72">
        <f>IF(RES_hh_tes!M12=0,0,1000*11630*RES_hh_tes!M12/RES_hh_num!M12)</f>
        <v>8648.3459659219679</v>
      </c>
      <c r="N12" s="72">
        <f>IF(RES_hh_tes!N12=0,0,1000*11630*RES_hh_tes!N12/RES_hh_num!N12)</f>
        <v>8566.8470079204744</v>
      </c>
      <c r="O12" s="72">
        <f>IF(RES_hh_tes!O12=0,0,1000*11630*RES_hh_tes!O12/RES_hh_num!O12)</f>
        <v>8151.5421490394101</v>
      </c>
      <c r="P12" s="72">
        <f>IF(RES_hh_tes!P12=0,0,1000*11630*RES_hh_tes!P12/RES_hh_num!P12)</f>
        <v>7429.4845492311861</v>
      </c>
      <c r="Q12" s="72">
        <f>IF(RES_hh_tes!Q12=0,0,1000*11630*RES_hh_tes!Q12/RES_hh_num!Q12)</f>
        <v>7024.6961377890639</v>
      </c>
      <c r="R12" s="72">
        <f>IF(RES_hh_tes!R12=0,0,1000*11630*RES_hh_tes!R12/RES_hh_num!R12)</f>
        <v>6988.5568801082281</v>
      </c>
      <c r="S12" s="72">
        <f>IF(RES_hh_tes!S12=0,0,1000*11630*RES_hh_tes!S12/RES_hh_num!S12)</f>
        <v>7036.1499052152249</v>
      </c>
      <c r="T12" s="72">
        <f>IF(RES_hh_tes!T12=0,0,1000*11630*RES_hh_tes!T12/RES_hh_num!T12)</f>
        <v>6871.9146022991281</v>
      </c>
      <c r="U12" s="72">
        <f>IF(RES_hh_tes!U12=0,0,1000*11630*RES_hh_tes!U12/RES_hh_num!U12)</f>
        <v>6997.924908330584</v>
      </c>
      <c r="V12" s="72">
        <f>IF(RES_hh_tes!V12=0,0,1000*11630*RES_hh_tes!V12/RES_hh_num!V12)</f>
        <v>7543.3772132178028</v>
      </c>
      <c r="W12" s="72">
        <f>IF(RES_hh_tes!W12=0,0,1000*11630*RES_hh_tes!W12/RES_hh_num!W12)</f>
        <v>8651.5989494411933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8414.8580990931368</v>
      </c>
      <c r="C13" s="74">
        <f>IF(RES_hh_tes!C13=0,0,1000*11630*RES_hh_tes!C13/RES_hh_num!C13)</f>
        <v>7040.5961474277947</v>
      </c>
      <c r="D13" s="74">
        <f>IF(RES_hh_tes!D13=0,0,1000*11630*RES_hh_tes!D13/RES_hh_num!D13)</f>
        <v>8354.1679684517094</v>
      </c>
      <c r="E13" s="74">
        <f>IF(RES_hh_tes!E13=0,0,1000*11630*RES_hh_tes!E13/RES_hh_num!E13)</f>
        <v>8514.5457465826948</v>
      </c>
      <c r="F13" s="74">
        <f>IF(RES_hh_tes!F13=0,0,1000*11630*RES_hh_tes!F13/RES_hh_num!F13)</f>
        <v>7765.5716669552248</v>
      </c>
      <c r="G13" s="74">
        <f>IF(RES_hh_tes!G13=0,0,1000*11630*RES_hh_tes!G13/RES_hh_num!G13)</f>
        <v>7847.7677586670461</v>
      </c>
      <c r="H13" s="74">
        <f>IF(RES_hh_tes!H13=0,0,1000*11630*RES_hh_tes!H13/RES_hh_num!H13)</f>
        <v>7584.9513437040205</v>
      </c>
      <c r="I13" s="74">
        <f>IF(RES_hh_tes!I13=0,0,1000*11630*RES_hh_tes!I13/RES_hh_num!I13)</f>
        <v>7854.8584403900868</v>
      </c>
      <c r="J13" s="74">
        <f>IF(RES_hh_tes!J13=0,0,1000*11630*RES_hh_tes!J13/RES_hh_num!J13)</f>
        <v>7584.0081849605222</v>
      </c>
      <c r="K13" s="74">
        <f>IF(RES_hh_tes!K13=0,0,1000*11630*RES_hh_tes!K13/RES_hh_num!K13)</f>
        <v>8646.8916775630951</v>
      </c>
      <c r="L13" s="74">
        <f>IF(RES_hh_tes!L13=0,0,1000*11630*RES_hh_tes!L13/RES_hh_num!L13)</f>
        <v>6077.5821929678732</v>
      </c>
      <c r="M13" s="74">
        <f>IF(RES_hh_tes!M13=0,0,1000*11630*RES_hh_tes!M13/RES_hh_num!M13)</f>
        <v>9249.1280541766046</v>
      </c>
      <c r="N13" s="74">
        <f>IF(RES_hh_tes!N13=0,0,1000*11630*RES_hh_tes!N13/RES_hh_num!N13)</f>
        <v>11476.879263153391</v>
      </c>
      <c r="O13" s="74">
        <f>IF(RES_hh_tes!O13=0,0,1000*11630*RES_hh_tes!O13/RES_hh_num!O13)</f>
        <v>9813.4198727638377</v>
      </c>
      <c r="P13" s="74">
        <f>IF(RES_hh_tes!P13=0,0,1000*11630*RES_hh_tes!P13/RES_hh_num!P13)</f>
        <v>9611.1305934348475</v>
      </c>
      <c r="Q13" s="74">
        <f>IF(RES_hh_tes!Q13=0,0,1000*11630*RES_hh_tes!Q13/RES_hh_num!Q13)</f>
        <v>1569.8884241300302</v>
      </c>
      <c r="R13" s="74">
        <f>IF(RES_hh_tes!R13=0,0,1000*11630*RES_hh_tes!R13/RES_hh_num!R13)</f>
        <v>842.62024695821049</v>
      </c>
      <c r="S13" s="74">
        <f>IF(RES_hh_tes!S13=0,0,1000*11630*RES_hh_tes!S13/RES_hh_num!S13)</f>
        <v>3059.940116738147</v>
      </c>
      <c r="T13" s="74">
        <f>IF(RES_hh_tes!T13=0,0,1000*11630*RES_hh_tes!T13/RES_hh_num!T13)</f>
        <v>5923.7560875606487</v>
      </c>
      <c r="U13" s="74">
        <f>IF(RES_hh_tes!U13=0,0,1000*11630*RES_hh_tes!U13/RES_hh_num!U13)</f>
        <v>11353.271542638679</v>
      </c>
      <c r="V13" s="74">
        <f>IF(RES_hh_tes!V13=0,0,1000*11630*RES_hh_tes!V13/RES_hh_num!V13)</f>
        <v>16627.872821056062</v>
      </c>
      <c r="W13" s="74">
        <f>IF(RES_hh_tes!W13=0,0,1000*11630*RES_hh_tes!W13/RES_hh_num!W13)</f>
        <v>1176.9656353310975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170.73913720414345</v>
      </c>
      <c r="C14" s="76">
        <f>IF(RES_hh_tes!C14=0,0,1000*11630*RES_hh_tes!C14/RES_hh_num!C14)</f>
        <v>179.59262526880883</v>
      </c>
      <c r="D14" s="76">
        <f>IF(RES_hh_tes!D14=0,0,1000*11630*RES_hh_tes!D14/RES_hh_num!D14)</f>
        <v>168.48914923219945</v>
      </c>
      <c r="E14" s="76">
        <f>IF(RES_hh_tes!E14=0,0,1000*11630*RES_hh_tes!E14/RES_hh_num!E14)</f>
        <v>170.46527890285773</v>
      </c>
      <c r="F14" s="76">
        <f>IF(RES_hh_tes!F14=0,0,1000*11630*RES_hh_tes!F14/RES_hh_num!F14)</f>
        <v>161.09860270508375</v>
      </c>
      <c r="G14" s="76">
        <f>IF(RES_hh_tes!G14=0,0,1000*11630*RES_hh_tes!G14/RES_hh_num!G14)</f>
        <v>152.70569523287293</v>
      </c>
      <c r="H14" s="76">
        <f>IF(RES_hh_tes!H14=0,0,1000*11630*RES_hh_tes!H14/RES_hh_num!H14)</f>
        <v>151.59008723959496</v>
      </c>
      <c r="I14" s="76">
        <f>IF(RES_hh_tes!I14=0,0,1000*11630*RES_hh_tes!I14/RES_hh_num!I14)</f>
        <v>132.39427318563568</v>
      </c>
      <c r="J14" s="76">
        <f>IF(RES_hh_tes!J14=0,0,1000*11630*RES_hh_tes!J14/RES_hh_num!J14)</f>
        <v>154.36141761634403</v>
      </c>
      <c r="K14" s="76">
        <f>IF(RES_hh_tes!K14=0,0,1000*11630*RES_hh_tes!K14/RES_hh_num!K14)</f>
        <v>153.7851700299012</v>
      </c>
      <c r="L14" s="76">
        <f>IF(RES_hh_tes!L14=0,0,1000*11630*RES_hh_tes!L14/RES_hh_num!L14)</f>
        <v>184.13063382705258</v>
      </c>
      <c r="M14" s="76">
        <f>IF(RES_hh_tes!M14=0,0,1000*11630*RES_hh_tes!M14/RES_hh_num!M14)</f>
        <v>137.55074018006346</v>
      </c>
      <c r="N14" s="76">
        <f>IF(RES_hh_tes!N14=0,0,1000*11630*RES_hh_tes!N14/RES_hh_num!N14)</f>
        <v>150.84222233389599</v>
      </c>
      <c r="O14" s="76">
        <f>IF(RES_hh_tes!O14=0,0,1000*11630*RES_hh_tes!O14/RES_hh_num!O14)</f>
        <v>163.18063237921896</v>
      </c>
      <c r="P14" s="76">
        <f>IF(RES_hh_tes!P14=0,0,1000*11630*RES_hh_tes!P14/RES_hh_num!P14)</f>
        <v>112.68524595301996</v>
      </c>
      <c r="Q14" s="76">
        <f>IF(RES_hh_tes!Q14=0,0,1000*11630*RES_hh_tes!Q14/RES_hh_num!Q14)</f>
        <v>121.21112125944488</v>
      </c>
      <c r="R14" s="76">
        <f>IF(RES_hh_tes!R14=0,0,1000*11630*RES_hh_tes!R14/RES_hh_num!R14)</f>
        <v>126.74896207417618</v>
      </c>
      <c r="S14" s="76">
        <f>IF(RES_hh_tes!S14=0,0,1000*11630*RES_hh_tes!S14/RES_hh_num!S14)</f>
        <v>122.42531291725371</v>
      </c>
      <c r="T14" s="76">
        <f>IF(RES_hh_tes!T14=0,0,1000*11630*RES_hh_tes!T14/RES_hh_num!T14)</f>
        <v>122.38344469743025</v>
      </c>
      <c r="U14" s="76">
        <f>IF(RES_hh_tes!U14=0,0,1000*11630*RES_hh_tes!U14/RES_hh_num!U14)</f>
        <v>118.09875220934465</v>
      </c>
      <c r="V14" s="76">
        <f>IF(RES_hh_tes!V14=0,0,1000*11630*RES_hh_tes!V14/RES_hh_num!V14)</f>
        <v>112.57792367825368</v>
      </c>
      <c r="W14" s="76">
        <f>IF(RES_hh_tes!W14=0,0,1000*11630*RES_hh_tes!W14/RES_hh_num!W14)</f>
        <v>133.54747580043895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11.082823391738682</v>
      </c>
      <c r="C15" s="69">
        <f t="shared" si="0"/>
        <v>11.652751343918492</v>
      </c>
      <c r="D15" s="69">
        <f t="shared" si="0"/>
        <v>12.671830252041254</v>
      </c>
      <c r="E15" s="69">
        <f t="shared" si="0"/>
        <v>19.153956497752915</v>
      </c>
      <c r="F15" s="69">
        <f t="shared" si="0"/>
        <v>15.263414390063121</v>
      </c>
      <c r="G15" s="69">
        <f t="shared" si="0"/>
        <v>17.251611459029643</v>
      </c>
      <c r="H15" s="69">
        <f t="shared" si="0"/>
        <v>29.307931401237713</v>
      </c>
      <c r="I15" s="69">
        <f t="shared" si="0"/>
        <v>21.746710547581156</v>
      </c>
      <c r="J15" s="69">
        <f t="shared" si="0"/>
        <v>23.921934382673701</v>
      </c>
      <c r="K15" s="69">
        <f t="shared" si="0"/>
        <v>27.981262107727055</v>
      </c>
      <c r="L15" s="69">
        <f t="shared" si="0"/>
        <v>32.701847580666588</v>
      </c>
      <c r="M15" s="69">
        <f t="shared" si="0"/>
        <v>43.196961297200311</v>
      </c>
      <c r="N15" s="69">
        <f t="shared" si="0"/>
        <v>54.070858694992801</v>
      </c>
      <c r="O15" s="69">
        <f t="shared" si="0"/>
        <v>64.607281262929732</v>
      </c>
      <c r="P15" s="69">
        <f t="shared" si="0"/>
        <v>77.238075232998838</v>
      </c>
      <c r="Q15" s="69">
        <f t="shared" si="0"/>
        <v>90.136992482239151</v>
      </c>
      <c r="R15" s="69">
        <f t="shared" si="0"/>
        <v>103.20393431404524</v>
      </c>
      <c r="S15" s="69">
        <f t="shared" si="0"/>
        <v>116.66886599828516</v>
      </c>
      <c r="T15" s="69">
        <f t="shared" si="0"/>
        <v>130.52412432387763</v>
      </c>
      <c r="U15" s="69">
        <f t="shared" si="0"/>
        <v>145.51324367230751</v>
      </c>
      <c r="V15" s="69">
        <f t="shared" si="0"/>
        <v>159.77059018049368</v>
      </c>
      <c r="W15" s="69">
        <f t="shared" si="0"/>
        <v>175.06315907218882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11.082823391738682</v>
      </c>
      <c r="C16" s="72">
        <f>IF(RES_hh_tes!C16=0,0,1000*11630*RES_hh_tes!C16/RES_hh_num!C$3)</f>
        <v>11.652751343918492</v>
      </c>
      <c r="D16" s="72">
        <f>IF(RES_hh_tes!D16=0,0,1000*11630*RES_hh_tes!D16/RES_hh_num!D$3)</f>
        <v>12.671830252041254</v>
      </c>
      <c r="E16" s="72">
        <f>IF(RES_hh_tes!E16=0,0,1000*11630*RES_hh_tes!E16/RES_hh_num!E$3)</f>
        <v>19.153956497752915</v>
      </c>
      <c r="F16" s="72">
        <f>IF(RES_hh_tes!F16=0,0,1000*11630*RES_hh_tes!F16/RES_hh_num!F$3)</f>
        <v>15.263414390063121</v>
      </c>
      <c r="G16" s="72">
        <f>IF(RES_hh_tes!G16=0,0,1000*11630*RES_hh_tes!G16/RES_hh_num!G$3)</f>
        <v>17.251611459029643</v>
      </c>
      <c r="H16" s="72">
        <f>IF(RES_hh_tes!H16=0,0,1000*11630*RES_hh_tes!H16/RES_hh_num!H$3)</f>
        <v>29.307931401237713</v>
      </c>
      <c r="I16" s="72">
        <f>IF(RES_hh_tes!I16=0,0,1000*11630*RES_hh_tes!I16/RES_hh_num!I$3)</f>
        <v>21.746710547581156</v>
      </c>
      <c r="J16" s="72">
        <f>IF(RES_hh_tes!J16=0,0,1000*11630*RES_hh_tes!J16/RES_hh_num!J$3)</f>
        <v>23.921934382673701</v>
      </c>
      <c r="K16" s="72">
        <f>IF(RES_hh_tes!K16=0,0,1000*11630*RES_hh_tes!K16/RES_hh_num!K$3)</f>
        <v>27.981262107727055</v>
      </c>
      <c r="L16" s="72">
        <f>IF(RES_hh_tes!L16=0,0,1000*11630*RES_hh_tes!L16/RES_hh_num!L$3)</f>
        <v>32.701847580666588</v>
      </c>
      <c r="M16" s="72">
        <f>IF(RES_hh_tes!M16=0,0,1000*11630*RES_hh_tes!M16/RES_hh_num!M$3)</f>
        <v>43.196961297200311</v>
      </c>
      <c r="N16" s="72">
        <f>IF(RES_hh_tes!N16=0,0,1000*11630*RES_hh_tes!N16/RES_hh_num!N$3)</f>
        <v>54.070858694992801</v>
      </c>
      <c r="O16" s="72">
        <f>IF(RES_hh_tes!O16=0,0,1000*11630*RES_hh_tes!O16/RES_hh_num!O$3)</f>
        <v>64.607281262929732</v>
      </c>
      <c r="P16" s="72">
        <f>IF(RES_hh_tes!P16=0,0,1000*11630*RES_hh_tes!P16/RES_hh_num!P$3)</f>
        <v>77.238075232998838</v>
      </c>
      <c r="Q16" s="72">
        <f>IF(RES_hh_tes!Q16=0,0,1000*11630*RES_hh_tes!Q16/RES_hh_num!Q$3)</f>
        <v>90.136992482239151</v>
      </c>
      <c r="R16" s="72">
        <f>IF(RES_hh_tes!R16=0,0,1000*11630*RES_hh_tes!R16/RES_hh_num!R$3)</f>
        <v>103.20393431404524</v>
      </c>
      <c r="S16" s="72">
        <f>IF(RES_hh_tes!S16=0,0,1000*11630*RES_hh_tes!S16/RES_hh_num!S$3)</f>
        <v>116.66886599828516</v>
      </c>
      <c r="T16" s="72">
        <f>IF(RES_hh_tes!T16=0,0,1000*11630*RES_hh_tes!T16/RES_hh_num!T$3)</f>
        <v>130.52412432387763</v>
      </c>
      <c r="U16" s="72">
        <f>IF(RES_hh_tes!U16=0,0,1000*11630*RES_hh_tes!U16/RES_hh_num!U$3)</f>
        <v>145.51324367230751</v>
      </c>
      <c r="V16" s="72">
        <f>IF(RES_hh_tes!V16=0,0,1000*11630*RES_hh_tes!V16/RES_hh_num!V$3)</f>
        <v>159.77059018049368</v>
      </c>
      <c r="W16" s="72">
        <f>IF(RES_hh_tes!W16=0,0,1000*11630*RES_hh_tes!W16/RES_hh_num!W$3)</f>
        <v>175.06315907218882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951.9602081859008</v>
      </c>
      <c r="C17" s="69">
        <f>IF(RES_hh_tes!C17=0,0,1000*11630*RES_hh_tes!C17/RES_hh_num!C17)</f>
        <v>967.55969607719646</v>
      </c>
      <c r="D17" s="69">
        <f>IF(RES_hh_tes!D17=0,0,1000*11630*RES_hh_tes!D17/RES_hh_num!D17)</f>
        <v>1048.2739083367512</v>
      </c>
      <c r="E17" s="69">
        <f>IF(RES_hh_tes!E17=0,0,1000*11630*RES_hh_tes!E17/RES_hh_num!E17)</f>
        <v>1076.5113670619976</v>
      </c>
      <c r="F17" s="69">
        <f>IF(RES_hh_tes!F17=0,0,1000*11630*RES_hh_tes!F17/RES_hh_num!F17)</f>
        <v>1043.4167833487984</v>
      </c>
      <c r="G17" s="69">
        <f>IF(RES_hh_tes!G17=0,0,1000*11630*RES_hh_tes!G17/RES_hh_num!G17)</f>
        <v>1032.8566586125457</v>
      </c>
      <c r="H17" s="69">
        <f>IF(RES_hh_tes!H17=0,0,1000*11630*RES_hh_tes!H17/RES_hh_num!H17)</f>
        <v>1038.1560532159122</v>
      </c>
      <c r="I17" s="69">
        <f>IF(RES_hh_tes!I17=0,0,1000*11630*RES_hh_tes!I17/RES_hh_num!I17)</f>
        <v>998.9275543503669</v>
      </c>
      <c r="J17" s="69">
        <f>IF(RES_hh_tes!J17=0,0,1000*11630*RES_hh_tes!J17/RES_hh_num!J17)</f>
        <v>1033.8050588962953</v>
      </c>
      <c r="K17" s="69">
        <f>IF(RES_hh_tes!K17=0,0,1000*11630*RES_hh_tes!K17/RES_hh_num!K17)</f>
        <v>1059.8139102156538</v>
      </c>
      <c r="L17" s="69">
        <f>IF(RES_hh_tes!L17=0,0,1000*11630*RES_hh_tes!L17/RES_hh_num!L17)</f>
        <v>1231.5462604927202</v>
      </c>
      <c r="M17" s="69">
        <f>IF(RES_hh_tes!M17=0,0,1000*11630*RES_hh_tes!M17/RES_hh_num!M17)</f>
        <v>965.2312081359521</v>
      </c>
      <c r="N17" s="69">
        <f>IF(RES_hh_tes!N17=0,0,1000*11630*RES_hh_tes!N17/RES_hh_num!N17)</f>
        <v>1016.3650206851155</v>
      </c>
      <c r="O17" s="69">
        <f>IF(RES_hh_tes!O17=0,0,1000*11630*RES_hh_tes!O17/RES_hh_num!O17)</f>
        <v>1114.2784436622642</v>
      </c>
      <c r="P17" s="69">
        <f>IF(RES_hh_tes!P17=0,0,1000*11630*RES_hh_tes!P17/RES_hh_num!P17)</f>
        <v>918.33196474615011</v>
      </c>
      <c r="Q17" s="69">
        <f>IF(RES_hh_tes!Q17=0,0,1000*11630*RES_hh_tes!Q17/RES_hh_num!Q17)</f>
        <v>1098.335273005003</v>
      </c>
      <c r="R17" s="69">
        <f>IF(RES_hh_tes!R17=0,0,1000*11630*RES_hh_tes!R17/RES_hh_num!R17)</f>
        <v>1140.575728134568</v>
      </c>
      <c r="S17" s="69">
        <f>IF(RES_hh_tes!S17=0,0,1000*11630*RES_hh_tes!S17/RES_hh_num!S17)</f>
        <v>1094.0742989623111</v>
      </c>
      <c r="T17" s="69">
        <f>IF(RES_hh_tes!T17=0,0,1000*11630*RES_hh_tes!T17/RES_hh_num!T17)</f>
        <v>1062.710697316603</v>
      </c>
      <c r="U17" s="69">
        <f>IF(RES_hh_tes!U17=0,0,1000*11630*RES_hh_tes!U17/RES_hh_num!U17)</f>
        <v>988.14054032483864</v>
      </c>
      <c r="V17" s="69">
        <f>IF(RES_hh_tes!V17=0,0,1000*11630*RES_hh_tes!V17/RES_hh_num!V17)</f>
        <v>884.10758810553341</v>
      </c>
      <c r="W17" s="69">
        <f>IF(RES_hh_tes!W17=0,0,1000*11630*RES_hh_tes!W17/RES_hh_num!W17)</f>
        <v>931.33240979433469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945.33444621455271</v>
      </c>
      <c r="C21" s="72">
        <f>IF(RES_hh_tes!C21=0,0,1000*11630*RES_hh_tes!C21/RES_hh_num!C21)</f>
        <v>967.38365819763737</v>
      </c>
      <c r="D21" s="72">
        <f>IF(RES_hh_tes!D21=0,0,1000*11630*RES_hh_tes!D21/RES_hh_num!D21)</f>
        <v>1044.9445287038457</v>
      </c>
      <c r="E21" s="72">
        <f>IF(RES_hh_tes!E21=0,0,1000*11630*RES_hh_tes!E21/RES_hh_num!E21)</f>
        <v>1074.4886539510906</v>
      </c>
      <c r="F21" s="72">
        <f>IF(RES_hh_tes!F21=0,0,1000*11630*RES_hh_tes!F21/RES_hh_num!F21)</f>
        <v>1040.0374433584966</v>
      </c>
      <c r="G21" s="72">
        <f>IF(RES_hh_tes!G21=0,0,1000*11630*RES_hh_tes!G21/RES_hh_num!G21)</f>
        <v>1029.1593490511596</v>
      </c>
      <c r="H21" s="72">
        <f>IF(RES_hh_tes!H21=0,0,1000*11630*RES_hh_tes!H21/RES_hh_num!H21)</f>
        <v>1037.1391831987032</v>
      </c>
      <c r="I21" s="72">
        <f>IF(RES_hh_tes!I21=0,0,1000*11630*RES_hh_tes!I21/RES_hh_num!I21)</f>
        <v>989.33029142625651</v>
      </c>
      <c r="J21" s="72">
        <f>IF(RES_hh_tes!J21=0,0,1000*11630*RES_hh_tes!J21/RES_hh_num!J21)</f>
        <v>1034.6597428316261</v>
      </c>
      <c r="K21" s="72">
        <f>IF(RES_hh_tes!K21=0,0,1000*11630*RES_hh_tes!K21/RES_hh_num!K21)</f>
        <v>1058.1871170577576</v>
      </c>
      <c r="L21" s="72">
        <f>IF(RES_hh_tes!L21=0,0,1000*11630*RES_hh_tes!L21/RES_hh_num!L21)</f>
        <v>1245.9156883178448</v>
      </c>
      <c r="M21" s="72">
        <f>IF(RES_hh_tes!M21=0,0,1000*11630*RES_hh_tes!M21/RES_hh_num!M21)</f>
        <v>953.39363719989194</v>
      </c>
      <c r="N21" s="72">
        <f>IF(RES_hh_tes!N21=0,0,1000*11630*RES_hh_tes!N21/RES_hh_num!N21)</f>
        <v>1010.52872772821</v>
      </c>
      <c r="O21" s="72">
        <f>IF(RES_hh_tes!O21=0,0,1000*11630*RES_hh_tes!O21/RES_hh_num!O21)</f>
        <v>1118.1215526850949</v>
      </c>
      <c r="P21" s="72">
        <f>IF(RES_hh_tes!P21=0,0,1000*11630*RES_hh_tes!P21/RES_hh_num!P21)</f>
        <v>900.17380507778807</v>
      </c>
      <c r="Q21" s="72">
        <f>IF(RES_hh_tes!Q21=0,0,1000*11630*RES_hh_tes!Q21/RES_hh_num!Q21)</f>
        <v>1095.6459445098094</v>
      </c>
      <c r="R21" s="72">
        <f>IF(RES_hh_tes!R21=0,0,1000*11630*RES_hh_tes!R21/RES_hh_num!R21)</f>
        <v>1141.6058679075916</v>
      </c>
      <c r="S21" s="72">
        <f>IF(RES_hh_tes!S21=0,0,1000*11630*RES_hh_tes!S21/RES_hh_num!S21)</f>
        <v>1092.0718056521648</v>
      </c>
      <c r="T21" s="72">
        <f>IF(RES_hh_tes!T21=0,0,1000*11630*RES_hh_tes!T21/RES_hh_num!T21)</f>
        <v>1060.8710347520171</v>
      </c>
      <c r="U21" s="72">
        <f>IF(RES_hh_tes!U21=0,0,1000*11630*RES_hh_tes!U21/RES_hh_num!U21)</f>
        <v>984.65250566865541</v>
      </c>
      <c r="V21" s="72">
        <f>IF(RES_hh_tes!V21=0,0,1000*11630*RES_hh_tes!V21/RES_hh_num!V21)</f>
        <v>874.91380039450848</v>
      </c>
      <c r="W21" s="72">
        <f>IF(RES_hh_tes!W21=0,0,1000*11630*RES_hh_tes!W21/RES_hh_num!W21)</f>
        <v>930.34395319286455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921.09279019887765</v>
      </c>
      <c r="C24" s="72">
        <f>IF(RES_hh_tes!C24=0,0,1000*11630*RES_hh_tes!C24/RES_hh_num!C24)</f>
        <v>981.85261253298802</v>
      </c>
      <c r="D24" s="72">
        <f>IF(RES_hh_tes!D24=0,0,1000*11630*RES_hh_tes!D24/RES_hh_num!D24)</f>
        <v>1032.4656320128624</v>
      </c>
      <c r="E24" s="72">
        <f>IF(RES_hh_tes!E24=0,0,1000*11630*RES_hh_tes!E24/RES_hh_num!E24)</f>
        <v>1073.1493255658638</v>
      </c>
      <c r="F24" s="72">
        <f>IF(RES_hh_tes!F24=0,0,1000*11630*RES_hh_tes!F24/RES_hh_num!F24)</f>
        <v>1067.8616908751296</v>
      </c>
      <c r="G24" s="72">
        <f>IF(RES_hh_tes!G24=0,0,1000*11630*RES_hh_tes!G24/RES_hh_num!G24)</f>
        <v>1030.358573535291</v>
      </c>
      <c r="H24" s="72">
        <f>IF(RES_hh_tes!H24=0,0,1000*11630*RES_hh_tes!H24/RES_hh_num!H24)</f>
        <v>1006.6045049103848</v>
      </c>
      <c r="I24" s="72">
        <f>IF(RES_hh_tes!I24=0,0,1000*11630*RES_hh_tes!I24/RES_hh_num!I24)</f>
        <v>1014.0089440908639</v>
      </c>
      <c r="J24" s="72">
        <f>IF(RES_hh_tes!J24=0,0,1000*11630*RES_hh_tes!J24/RES_hh_num!J24)</f>
        <v>1030.8325848485968</v>
      </c>
      <c r="K24" s="72">
        <f>IF(RES_hh_tes!K24=0,0,1000*11630*RES_hh_tes!K24/RES_hh_num!K24)</f>
        <v>1035.19933945822</v>
      </c>
      <c r="L24" s="72">
        <f>IF(RES_hh_tes!L24=0,0,1000*11630*RES_hh_tes!L24/RES_hh_num!L24)</f>
        <v>1211.6976614114042</v>
      </c>
      <c r="M24" s="72">
        <f>IF(RES_hh_tes!M24=0,0,1000*11630*RES_hh_tes!M24/RES_hh_num!M24)</f>
        <v>959.48027070830165</v>
      </c>
      <c r="N24" s="72">
        <f>IF(RES_hh_tes!N24=0,0,1000*11630*RES_hh_tes!N24/RES_hh_num!N24)</f>
        <v>1013.7056960331005</v>
      </c>
      <c r="O24" s="72">
        <f>IF(RES_hh_tes!O24=0,0,1000*11630*RES_hh_tes!O24/RES_hh_num!O24)</f>
        <v>1108.6525005917551</v>
      </c>
      <c r="P24" s="72">
        <f>IF(RES_hh_tes!P24=0,0,1000*11630*RES_hh_tes!P24/RES_hh_num!P24)</f>
        <v>920.55813693696132</v>
      </c>
      <c r="Q24" s="72">
        <f>IF(RES_hh_tes!Q24=0,0,1000*11630*RES_hh_tes!Q24/RES_hh_num!Q24)</f>
        <v>1123.0554147174441</v>
      </c>
      <c r="R24" s="72">
        <f>IF(RES_hh_tes!R24=0,0,1000*11630*RES_hh_tes!R24/RES_hh_num!R24)</f>
        <v>1132.1668330803152</v>
      </c>
      <c r="S24" s="72">
        <f>IF(RES_hh_tes!S24=0,0,1000*11630*RES_hh_tes!S24/RES_hh_num!S24)</f>
        <v>1073.4675296586372</v>
      </c>
      <c r="T24" s="72">
        <f>IF(RES_hh_tes!T24=0,0,1000*11630*RES_hh_tes!T24/RES_hh_num!T24)</f>
        <v>1074.4327373146079</v>
      </c>
      <c r="U24" s="72">
        <f>IF(RES_hh_tes!U24=0,0,1000*11630*RES_hh_tes!U24/RES_hh_num!U24)</f>
        <v>984.33610323012806</v>
      </c>
      <c r="V24" s="72">
        <f>IF(RES_hh_tes!V24=0,0,1000*11630*RES_hh_tes!V24/RES_hh_num!V24)</f>
        <v>882.80813211807003</v>
      </c>
      <c r="W24" s="72">
        <f>IF(RES_hh_tes!W24=0,0,1000*11630*RES_hh_tes!W24/RES_hh_num!W24)</f>
        <v>926.40531189630258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832.35885314408688</v>
      </c>
      <c r="C25" s="74">
        <f>IF(RES_hh_tes!C25=0,0,1000*11630*RES_hh_tes!C25/RES_hh_num!C25)</f>
        <v>716.5442556937345</v>
      </c>
      <c r="D25" s="74">
        <f>IF(RES_hh_tes!D25=0,0,1000*11630*RES_hh_tes!D25/RES_hh_num!D25)</f>
        <v>829.01072381712834</v>
      </c>
      <c r="E25" s="74">
        <f>IF(RES_hh_tes!E25=0,0,1000*11630*RES_hh_tes!E25/RES_hh_num!E25)</f>
        <v>817.11113918410615</v>
      </c>
      <c r="F25" s="74">
        <f>IF(RES_hh_tes!F25=0,0,1000*11630*RES_hh_tes!F25/RES_hh_num!F25)</f>
        <v>777.1465748742803</v>
      </c>
      <c r="G25" s="74">
        <f>IF(RES_hh_tes!G25=0,0,1000*11630*RES_hh_tes!G25/RES_hh_num!G25)</f>
        <v>777.28002945143533</v>
      </c>
      <c r="H25" s="74">
        <f>IF(RES_hh_tes!H25=0,0,1000*11630*RES_hh_tes!H25/RES_hh_num!H25)</f>
        <v>760.37427045844402</v>
      </c>
      <c r="I25" s="74">
        <f>IF(RES_hh_tes!I25=0,0,1000*11630*RES_hh_tes!I25/RES_hh_num!I25)</f>
        <v>793.8914416653638</v>
      </c>
      <c r="J25" s="74">
        <f>IF(RES_hh_tes!J25=0,0,1000*11630*RES_hh_tes!J25/RES_hh_num!J25)</f>
        <v>709.10362323987761</v>
      </c>
      <c r="K25" s="74">
        <f>IF(RES_hh_tes!K25=0,0,1000*11630*RES_hh_tes!K25/RES_hh_num!K25)</f>
        <v>747.31917969760264</v>
      </c>
      <c r="L25" s="74">
        <f>IF(RES_hh_tes!L25=0,0,1000*11630*RES_hh_tes!L25/RES_hh_num!L25)</f>
        <v>730.06133720811363</v>
      </c>
      <c r="M25" s="74">
        <f>IF(RES_hh_tes!M25=0,0,1000*11630*RES_hh_tes!M25/RES_hh_num!M25)</f>
        <v>728.05658119125803</v>
      </c>
      <c r="N25" s="74">
        <f>IF(RES_hh_tes!N25=0,0,1000*11630*RES_hh_tes!N25/RES_hh_num!N25)</f>
        <v>719.00926676725601</v>
      </c>
      <c r="O25" s="74">
        <f>IF(RES_hh_tes!O25=0,0,1000*11630*RES_hh_tes!O25/RES_hh_num!O25)</f>
        <v>721.38750100192726</v>
      </c>
      <c r="P25" s="74">
        <f>IF(RES_hh_tes!P25=0,0,1000*11630*RES_hh_tes!P25/RES_hh_num!P25)</f>
        <v>732.03093939123005</v>
      </c>
      <c r="Q25" s="74">
        <f>IF(RES_hh_tes!Q25=0,0,1000*11630*RES_hh_tes!Q25/RES_hh_num!Q25)</f>
        <v>751.95802741897273</v>
      </c>
      <c r="R25" s="74">
        <f>IF(RES_hh_tes!R25=0,0,1000*11630*RES_hh_tes!R25/RES_hh_num!R25)</f>
        <v>773.05742445249598</v>
      </c>
      <c r="S25" s="74">
        <f>IF(RES_hh_tes!S25=0,0,1000*11630*RES_hh_tes!S25/RES_hh_num!S25)</f>
        <v>774.94598456451376</v>
      </c>
      <c r="T25" s="74">
        <f>IF(RES_hh_tes!T25=0,0,1000*11630*RES_hh_tes!T25/RES_hh_num!T25)</f>
        <v>745.7361751304818</v>
      </c>
      <c r="U25" s="74">
        <f>IF(RES_hh_tes!U25=0,0,1000*11630*RES_hh_tes!U25/RES_hh_num!U25)</f>
        <v>709.90700725606735</v>
      </c>
      <c r="V25" s="74">
        <f>IF(RES_hh_tes!V25=0,0,1000*11630*RES_hh_tes!V25/RES_hh_num!V25)</f>
        <v>671.69332465020887</v>
      </c>
      <c r="W25" s="74">
        <f>IF(RES_hh_tes!W25=0,0,1000*11630*RES_hh_tes!W25/RES_hh_num!W25)</f>
        <v>665.28176514806319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470.0072249283333</v>
      </c>
      <c r="C26" s="77">
        <f>IF(RES_hh_tes!C26=0,0,1000*11630*RES_hh_tes!C26/RES_hh_num!C26)</f>
        <v>477.6863048487192</v>
      </c>
      <c r="D26" s="77">
        <f>IF(RES_hh_tes!D26=0,0,1000*11630*RES_hh_tes!D26/RES_hh_num!D26)</f>
        <v>517.51469176653507</v>
      </c>
      <c r="E26" s="77">
        <f>IF(RES_hh_tes!E26=0,0,1000*11630*RES_hh_tes!E26/RES_hh_num!E26)</f>
        <v>531.43499064503317</v>
      </c>
      <c r="F26" s="77">
        <f>IF(RES_hh_tes!F26=0,0,1000*11630*RES_hh_tes!F26/RES_hh_num!F26)</f>
        <v>515.05727751212623</v>
      </c>
      <c r="G26" s="77">
        <f>IF(RES_hh_tes!G26=0,0,1000*11630*RES_hh_tes!G26/RES_hh_num!G26)</f>
        <v>509.82808041214696</v>
      </c>
      <c r="H26" s="77">
        <f>IF(RES_hh_tes!H26=0,0,1000*11630*RES_hh_tes!H26/RES_hh_num!H26)</f>
        <v>512.45571166768457</v>
      </c>
      <c r="I26" s="77">
        <f>IF(RES_hh_tes!I26=0,0,1000*11630*RES_hh_tes!I26/RES_hh_num!I26)</f>
        <v>493.10791935403131</v>
      </c>
      <c r="J26" s="77">
        <f>IF(RES_hh_tes!J26=0,0,1000*11630*RES_hh_tes!J26/RES_hh_num!J26)</f>
        <v>510.33389778993563</v>
      </c>
      <c r="K26" s="77">
        <f>IF(RES_hh_tes!K26=0,0,1000*11630*RES_hh_tes!K26/RES_hh_num!K26)</f>
        <v>523.18097939637937</v>
      </c>
      <c r="L26" s="77">
        <f>IF(RES_hh_tes!L26=0,0,1000*11630*RES_hh_tes!L26/RES_hh_num!L26)</f>
        <v>607.9835472520939</v>
      </c>
      <c r="M26" s="77">
        <f>IF(RES_hh_tes!M26=0,0,1000*11630*RES_hh_tes!M26/RES_hh_num!M26)</f>
        <v>555.88133424412592</v>
      </c>
      <c r="N26" s="77">
        <f>IF(RES_hh_tes!N26=0,0,1000*11630*RES_hh_tes!N26/RES_hh_num!N26)</f>
        <v>574.13636155103643</v>
      </c>
      <c r="O26" s="77">
        <f>IF(RES_hh_tes!O26=0,0,1000*11630*RES_hh_tes!O26/RES_hh_num!O26)</f>
        <v>568.98279625142152</v>
      </c>
      <c r="P26" s="77">
        <f>IF(RES_hh_tes!P26=0,0,1000*11630*RES_hh_tes!P26/RES_hh_num!P26)</f>
        <v>547.89452162332702</v>
      </c>
      <c r="Q26" s="77">
        <f>IF(RES_hh_tes!Q26=0,0,1000*11630*RES_hh_tes!Q26/RES_hh_num!Q26)</f>
        <v>559.92964828573156</v>
      </c>
      <c r="R26" s="77">
        <f>IF(RES_hh_tes!R26=0,0,1000*11630*RES_hh_tes!R26/RES_hh_num!R26)</f>
        <v>553.37821122120488</v>
      </c>
      <c r="S26" s="77">
        <f>IF(RES_hh_tes!S26=0,0,1000*11630*RES_hh_tes!S26/RES_hh_num!S26)</f>
        <v>544.667955213666</v>
      </c>
      <c r="T26" s="77">
        <f>IF(RES_hh_tes!T26=0,0,1000*11630*RES_hh_tes!T26/RES_hh_num!T26)</f>
        <v>545.31678774488694</v>
      </c>
      <c r="U26" s="77">
        <f>IF(RES_hh_tes!U26=0,0,1000*11630*RES_hh_tes!U26/RES_hh_num!U26)</f>
        <v>534.57418072473661</v>
      </c>
      <c r="V26" s="77">
        <f>IF(RES_hh_tes!V26=0,0,1000*11630*RES_hh_tes!V26/RES_hh_num!V26)</f>
        <v>505.31042908730586</v>
      </c>
      <c r="W26" s="77">
        <f>IF(RES_hh_tes!W26=0,0,1000*11630*RES_hh_tes!W26/RES_hh_num!W26)</f>
        <v>501.8386383791248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173.07599903301099</v>
      </c>
      <c r="C27" s="69">
        <f>IF(RES_hh_tes!C27=0,0,1000*11630*RES_hh_tes!C27/RES_hh_num!C27)</f>
        <v>185.28570904554621</v>
      </c>
      <c r="D27" s="69">
        <f>IF(RES_hh_tes!D27=0,0,1000*11630*RES_hh_tes!D27/RES_hh_num!D27)</f>
        <v>184.57380192763975</v>
      </c>
      <c r="E27" s="69">
        <f>IF(RES_hh_tes!E27=0,0,1000*11630*RES_hh_tes!E27/RES_hh_num!E27)</f>
        <v>185.06055308649681</v>
      </c>
      <c r="F27" s="69">
        <f>IF(RES_hh_tes!F27=0,0,1000*11630*RES_hh_tes!F27/RES_hh_num!F27)</f>
        <v>189.58296424212929</v>
      </c>
      <c r="G27" s="69">
        <f>IF(RES_hh_tes!G27=0,0,1000*11630*RES_hh_tes!G27/RES_hh_num!G27)</f>
        <v>190.31320728360123</v>
      </c>
      <c r="H27" s="69">
        <f>IF(RES_hh_tes!H27=0,0,1000*11630*RES_hh_tes!H27/RES_hh_num!H27)</f>
        <v>210.36901917563088</v>
      </c>
      <c r="I27" s="69">
        <f>IF(RES_hh_tes!I27=0,0,1000*11630*RES_hh_tes!I27/RES_hh_num!I27)</f>
        <v>193.09429146918919</v>
      </c>
      <c r="J27" s="69">
        <f>IF(RES_hh_tes!J27=0,0,1000*11630*RES_hh_tes!J27/RES_hh_num!J27)</f>
        <v>201.47869489114524</v>
      </c>
      <c r="K27" s="69">
        <f>IF(RES_hh_tes!K27=0,0,1000*11630*RES_hh_tes!K27/RES_hh_num!K27)</f>
        <v>183.53579424823394</v>
      </c>
      <c r="L27" s="69">
        <f>IF(RES_hh_tes!L27=0,0,1000*11630*RES_hh_tes!L27/RES_hh_num!L27)</f>
        <v>233.91971459684265</v>
      </c>
      <c r="M27" s="69">
        <f>IF(RES_hh_tes!M27=0,0,1000*11630*RES_hh_tes!M27/RES_hh_num!M27)</f>
        <v>225.0290459089795</v>
      </c>
      <c r="N27" s="69">
        <f>IF(RES_hh_tes!N27=0,0,1000*11630*RES_hh_tes!N27/RES_hh_num!N27)</f>
        <v>223.0966401105083</v>
      </c>
      <c r="O27" s="69">
        <f>IF(RES_hh_tes!O27=0,0,1000*11630*RES_hh_tes!O27/RES_hh_num!O27)</f>
        <v>218.93903912218985</v>
      </c>
      <c r="P27" s="69">
        <f>IF(RES_hh_tes!P27=0,0,1000*11630*RES_hh_tes!P27/RES_hh_num!P27)</f>
        <v>214.99443792763645</v>
      </c>
      <c r="Q27" s="69">
        <f>IF(RES_hh_tes!Q27=0,0,1000*11630*RES_hh_tes!Q27/RES_hh_num!Q27)</f>
        <v>212.10219060785076</v>
      </c>
      <c r="R27" s="69">
        <f>IF(RES_hh_tes!R27=0,0,1000*11630*RES_hh_tes!R27/RES_hh_num!R27)</f>
        <v>207.7581823684618</v>
      </c>
      <c r="S27" s="69">
        <f>IF(RES_hh_tes!S27=0,0,1000*11630*RES_hh_tes!S27/RES_hh_num!S27)</f>
        <v>204.68951211419886</v>
      </c>
      <c r="T27" s="69">
        <f>IF(RES_hh_tes!T27=0,0,1000*11630*RES_hh_tes!T27/RES_hh_num!T27)</f>
        <v>202.0144551609379</v>
      </c>
      <c r="U27" s="69">
        <f>IF(RES_hh_tes!U27=0,0,1000*11630*RES_hh_tes!U27/RES_hh_num!U27)</f>
        <v>199.32789645874365</v>
      </c>
      <c r="V27" s="69">
        <f>IF(RES_hh_tes!V27=0,0,1000*11630*RES_hh_tes!V27/RES_hh_num!V27)</f>
        <v>196.13097367551651</v>
      </c>
      <c r="W27" s="69">
        <f>IF(RES_hh_tes!W27=0,0,1000*11630*RES_hh_tes!W27/RES_hh_num!W27)</f>
        <v>194.29367021858786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173.08883638291519</v>
      </c>
      <c r="C30" s="72">
        <f>IF(RES_hh_tes!C30=0,0,1000*11630*RES_hh_tes!C30/RES_hh_num!C30)</f>
        <v>185.74755711878751</v>
      </c>
      <c r="D30" s="72">
        <f>IF(RES_hh_tes!D30=0,0,1000*11630*RES_hh_tes!D30/RES_hh_num!D30)</f>
        <v>184.47268375022207</v>
      </c>
      <c r="E30" s="72">
        <f>IF(RES_hh_tes!E30=0,0,1000*11630*RES_hh_tes!E30/RES_hh_num!E30)</f>
        <v>185.37306904829177</v>
      </c>
      <c r="F30" s="72">
        <f>IF(RES_hh_tes!F30=0,0,1000*11630*RES_hh_tes!F30/RES_hh_num!F30)</f>
        <v>189.36530575993851</v>
      </c>
      <c r="G30" s="72">
        <f>IF(RES_hh_tes!G30=0,0,1000*11630*RES_hh_tes!G30/RES_hh_num!G30)</f>
        <v>190.11927842171789</v>
      </c>
      <c r="H30" s="72">
        <f>IF(RES_hh_tes!H30=0,0,1000*11630*RES_hh_tes!H30/RES_hh_num!H30)</f>
        <v>211.16831335506609</v>
      </c>
      <c r="I30" s="72">
        <f>IF(RES_hh_tes!I30=0,0,1000*11630*RES_hh_tes!I30/RES_hh_num!I30)</f>
        <v>191.80195069075108</v>
      </c>
      <c r="J30" s="72">
        <f>IF(RES_hh_tes!J30=0,0,1000*11630*RES_hh_tes!J30/RES_hh_num!J30)</f>
        <v>201.82128986198919</v>
      </c>
      <c r="K30" s="72">
        <f>IF(RES_hh_tes!K30=0,0,1000*11630*RES_hh_tes!K30/RES_hh_num!K30)</f>
        <v>183.5328418625341</v>
      </c>
      <c r="L30" s="72">
        <f>IF(RES_hh_tes!L30=0,0,1000*11630*RES_hh_tes!L30/RES_hh_num!L30)</f>
        <v>239.20869111145456</v>
      </c>
      <c r="M30" s="72">
        <f>IF(RES_hh_tes!M30=0,0,1000*11630*RES_hh_tes!M30/RES_hh_num!M30)</f>
        <v>225.69561941105763</v>
      </c>
      <c r="N30" s="72">
        <f>IF(RES_hh_tes!N30=0,0,1000*11630*RES_hh_tes!N30/RES_hh_num!N30)</f>
        <v>222.6994878536068</v>
      </c>
      <c r="O30" s="72">
        <f>IF(RES_hh_tes!O30=0,0,1000*11630*RES_hh_tes!O30/RES_hh_num!O30)</f>
        <v>218.65904723439652</v>
      </c>
      <c r="P30" s="72">
        <f>IF(RES_hh_tes!P30=0,0,1000*11630*RES_hh_tes!P30/RES_hh_num!P30)</f>
        <v>214.8959213751389</v>
      </c>
      <c r="Q30" s="72">
        <f>IF(RES_hh_tes!Q30=0,0,1000*11630*RES_hh_tes!Q30/RES_hh_num!Q30)</f>
        <v>212.51362200917305</v>
      </c>
      <c r="R30" s="72">
        <f>IF(RES_hh_tes!R30=0,0,1000*11630*RES_hh_tes!R30/RES_hh_num!R30)</f>
        <v>207.75644830760547</v>
      </c>
      <c r="S30" s="72">
        <f>IF(RES_hh_tes!S30=0,0,1000*11630*RES_hh_tes!S30/RES_hh_num!S30)</f>
        <v>204.73889799660148</v>
      </c>
      <c r="T30" s="72">
        <f>IF(RES_hh_tes!T30=0,0,1000*11630*RES_hh_tes!T30/RES_hh_num!T30)</f>
        <v>202.20179589718822</v>
      </c>
      <c r="U30" s="72">
        <f>IF(RES_hh_tes!U30=0,0,1000*11630*RES_hh_tes!U30/RES_hh_num!U30)</f>
        <v>199.4929763646258</v>
      </c>
      <c r="V30" s="72">
        <f>IF(RES_hh_tes!V30=0,0,1000*11630*RES_hh_tes!V30/RES_hh_num!V30)</f>
        <v>195.90049282263703</v>
      </c>
      <c r="W30" s="72">
        <f>IF(RES_hh_tes!W30=0,0,1000*11630*RES_hh_tes!W30/RES_hh_num!W30)</f>
        <v>193.27799842013508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173.05069330435222</v>
      </c>
      <c r="C32" s="77">
        <f>IF(RES_hh_tes!C32=0,0,1000*11630*RES_hh_tes!C32/RES_hh_num!C32)</f>
        <v>184.36807780003682</v>
      </c>
      <c r="D32" s="77">
        <f>IF(RES_hh_tes!D32=0,0,1000*11630*RES_hh_tes!D32/RES_hh_num!D32)</f>
        <v>184.77343090934838</v>
      </c>
      <c r="E32" s="77">
        <f>IF(RES_hh_tes!E32=0,0,1000*11630*RES_hh_tes!E32/RES_hh_num!E32)</f>
        <v>184.44808167902951</v>
      </c>
      <c r="F32" s="77">
        <f>IF(RES_hh_tes!F32=0,0,1000*11630*RES_hh_tes!F32/RES_hh_num!F32)</f>
        <v>190.00362090318526</v>
      </c>
      <c r="G32" s="77">
        <f>IF(RES_hh_tes!G32=0,0,1000*11630*RES_hh_tes!G32/RES_hh_num!G32)</f>
        <v>190.68201311976748</v>
      </c>
      <c r="H32" s="77">
        <f>IF(RES_hh_tes!H32=0,0,1000*11630*RES_hh_tes!H32/RES_hh_num!H32)</f>
        <v>208.86200419255866</v>
      </c>
      <c r="I32" s="77">
        <f>IF(RES_hh_tes!I32=0,0,1000*11630*RES_hh_tes!I32/RES_hh_num!I32)</f>
        <v>195.500267094327</v>
      </c>
      <c r="J32" s="77">
        <f>IF(RES_hh_tes!J32=0,0,1000*11630*RES_hh_tes!J32/RES_hh_num!J32)</f>
        <v>200.840338799535</v>
      </c>
      <c r="K32" s="77">
        <f>IF(RES_hh_tes!K32=0,0,1000*11630*RES_hh_tes!K32/RES_hh_num!K32)</f>
        <v>183.54126995405889</v>
      </c>
      <c r="L32" s="77">
        <f>IF(RES_hh_tes!L32=0,0,1000*11630*RES_hh_tes!L32/RES_hh_num!L32)</f>
        <v>224.42072334852867</v>
      </c>
      <c r="M32" s="77">
        <f>IF(RES_hh_tes!M32=0,0,1000*11630*RES_hh_tes!M32/RES_hh_num!M32)</f>
        <v>223.86018682966804</v>
      </c>
      <c r="N32" s="77">
        <f>IF(RES_hh_tes!N32=0,0,1000*11630*RES_hh_tes!N32/RES_hh_num!N32)</f>
        <v>223.77945047828447</v>
      </c>
      <c r="O32" s="77">
        <f>IF(RES_hh_tes!O32=0,0,1000*11630*RES_hh_tes!O32/RES_hh_num!O32)</f>
        <v>219.40857941510959</v>
      </c>
      <c r="P32" s="77">
        <f>IF(RES_hh_tes!P32=0,0,1000*11630*RES_hh_tes!P32/RES_hh_num!P32)</f>
        <v>215.15533478638568</v>
      </c>
      <c r="Q32" s="77">
        <f>IF(RES_hh_tes!Q32=0,0,1000*11630*RES_hh_tes!Q32/RES_hh_num!Q32)</f>
        <v>211.44802597261332</v>
      </c>
      <c r="R32" s="77">
        <f>IF(RES_hh_tes!R32=0,0,1000*11630*RES_hh_tes!R32/RES_hh_num!R32)</f>
        <v>207.76089288381834</v>
      </c>
      <c r="S32" s="77">
        <f>IF(RES_hh_tes!S32=0,0,1000*11630*RES_hh_tes!S32/RES_hh_num!S32)</f>
        <v>204.61424747202886</v>
      </c>
      <c r="T32" s="77">
        <f>IF(RES_hh_tes!T32=0,0,1000*11630*RES_hh_tes!T32/RES_hh_num!T32)</f>
        <v>201.7369519949111</v>
      </c>
      <c r="U32" s="77">
        <f>IF(RES_hh_tes!U32=0,0,1000*11630*RES_hh_tes!U32/RES_hh_num!U32)</f>
        <v>199.09003211176568</v>
      </c>
      <c r="V32" s="77">
        <f>IF(RES_hh_tes!V32=0,0,1000*11630*RES_hh_tes!V32/RES_hh_num!V32)</f>
        <v>196.45530924446297</v>
      </c>
      <c r="W32" s="77">
        <f>IF(RES_hh_tes!W32=0,0,1000*11630*RES_hh_tes!W32/RES_hh_num!W32)</f>
        <v>195.69670263087039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2943.718907489284</v>
      </c>
      <c r="C3" s="65">
        <f>IF(RES_hh_emi!C3=0,0,1000000*RES_hh_emi!C3/RES_hh_num!C3)</f>
        <v>3091.4662681761511</v>
      </c>
      <c r="D3" s="65">
        <f>IF(RES_hh_emi!D3=0,0,1000000*RES_hh_emi!D3/RES_hh_num!D3)</f>
        <v>2951.8916422725251</v>
      </c>
      <c r="E3" s="65">
        <f>IF(RES_hh_emi!E3=0,0,1000000*RES_hh_emi!E3/RES_hh_num!E3)</f>
        <v>2993.5734233166972</v>
      </c>
      <c r="F3" s="65">
        <f>IF(RES_hh_emi!F3=0,0,1000000*RES_hh_emi!F3/RES_hh_num!F3)</f>
        <v>2840.9340507773363</v>
      </c>
      <c r="G3" s="65">
        <f>IF(RES_hh_emi!G3=0,0,1000000*RES_hh_emi!G3/RES_hh_num!G3)</f>
        <v>2716.2203286058707</v>
      </c>
      <c r="H3" s="65">
        <f>IF(RES_hh_emi!H3=0,0,1000000*RES_hh_emi!H3/RES_hh_num!H3)</f>
        <v>2717.0316762669654</v>
      </c>
      <c r="I3" s="65">
        <f>IF(RES_hh_emi!I3=0,0,1000000*RES_hh_emi!I3/RES_hh_num!I3)</f>
        <v>2409.3033742635198</v>
      </c>
      <c r="J3" s="65">
        <f>IF(RES_hh_emi!J3=0,0,1000000*RES_hh_emi!J3/RES_hh_num!J3)</f>
        <v>2714.7687900175106</v>
      </c>
      <c r="K3" s="65">
        <f>IF(RES_hh_emi!K3=0,0,1000000*RES_hh_emi!K3/RES_hh_num!K3)</f>
        <v>2677.1020269625083</v>
      </c>
      <c r="L3" s="65">
        <f>IF(RES_hh_emi!L3=0,0,1000000*RES_hh_emi!L3/RES_hh_num!L3)</f>
        <v>3080.1418155338761</v>
      </c>
      <c r="M3" s="65">
        <f>IF(RES_hh_emi!M3=0,0,1000000*RES_hh_emi!M3/RES_hh_num!M3)</f>
        <v>2372.9711346426675</v>
      </c>
      <c r="N3" s="65">
        <f>IF(RES_hh_emi!N3=0,0,1000000*RES_hh_emi!N3/RES_hh_num!N3)</f>
        <v>2522.5939850184745</v>
      </c>
      <c r="O3" s="65">
        <f>IF(RES_hh_emi!O3=0,0,1000000*RES_hh_emi!O3/RES_hh_num!O3)</f>
        <v>2645.8137291753433</v>
      </c>
      <c r="P3" s="65">
        <f>IF(RES_hh_emi!P3=0,0,1000000*RES_hh_emi!P3/RES_hh_num!P3)</f>
        <v>1961.8614046921318</v>
      </c>
      <c r="Q3" s="65">
        <f>IF(RES_hh_emi!Q3=0,0,1000000*RES_hh_emi!Q3/RES_hh_num!Q3)</f>
        <v>2077.9272926609274</v>
      </c>
      <c r="R3" s="65">
        <f>IF(RES_hh_emi!R3=0,0,1000000*RES_hh_emi!R3/RES_hh_num!R3)</f>
        <v>2135.9503387905875</v>
      </c>
      <c r="S3" s="65">
        <f>IF(RES_hh_emi!S3=0,0,1000000*RES_hh_emi!S3/RES_hh_num!S3)</f>
        <v>2053.8300933898176</v>
      </c>
      <c r="T3" s="65">
        <f>IF(RES_hh_emi!T3=0,0,1000000*RES_hh_emi!T3/RES_hh_num!T3)</f>
        <v>2023.67946143271</v>
      </c>
      <c r="U3" s="65">
        <f>IF(RES_hh_emi!U3=0,0,1000000*RES_hh_emi!U3/RES_hh_num!U3)</f>
        <v>1936.8324729653734</v>
      </c>
      <c r="V3" s="65">
        <f>IF(RES_hh_emi!V3=0,0,1000000*RES_hh_emi!V3/RES_hh_num!V3)</f>
        <v>1831.4232382602181</v>
      </c>
      <c r="W3" s="65">
        <f>IF(RES_hh_emi!W3=0,0,1000000*RES_hh_emi!W3/RES_hh_num!W3)</f>
        <v>2065.3885515224601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2608.3978393992011</v>
      </c>
      <c r="C4" s="69">
        <f>IF(RES_hh_emi!C4=0,0,1000000*RES_hh_emi!C4/RES_hh_num!C4)</f>
        <v>2749.4384971482332</v>
      </c>
      <c r="D4" s="69">
        <f>IF(RES_hh_emi!D4=0,0,1000000*RES_hh_emi!D4/RES_hh_num!D4)</f>
        <v>2589.7741126070418</v>
      </c>
      <c r="E4" s="69">
        <f>IF(RES_hh_emi!E4=0,0,1000000*RES_hh_emi!E4/RES_hh_num!E4)</f>
        <v>2626.17036204654</v>
      </c>
      <c r="F4" s="69">
        <f>IF(RES_hh_emi!F4=0,0,1000000*RES_hh_emi!F4/RES_hh_num!F4)</f>
        <v>2487.6368825603163</v>
      </c>
      <c r="G4" s="69">
        <f>IF(RES_hh_emi!G4=0,0,1000000*RES_hh_emi!G4/RES_hh_num!G4)</f>
        <v>2370.9099132411761</v>
      </c>
      <c r="H4" s="69">
        <f>IF(RES_hh_emi!H4=0,0,1000000*RES_hh_emi!H4/RES_hh_num!H4)</f>
        <v>2369.5687028476182</v>
      </c>
      <c r="I4" s="69">
        <f>IF(RES_hh_emi!I4=0,0,1000000*RES_hh_emi!I4/RES_hh_num!I4)</f>
        <v>2084.9490511155859</v>
      </c>
      <c r="J4" s="69">
        <f>IF(RES_hh_emi!J4=0,0,1000000*RES_hh_emi!J4/RES_hh_num!J4)</f>
        <v>2379.8672815620644</v>
      </c>
      <c r="K4" s="69">
        <f>IF(RES_hh_emi!K4=0,0,1000000*RES_hh_emi!K4/RES_hh_num!K4)</f>
        <v>2344.4908131383254</v>
      </c>
      <c r="L4" s="69">
        <f>IF(RES_hh_emi!L4=0,0,1000000*RES_hh_emi!L4/RES_hh_num!L4)</f>
        <v>2690.6063331993973</v>
      </c>
      <c r="M4" s="69">
        <f>IF(RES_hh_emi!M4=0,0,1000000*RES_hh_emi!M4/RES_hh_num!M4)</f>
        <v>2072.1084478547095</v>
      </c>
      <c r="N4" s="69">
        <f>IF(RES_hh_emi!N4=0,0,1000000*RES_hh_emi!N4/RES_hh_num!N4)</f>
        <v>2214.7951038197571</v>
      </c>
      <c r="O4" s="69">
        <f>IF(RES_hh_emi!O4=0,0,1000000*RES_hh_emi!O4/RES_hh_num!O4)</f>
        <v>2318.8062377159126</v>
      </c>
      <c r="P4" s="69">
        <f>IF(RES_hh_emi!P4=0,0,1000000*RES_hh_emi!P4/RES_hh_num!P4)</f>
        <v>1693.5269537662221</v>
      </c>
      <c r="Q4" s="69">
        <f>IF(RES_hh_emi!Q4=0,0,1000000*RES_hh_emi!Q4/RES_hh_num!Q4)</f>
        <v>1765.2695481230126</v>
      </c>
      <c r="R4" s="69">
        <f>IF(RES_hh_emi!R4=0,0,1000000*RES_hh_emi!R4/RES_hh_num!R4)</f>
        <v>1817.5665125383416</v>
      </c>
      <c r="S4" s="69">
        <f>IF(RES_hh_emi!S4=0,0,1000000*RES_hh_emi!S4/RES_hh_num!S4)</f>
        <v>1754.2788721264023</v>
      </c>
      <c r="T4" s="69">
        <f>IF(RES_hh_emi!T4=0,0,1000000*RES_hh_emi!T4/RES_hh_num!T4)</f>
        <v>1739.1998843969973</v>
      </c>
      <c r="U4" s="69">
        <f>IF(RES_hh_emi!U4=0,0,1000000*RES_hh_emi!U4/RES_hh_num!U4)</f>
        <v>1677.2878147770123</v>
      </c>
      <c r="V4" s="69">
        <f>IF(RES_hh_emi!V4=0,0,1000000*RES_hh_emi!V4/RES_hh_num!V4)</f>
        <v>1603.3171189059908</v>
      </c>
      <c r="W4" s="69">
        <f>IF(RES_hh_emi!W4=0,0,1000000*RES_hh_emi!W4/RES_hh_num!W4)</f>
        <v>1830.1158386587035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4413.0173442288042</v>
      </c>
      <c r="C5" s="72">
        <f>IF(RES_hh_emi!C5=0,0,1000000*RES_hh_emi!C5/RES_hh_num!C5)</f>
        <v>3968.4069171384435</v>
      </c>
      <c r="D5" s="72">
        <f>IF(RES_hh_emi!D5=0,0,1000000*RES_hh_emi!D5/RES_hh_num!D5)</f>
        <v>3944.0484092071601</v>
      </c>
      <c r="E5" s="72">
        <f>IF(RES_hh_emi!E5=0,0,1000000*RES_hh_emi!E5/RES_hh_num!E5)</f>
        <v>4048.0117535545032</v>
      </c>
      <c r="F5" s="72">
        <f>IF(RES_hh_emi!F5=0,0,1000000*RES_hh_emi!F5/RES_hh_num!F5)</f>
        <v>2531.6484905660377</v>
      </c>
      <c r="G5" s="72">
        <f>IF(RES_hh_emi!G5=0,0,1000000*RES_hh_emi!G5/RES_hh_num!G5)</f>
        <v>2493.7456479091375</v>
      </c>
      <c r="H5" s="72">
        <f>IF(RES_hh_emi!H5=0,0,1000000*RES_hh_emi!H5/RES_hh_num!H5)</f>
        <v>2444.5269838056674</v>
      </c>
      <c r="I5" s="72">
        <f>IF(RES_hh_emi!I5=0,0,1000000*RES_hh_emi!I5/RES_hh_num!I5)</f>
        <v>2737.5372016846054</v>
      </c>
      <c r="J5" s="72">
        <f>IF(RES_hh_emi!J5=0,0,1000000*RES_hh_emi!J5/RES_hh_num!J5)</f>
        <v>11894.748734468478</v>
      </c>
      <c r="K5" s="72">
        <f>IF(RES_hh_emi!K5=0,0,1000000*RES_hh_emi!K5/RES_hh_num!K5)</f>
        <v>3566.4938271604933</v>
      </c>
      <c r="L5" s="72">
        <f>IF(RES_hh_emi!L5=0,0,1000000*RES_hh_emi!L5/RES_hh_num!L5)</f>
        <v>3825.3663560568903</v>
      </c>
      <c r="M5" s="72">
        <f>IF(RES_hh_emi!M5=0,0,1000000*RES_hh_emi!M5/RES_hh_num!M5)</f>
        <v>4381.9786516853947</v>
      </c>
      <c r="N5" s="72">
        <f>IF(RES_hh_emi!N5=0,0,1000000*RES_hh_emi!N5/RES_hh_num!N5)</f>
        <v>4999.9500000000007</v>
      </c>
      <c r="O5" s="72">
        <f>IF(RES_hh_emi!O5=0,0,1000000*RES_hh_emi!O5/RES_hh_num!O5)</f>
        <v>3145.1298387096781</v>
      </c>
      <c r="P5" s="72">
        <f>IF(RES_hh_emi!P5=0,0,1000000*RES_hh_emi!P5/RES_hh_num!P5)</f>
        <v>2311.2299463327381</v>
      </c>
      <c r="Q5" s="72">
        <f>IF(RES_hh_emi!Q5=0,0,1000000*RES_hh_emi!Q5/RES_hh_num!Q5)</f>
        <v>2067.7554520037288</v>
      </c>
      <c r="R5" s="72">
        <f>IF(RES_hh_emi!R5=0,0,1000000*RES_hh_emi!R5/RES_hh_num!R5)</f>
        <v>4092.8764684014886</v>
      </c>
      <c r="S5" s="72">
        <f>IF(RES_hh_emi!S5=0,0,1000000*RES_hh_emi!S5/RES_hh_num!S5)</f>
        <v>4578.9320597014948</v>
      </c>
      <c r="T5" s="72">
        <f>IF(RES_hh_emi!T5=0,0,1000000*RES_hh_emi!T5/RES_hh_num!T5)</f>
        <v>4264.3065154639207</v>
      </c>
      <c r="U5" s="72">
        <f>IF(RES_hh_emi!U5=0,0,1000000*RES_hh_emi!U5/RES_hh_num!U5)</f>
        <v>4911.5954935622321</v>
      </c>
      <c r="V5" s="72">
        <f>IF(RES_hh_emi!V5=0,0,1000000*RES_hh_emi!V5/RES_hh_num!V5)</f>
        <v>2163.4658282208593</v>
      </c>
      <c r="W5" s="72">
        <f>IF(RES_hh_emi!W5=0,0,1000000*RES_hh_emi!W5/RES_hh_num!W5)</f>
        <v>3729.008385542169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3599.3997865871142</v>
      </c>
      <c r="C6" s="72">
        <f>IF(RES_hh_emi!C6=0,0,1000000*RES_hh_emi!C6/RES_hh_num!C6)</f>
        <v>3771.8748890166753</v>
      </c>
      <c r="D6" s="72">
        <f>IF(RES_hh_emi!D6=0,0,1000000*RES_hh_emi!D6/RES_hh_num!D6)</f>
        <v>3606.019752859359</v>
      </c>
      <c r="E6" s="72">
        <f>IF(RES_hh_emi!E6=0,0,1000000*RES_hh_emi!E6/RES_hh_num!E6)</f>
        <v>3579.2764949512234</v>
      </c>
      <c r="F6" s="72">
        <f>IF(RES_hh_emi!F6=0,0,1000000*RES_hh_emi!F6/RES_hh_num!F6)</f>
        <v>3438.2473520385793</v>
      </c>
      <c r="G6" s="72">
        <f>IF(RES_hh_emi!G6=0,0,1000000*RES_hh_emi!G6/RES_hh_num!G6)</f>
        <v>3232.5796115204284</v>
      </c>
      <c r="H6" s="72">
        <f>IF(RES_hh_emi!H6=0,0,1000000*RES_hh_emi!H6/RES_hh_num!H6)</f>
        <v>3407.248017204302</v>
      </c>
      <c r="I6" s="72">
        <f>IF(RES_hh_emi!I6=0,0,1000000*RES_hh_emi!I6/RES_hh_num!I6)</f>
        <v>3114.1042868192394</v>
      </c>
      <c r="J6" s="72">
        <f>IF(RES_hh_emi!J6=0,0,1000000*RES_hh_emi!J6/RES_hh_num!J6)</f>
        <v>3345.0019650832319</v>
      </c>
      <c r="K6" s="72">
        <f>IF(RES_hh_emi!K6=0,0,1000000*RES_hh_emi!K6/RES_hh_num!K6)</f>
        <v>3340.3305955491487</v>
      </c>
      <c r="L6" s="72">
        <f>IF(RES_hh_emi!L6=0,0,1000000*RES_hh_emi!L6/RES_hh_num!L6)</f>
        <v>3849.017108151882</v>
      </c>
      <c r="M6" s="72">
        <f>IF(RES_hh_emi!M6=0,0,1000000*RES_hh_emi!M6/RES_hh_num!M6)</f>
        <v>3050.6729417008401</v>
      </c>
      <c r="N6" s="72">
        <f>IF(RES_hh_emi!N6=0,0,1000000*RES_hh_emi!N6/RES_hh_num!N6)</f>
        <v>3247.5761457603367</v>
      </c>
      <c r="O6" s="72">
        <f>IF(RES_hh_emi!O6=0,0,1000000*RES_hh_emi!O6/RES_hh_num!O6)</f>
        <v>3426.3974185797028</v>
      </c>
      <c r="P6" s="72">
        <f>IF(RES_hh_emi!P6=0,0,1000000*RES_hh_emi!P6/RES_hh_num!P6)</f>
        <v>2649.5412871621625</v>
      </c>
      <c r="Q6" s="72">
        <f>IF(RES_hh_emi!Q6=0,0,1000000*RES_hh_emi!Q6/RES_hh_num!Q6)</f>
        <v>2606.6554458476853</v>
      </c>
      <c r="R6" s="72">
        <f>IF(RES_hh_emi!R6=0,0,1000000*RES_hh_emi!R6/RES_hh_num!R6)</f>
        <v>2622.0190926583164</v>
      </c>
      <c r="S6" s="72">
        <f>IF(RES_hh_emi!S6=0,0,1000000*RES_hh_emi!S6/RES_hh_num!S6)</f>
        <v>2594.266195049714</v>
      </c>
      <c r="T6" s="72">
        <f>IF(RES_hh_emi!T6=0,0,1000000*RES_hh_emi!T6/RES_hh_num!T6)</f>
        <v>2543.2047574023404</v>
      </c>
      <c r="U6" s="72">
        <f>IF(RES_hh_emi!U6=0,0,1000000*RES_hh_emi!U6/RES_hh_num!U6)</f>
        <v>2503.5450489875893</v>
      </c>
      <c r="V6" s="72">
        <f>IF(RES_hh_emi!V6=0,0,1000000*RES_hh_emi!V6/RES_hh_num!V6)</f>
        <v>2526.5455246570286</v>
      </c>
      <c r="W6" s="72">
        <f>IF(RES_hh_emi!W6=0,0,1000000*RES_hh_emi!W6/RES_hh_num!W6)</f>
        <v>2574.8106272567011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4412.0670020871012</v>
      </c>
      <c r="C7" s="72">
        <f>IF(RES_hh_emi!C7=0,0,1000000*RES_hh_emi!C7/RES_hh_num!C7)</f>
        <v>4308.7954045287461</v>
      </c>
      <c r="D7" s="72">
        <f>IF(RES_hh_emi!D7=0,0,1000000*RES_hh_emi!D7/RES_hh_num!D7)</f>
        <v>4299.8379945722045</v>
      </c>
      <c r="E7" s="72">
        <f>IF(RES_hh_emi!E7=0,0,1000000*RES_hh_emi!E7/RES_hh_num!E7)</f>
        <v>4318.4468365433786</v>
      </c>
      <c r="F7" s="72">
        <f>IF(RES_hh_emi!F7=0,0,1000000*RES_hh_emi!F7/RES_hh_num!F7)</f>
        <v>4251.8050225050438</v>
      </c>
      <c r="G7" s="72">
        <f>IF(RES_hh_emi!G7=0,0,1000000*RES_hh_emi!G7/RES_hh_num!G7)</f>
        <v>4050.03763090349</v>
      </c>
      <c r="H7" s="72">
        <f>IF(RES_hh_emi!H7=0,0,1000000*RES_hh_emi!H7/RES_hh_num!H7)</f>
        <v>3511.7941162401348</v>
      </c>
      <c r="I7" s="72">
        <f>IF(RES_hh_emi!I7=0,0,1000000*RES_hh_emi!I7/RES_hh_num!I7)</f>
        <v>3901.1986183686131</v>
      </c>
      <c r="J7" s="72">
        <f>IF(RES_hh_emi!J7=0,0,1000000*RES_hh_emi!J7/RES_hh_num!J7)</f>
        <v>4286.148803576637</v>
      </c>
      <c r="K7" s="72">
        <f>IF(RES_hh_emi!K7=0,0,1000000*RES_hh_emi!K7/RES_hh_num!K7)</f>
        <v>4387.641532185854</v>
      </c>
      <c r="L7" s="72">
        <f>IF(RES_hh_emi!L7=0,0,1000000*RES_hh_emi!L7/RES_hh_num!L7)</f>
        <v>4467.1986466774724</v>
      </c>
      <c r="M7" s="72">
        <f>IF(RES_hh_emi!M7=0,0,1000000*RES_hh_emi!M7/RES_hh_num!M7)</f>
        <v>3914.5592629367957</v>
      </c>
      <c r="N7" s="72">
        <f>IF(RES_hh_emi!N7=0,0,1000000*RES_hh_emi!N7/RES_hh_num!N7)</f>
        <v>3685.8228802588974</v>
      </c>
      <c r="O7" s="72">
        <f>IF(RES_hh_emi!O7=0,0,1000000*RES_hh_emi!O7/RES_hh_num!O7)</f>
        <v>3403.7102540262308</v>
      </c>
      <c r="P7" s="72">
        <f>IF(RES_hh_emi!P7=0,0,1000000*RES_hh_emi!P7/RES_hh_num!P7)</f>
        <v>3061.8395728474347</v>
      </c>
      <c r="Q7" s="72">
        <f>IF(RES_hh_emi!Q7=0,0,1000000*RES_hh_emi!Q7/RES_hh_num!Q7)</f>
        <v>2975.3946783963102</v>
      </c>
      <c r="R7" s="72">
        <f>IF(RES_hh_emi!R7=0,0,1000000*RES_hh_emi!R7/RES_hh_num!R7)</f>
        <v>2926.0262698183928</v>
      </c>
      <c r="S7" s="72">
        <f>IF(RES_hh_emi!S7=0,0,1000000*RES_hh_emi!S7/RES_hh_num!S7)</f>
        <v>2944.6266218978103</v>
      </c>
      <c r="T7" s="72">
        <f>IF(RES_hh_emi!T7=0,0,1000000*RES_hh_emi!T7/RES_hh_num!T7)</f>
        <v>2944.7875294811338</v>
      </c>
      <c r="U7" s="72">
        <f>IF(RES_hh_emi!U7=0,0,1000000*RES_hh_emi!U7/RES_hh_num!U7)</f>
        <v>2947.7302344333302</v>
      </c>
      <c r="V7" s="72">
        <f>IF(RES_hh_emi!V7=0,0,1000000*RES_hh_emi!V7/RES_hh_num!V7)</f>
        <v>2967.6473312580702</v>
      </c>
      <c r="W7" s="72">
        <f>IF(RES_hh_emi!W7=0,0,1000000*RES_hh_emi!W7/RES_hh_num!W7)</f>
        <v>3115.4381482076842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2821.9645273593424</v>
      </c>
      <c r="C8" s="72">
        <f>IF(RES_hh_emi!C8=0,0,1000000*RES_hh_emi!C8/RES_hh_num!C8)</f>
        <v>2978.4817781216307</v>
      </c>
      <c r="D8" s="72">
        <f>IF(RES_hh_emi!D8=0,0,1000000*RES_hh_emi!D8/RES_hh_num!D8)</f>
        <v>2811.9872111553786</v>
      </c>
      <c r="E8" s="72">
        <f>IF(RES_hh_emi!E8=0,0,1000000*RES_hh_emi!E8/RES_hh_num!E8)</f>
        <v>2862.6310957330729</v>
      </c>
      <c r="F8" s="72">
        <f>IF(RES_hh_emi!F8=0,0,1000000*RES_hh_emi!F8/RES_hh_num!F8)</f>
        <v>2724.9349647753393</v>
      </c>
      <c r="G8" s="72">
        <f>IF(RES_hh_emi!G8=0,0,1000000*RES_hh_emi!G8/RES_hh_num!G8)</f>
        <v>2611.5686465185745</v>
      </c>
      <c r="H8" s="72">
        <f>IF(RES_hh_emi!H8=0,0,1000000*RES_hh_emi!H8/RES_hh_num!H8)</f>
        <v>2620.702618361031</v>
      </c>
      <c r="I8" s="72">
        <f>IF(RES_hh_emi!I8=0,0,1000000*RES_hh_emi!I8/RES_hh_num!I8)</f>
        <v>2309.2387196484292</v>
      </c>
      <c r="J8" s="72">
        <f>IF(RES_hh_emi!J8=0,0,1000000*RES_hh_emi!J8/RES_hh_num!J8)</f>
        <v>2638.1197177929416</v>
      </c>
      <c r="K8" s="72">
        <f>IF(RES_hh_emi!K8=0,0,1000000*RES_hh_emi!K8/RES_hh_num!K8)</f>
        <v>2605.7283080717275</v>
      </c>
      <c r="L8" s="72">
        <f>IF(RES_hh_emi!L8=0,0,1000000*RES_hh_emi!L8/RES_hh_num!L8)</f>
        <v>2999.6017732235559</v>
      </c>
      <c r="M8" s="72">
        <f>IF(RES_hh_emi!M8=0,0,1000000*RES_hh_emi!M8/RES_hh_num!M8)</f>
        <v>2320.5429992469949</v>
      </c>
      <c r="N8" s="72">
        <f>IF(RES_hh_emi!N8=0,0,1000000*RES_hh_emi!N8/RES_hh_num!N8)</f>
        <v>2493.2139670215097</v>
      </c>
      <c r="O8" s="72">
        <f>IF(RES_hh_emi!O8=0,0,1000000*RES_hh_emi!O8/RES_hh_num!O8)</f>
        <v>2624.2444660131282</v>
      </c>
      <c r="P8" s="72">
        <f>IF(RES_hh_emi!P8=0,0,1000000*RES_hh_emi!P8/RES_hh_num!P8)</f>
        <v>1926.7309334384875</v>
      </c>
      <c r="Q8" s="72">
        <f>IF(RES_hh_emi!Q8=0,0,1000000*RES_hh_emi!Q8/RES_hh_num!Q8)</f>
        <v>2005.3261234769257</v>
      </c>
      <c r="R8" s="72">
        <f>IF(RES_hh_emi!R8=0,0,1000000*RES_hh_emi!R8/RES_hh_num!R8)</f>
        <v>2065.634881817271</v>
      </c>
      <c r="S8" s="72">
        <f>IF(RES_hh_emi!S8=0,0,1000000*RES_hh_emi!S8/RES_hh_num!S8)</f>
        <v>1997.5509806322611</v>
      </c>
      <c r="T8" s="72">
        <f>IF(RES_hh_emi!T8=0,0,1000000*RES_hh_emi!T8/RES_hh_num!T8)</f>
        <v>1992.8908816683868</v>
      </c>
      <c r="U8" s="72">
        <f>IF(RES_hh_emi!U8=0,0,1000000*RES_hh_emi!U8/RES_hh_num!U8)</f>
        <v>1934.4966700919463</v>
      </c>
      <c r="V8" s="72">
        <f>IF(RES_hh_emi!V8=0,0,1000000*RES_hh_emi!V8/RES_hh_num!V8)</f>
        <v>1863.6381087000666</v>
      </c>
      <c r="W8" s="72">
        <f>IF(RES_hh_emi!W8=0,0,1000000*RES_hh_emi!W8/RES_hh_num!W8)</f>
        <v>2136.6402145242341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297.070843117263</v>
      </c>
      <c r="C17" s="69">
        <f>IF(RES_hh_emi!C17=0,0,1000000*RES_hh_emi!C17/RES_hh_num!C17)</f>
        <v>300.94332960001486</v>
      </c>
      <c r="D17" s="69">
        <f>IF(RES_hh_emi!D17=0,0,1000000*RES_hh_emi!D17/RES_hh_num!D17)</f>
        <v>321.47347388910669</v>
      </c>
      <c r="E17" s="69">
        <f>IF(RES_hh_emi!E17=0,0,1000000*RES_hh_emi!E17/RES_hh_num!E17)</f>
        <v>326.7341333351913</v>
      </c>
      <c r="F17" s="69">
        <f>IF(RES_hh_emi!F17=0,0,1000000*RES_hh_emi!F17/RES_hh_num!F17)</f>
        <v>312.02427047113065</v>
      </c>
      <c r="G17" s="69">
        <f>IF(RES_hh_emi!G17=0,0,1000000*RES_hh_emi!G17/RES_hh_num!G17)</f>
        <v>304.17995752647261</v>
      </c>
      <c r="H17" s="69">
        <f>IF(RES_hh_emi!H17=0,0,1000000*RES_hh_emi!H17/RES_hh_num!H17)</f>
        <v>302.00717295850279</v>
      </c>
      <c r="I17" s="69">
        <f>IF(RES_hh_emi!I17=0,0,1000000*RES_hh_emi!I17/RES_hh_num!I17)</f>
        <v>283.28824045109246</v>
      </c>
      <c r="J17" s="69">
        <f>IF(RES_hh_emi!J17=0,0,1000000*RES_hh_emi!J17/RES_hh_num!J17)</f>
        <v>291.69200228462478</v>
      </c>
      <c r="K17" s="69">
        <f>IF(RES_hh_emi!K17=0,0,1000000*RES_hh_emi!K17/RES_hh_num!K17)</f>
        <v>293.39879312153784</v>
      </c>
      <c r="L17" s="69">
        <f>IF(RES_hh_emi!L17=0,0,1000000*RES_hh_emi!L17/RES_hh_num!L17)</f>
        <v>339.0282047175134</v>
      </c>
      <c r="M17" s="69">
        <f>IF(RES_hh_emi!M17=0,0,1000000*RES_hh_emi!M17/RES_hh_num!M17)</f>
        <v>253.63737484101628</v>
      </c>
      <c r="N17" s="69">
        <f>IF(RES_hh_emi!N17=0,0,1000000*RES_hh_emi!N17/RES_hh_num!N17)</f>
        <v>261.55194395528071</v>
      </c>
      <c r="O17" s="69">
        <f>IF(RES_hh_emi!O17=0,0,1000000*RES_hh_emi!O17/RES_hh_num!O17)</f>
        <v>282.02953193807383</v>
      </c>
      <c r="P17" s="69">
        <f>IF(RES_hh_emi!P17=0,0,1000000*RES_hh_emi!P17/RES_hh_num!P17)</f>
        <v>224.57436563613868</v>
      </c>
      <c r="Q17" s="69">
        <f>IF(RES_hh_emi!Q17=0,0,1000000*RES_hh_emi!Q17/RES_hh_num!Q17)</f>
        <v>269.82959673717596</v>
      </c>
      <c r="R17" s="69">
        <f>IF(RES_hh_emi!R17=0,0,1000000*RES_hh_emi!R17/RES_hh_num!R17)</f>
        <v>276.80291551533719</v>
      </c>
      <c r="S17" s="69">
        <f>IF(RES_hh_emi!S17=0,0,1000000*RES_hh_emi!S17/RES_hh_num!S17)</f>
        <v>259.00631864429943</v>
      </c>
      <c r="T17" s="69">
        <f>IF(RES_hh_emi!T17=0,0,1000000*RES_hh_emi!T17/RES_hh_num!T17)</f>
        <v>244.92976087539031</v>
      </c>
      <c r="U17" s="69">
        <f>IF(RES_hh_emi!U17=0,0,1000000*RES_hh_emi!U17/RES_hh_num!U17)</f>
        <v>221.01468685235801</v>
      </c>
      <c r="V17" s="69">
        <f>IF(RES_hh_emi!V17=0,0,1000000*RES_hh_emi!V17/RES_hh_num!V17)</f>
        <v>190.70249611727527</v>
      </c>
      <c r="W17" s="69">
        <f>IF(RES_hh_emi!W17=0,0,1000000*RES_hh_emi!W17/RES_hh_num!W17)</f>
        <v>198.72190797265372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327.63345734226942</v>
      </c>
      <c r="C21" s="72">
        <f>IF(RES_hh_emi!C21=0,0,1000000*RES_hh_emi!C21/RES_hh_num!C21)</f>
        <v>332.55387719817458</v>
      </c>
      <c r="D21" s="72">
        <f>IF(RES_hh_emi!D21=0,0,1000000*RES_hh_emi!D21/RES_hh_num!D21)</f>
        <v>356.07035714906948</v>
      </c>
      <c r="E21" s="72">
        <f>IF(RES_hh_emi!E21=0,0,1000000*RES_hh_emi!E21/RES_hh_num!E21)</f>
        <v>362.72402062653816</v>
      </c>
      <c r="F21" s="72">
        <f>IF(RES_hh_emi!F21=0,0,1000000*RES_hh_emi!F21/RES_hh_num!F21)</f>
        <v>347.68516849212051</v>
      </c>
      <c r="G21" s="72">
        <f>IF(RES_hh_emi!G21=0,0,1000000*RES_hh_emi!G21/RES_hh_num!G21)</f>
        <v>340.50338624413843</v>
      </c>
      <c r="H21" s="72">
        <f>IF(RES_hh_emi!H21=0,0,1000000*RES_hh_emi!H21/RES_hh_num!H21)</f>
        <v>339.21760002505374</v>
      </c>
      <c r="I21" s="72">
        <f>IF(RES_hh_emi!I21=0,0,1000000*RES_hh_emi!I21/RES_hh_num!I21)</f>
        <v>319.58408828323206</v>
      </c>
      <c r="J21" s="72">
        <f>IF(RES_hh_emi!J21=0,0,1000000*RES_hh_emi!J21/RES_hh_num!J21)</f>
        <v>329.7306815114394</v>
      </c>
      <c r="K21" s="72">
        <f>IF(RES_hh_emi!K21=0,0,1000000*RES_hh_emi!K21/RES_hh_num!K21)</f>
        <v>332.18219769931852</v>
      </c>
      <c r="L21" s="72">
        <f>IF(RES_hh_emi!L21=0,0,1000000*RES_hh_emi!L21/RES_hh_num!L21)</f>
        <v>384.66676379195957</v>
      </c>
      <c r="M21" s="72">
        <f>IF(RES_hh_emi!M21=0,0,1000000*RES_hh_emi!M21/RES_hh_num!M21)</f>
        <v>288.97096389860133</v>
      </c>
      <c r="N21" s="72">
        <f>IF(RES_hh_emi!N21=0,0,1000000*RES_hh_emi!N21/RES_hh_num!N21)</f>
        <v>299.83735636714778</v>
      </c>
      <c r="O21" s="72">
        <f>IF(RES_hh_emi!O21=0,0,1000000*RES_hh_emi!O21/RES_hh_num!O21)</f>
        <v>324.47117036901818</v>
      </c>
      <c r="P21" s="72">
        <f>IF(RES_hh_emi!P21=0,0,1000000*RES_hh_emi!P21/RES_hh_num!P21)</f>
        <v>259.12726472727581</v>
      </c>
      <c r="Q21" s="72">
        <f>IF(RES_hh_emi!Q21=0,0,1000000*RES_hh_emi!Q21/RES_hh_num!Q21)</f>
        <v>311.77470198569398</v>
      </c>
      <c r="R21" s="72">
        <f>IF(RES_hh_emi!R21=0,0,1000000*RES_hh_emi!R21/RES_hh_num!R21)</f>
        <v>319.49116313740836</v>
      </c>
      <c r="S21" s="72">
        <f>IF(RES_hh_emi!S21=0,0,1000000*RES_hh_emi!S21/RES_hh_num!S21)</f>
        <v>299.6293692969665</v>
      </c>
      <c r="T21" s="72">
        <f>IF(RES_hh_emi!T21=0,0,1000000*RES_hh_emi!T21/RES_hh_num!T21)</f>
        <v>285.48408878436538</v>
      </c>
      <c r="U21" s="72">
        <f>IF(RES_hh_emi!U21=0,0,1000000*RES_hh_emi!U21/RES_hh_num!U21)</f>
        <v>259.81636332952621</v>
      </c>
      <c r="V21" s="72">
        <f>IF(RES_hh_emi!V21=0,0,1000000*RES_hh_emi!V21/RES_hh_num!V21)</f>
        <v>226.29135930164153</v>
      </c>
      <c r="W21" s="72">
        <f>IF(RES_hh_emi!W21=0,0,1000000*RES_hh_emi!W21/RES_hh_num!W21)</f>
        <v>235.87115812598799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38.250224972820632</v>
      </c>
      <c r="C27" s="69">
        <f>IF(RES_hh_emi!C27=0,0,1000000*RES_hh_emi!C27/RES_hh_num!C27)</f>
        <v>41.084441427903684</v>
      </c>
      <c r="D27" s="69">
        <f>IF(RES_hh_emi!D27=0,0,1000000*RES_hh_emi!D27/RES_hh_num!D27)</f>
        <v>40.644055776376582</v>
      </c>
      <c r="E27" s="69">
        <f>IF(RES_hh_emi!E27=0,0,1000000*RES_hh_emi!E27/RES_hh_num!E27)</f>
        <v>40.668927934965822</v>
      </c>
      <c r="F27" s="69">
        <f>IF(RES_hh_emi!F27=0,0,1000000*RES_hh_emi!F27/RES_hh_num!F27)</f>
        <v>41.272897745889523</v>
      </c>
      <c r="G27" s="69">
        <f>IF(RES_hh_emi!G27=0,0,1000000*RES_hh_emi!G27/RES_hh_num!G27)</f>
        <v>41.130457838221957</v>
      </c>
      <c r="H27" s="69">
        <f>IF(RES_hh_emi!H27=0,0,1000000*RES_hh_emi!H27/RES_hh_num!H27)</f>
        <v>45.45580046084379</v>
      </c>
      <c r="I27" s="69">
        <f>IF(RES_hh_emi!I27=0,0,1000000*RES_hh_emi!I27/RES_hh_num!I27)</f>
        <v>41.066082696841178</v>
      </c>
      <c r="J27" s="69">
        <f>IF(RES_hh_emi!J27=0,0,1000000*RES_hh_emi!J27/RES_hh_num!J27)</f>
        <v>43.209506170821264</v>
      </c>
      <c r="K27" s="69">
        <f>IF(RES_hh_emi!K27=0,0,1000000*RES_hh_emi!K27/RES_hh_num!K27)</f>
        <v>39.212420702645026</v>
      </c>
      <c r="L27" s="69">
        <f>IF(RES_hh_emi!L27=0,0,1000000*RES_hh_emi!L27/RES_hh_num!L27)</f>
        <v>50.507277616965375</v>
      </c>
      <c r="M27" s="69">
        <f>IF(RES_hh_emi!M27=0,0,1000000*RES_hh_emi!M27/RES_hh_num!M27)</f>
        <v>47.225311946941517</v>
      </c>
      <c r="N27" s="69">
        <f>IF(RES_hh_emi!N27=0,0,1000000*RES_hh_emi!N27/RES_hh_num!N27)</f>
        <v>46.246937243437088</v>
      </c>
      <c r="O27" s="69">
        <f>IF(RES_hh_emi!O27=0,0,1000000*RES_hh_emi!O27/RES_hh_num!O27)</f>
        <v>44.977959521357484</v>
      </c>
      <c r="P27" s="69">
        <f>IF(RES_hh_emi!P27=0,0,1000000*RES_hh_emi!P27/RES_hh_num!P27)</f>
        <v>43.760085289771354</v>
      </c>
      <c r="Q27" s="69">
        <f>IF(RES_hh_emi!Q27=0,0,1000000*RES_hh_emi!Q27/RES_hh_num!Q27)</f>
        <v>42.828147800738854</v>
      </c>
      <c r="R27" s="69">
        <f>IF(RES_hh_emi!R27=0,0,1000000*RES_hh_emi!R27/RES_hh_num!R27)</f>
        <v>41.580910736908621</v>
      </c>
      <c r="S27" s="69">
        <f>IF(RES_hh_emi!S27=0,0,1000000*RES_hh_emi!S27/RES_hh_num!S27)</f>
        <v>40.544902619115994</v>
      </c>
      <c r="T27" s="69">
        <f>IF(RES_hh_emi!T27=0,0,1000000*RES_hh_emi!T27/RES_hh_num!T27)</f>
        <v>39.549816160322209</v>
      </c>
      <c r="U27" s="69">
        <f>IF(RES_hh_emi!U27=0,0,1000000*RES_hh_emi!U27/RES_hh_num!U27)</f>
        <v>38.529971336003037</v>
      </c>
      <c r="V27" s="69">
        <f>IF(RES_hh_emi!V27=0,0,1000000*RES_hh_emi!V27/RES_hh_num!V27)</f>
        <v>37.403623236952143</v>
      </c>
      <c r="W27" s="69">
        <f>IF(RES_hh_emi!W27=0,0,1000000*RES_hh_emi!W27/RES_hh_num!W27)</f>
        <v>36.550804891102956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57.654191897099977</v>
      </c>
      <c r="C30" s="72">
        <f>IF(RES_hh_emi!C30=0,0,1000000*RES_hh_emi!C30/RES_hh_num!C30)</f>
        <v>61.762431858732803</v>
      </c>
      <c r="D30" s="72">
        <f>IF(RES_hh_emi!D30=0,0,1000000*RES_hh_emi!D30/RES_hh_num!D30)</f>
        <v>61.231511604645881</v>
      </c>
      <c r="E30" s="72">
        <f>IF(RES_hh_emi!E30=0,0,1000000*RES_hh_emi!E30/RES_hh_num!E30)</f>
        <v>61.420409512403722</v>
      </c>
      <c r="F30" s="72">
        <f>IF(RES_hh_emi!F30=0,0,1000000*RES_hh_emi!F30/RES_hh_num!F30)</f>
        <v>62.628547401911852</v>
      </c>
      <c r="G30" s="72">
        <f>IF(RES_hh_emi!G30=0,0,1000000*RES_hh_emi!G30/RES_hh_num!G30)</f>
        <v>62.758051805338802</v>
      </c>
      <c r="H30" s="72">
        <f>IF(RES_hh_emi!H30=0,0,1000000*RES_hh_emi!H30/RES_hh_num!H30)</f>
        <v>69.564755672325475</v>
      </c>
      <c r="I30" s="72">
        <f>IF(RES_hh_emi!I30=0,0,1000000*RES_hh_emi!I30/RES_hh_num!I30)</f>
        <v>63.124233546478195</v>
      </c>
      <c r="J30" s="72">
        <f>IF(RES_hh_emi!J30=0,0,1000000*RES_hh_emi!J30/RES_hh_num!J30)</f>
        <v>66.399320917369806</v>
      </c>
      <c r="K30" s="72">
        <f>IF(RES_hh_emi!K30=0,0,1000000*RES_hh_emi!K30/RES_hh_num!K30)</f>
        <v>60.354935264399678</v>
      </c>
      <c r="L30" s="72">
        <f>IF(RES_hh_emi!L30=0,0,1000000*RES_hh_emi!L30/RES_hh_num!L30)</f>
        <v>78.629401129872704</v>
      </c>
      <c r="M30" s="72">
        <f>IF(RES_hh_emi!M30=0,0,1000000*RES_hh_emi!M30/RES_hh_num!M30)</f>
        <v>74.156823305648615</v>
      </c>
      <c r="N30" s="72">
        <f>IF(RES_hh_emi!N30=0,0,1000000*RES_hh_emi!N30/RES_hh_num!N30)</f>
        <v>73.14617071704869</v>
      </c>
      <c r="O30" s="72">
        <f>IF(RES_hh_emi!O30=0,0,1000000*RES_hh_emi!O30/RES_hh_num!O30)</f>
        <v>71.798796807048873</v>
      </c>
      <c r="P30" s="72">
        <f>IF(RES_hh_emi!P30=0,0,1000000*RES_hh_emi!P30/RES_hh_num!P30)</f>
        <v>70.554223927765264</v>
      </c>
      <c r="Q30" s="72">
        <f>IF(RES_hh_emi!Q30=0,0,1000000*RES_hh_emi!Q30/RES_hh_num!Q30)</f>
        <v>69.764554809811159</v>
      </c>
      <c r="R30" s="72">
        <f>IF(RES_hh_emi!R30=0,0,1000000*RES_hh_emi!R30/RES_hh_num!R30)</f>
        <v>68.182431184475305</v>
      </c>
      <c r="S30" s="72">
        <f>IF(RES_hh_emi!S30=0,0,1000000*RES_hh_emi!S30/RES_hh_num!S30)</f>
        <v>67.148972405962809</v>
      </c>
      <c r="T30" s="72">
        <f>IF(RES_hh_emi!T30=0,0,1000000*RES_hh_emi!T30/RES_hh_num!T30)</f>
        <v>66.249661730109608</v>
      </c>
      <c r="U30" s="72">
        <f>IF(RES_hh_emi!U30=0,0,1000000*RES_hh_emi!U30/RES_hh_num!U30)</f>
        <v>65.270103359145793</v>
      </c>
      <c r="V30" s="72">
        <f>IF(RES_hh_emi!V30=0,0,1000000*RES_hh_emi!V30/RES_hh_num!V30)</f>
        <v>63.983560221468068</v>
      </c>
      <c r="W30" s="72">
        <f>IF(RES_hh_emi!W30=0,0,1000000*RES_hh_emi!W30/RES_hh_num!W30)</f>
        <v>63.010365920239188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154.82195187235439</v>
      </c>
      <c r="C3" s="65">
        <f>IF(RES_hh_fech!C3=0,0,RES_hh_fech!C3/RES_summary!C$19)</f>
        <v>161.79786690475333</v>
      </c>
      <c r="D3" s="65">
        <f>IF(RES_hh_fech!D3=0,0,RES_hh_fech!D3/RES_summary!D$19)</f>
        <v>154.97380669761878</v>
      </c>
      <c r="E3" s="65">
        <f>IF(RES_hh_fech!E3=0,0,RES_hh_fech!E3/RES_summary!E$19)</f>
        <v>157.13938889178286</v>
      </c>
      <c r="F3" s="65">
        <f>IF(RES_hh_fech!F3=0,0,RES_hh_fech!F3/RES_summary!F$19)</f>
        <v>149.6026446139243</v>
      </c>
      <c r="G3" s="65">
        <f>IF(RES_hh_fech!G3=0,0,RES_hh_fech!G3/RES_summary!G$19)</f>
        <v>143.44631234064383</v>
      </c>
      <c r="H3" s="65">
        <f>IF(RES_hh_fech!H3=0,0,RES_hh_fech!H3/RES_summary!H$19)</f>
        <v>143.36858275185347</v>
      </c>
      <c r="I3" s="65">
        <f>IF(RES_hh_fech!I3=0,0,RES_hh_fech!I3/RES_summary!I$19)</f>
        <v>128.01584102199982</v>
      </c>
      <c r="J3" s="65">
        <f>IF(RES_hh_fech!J3=0,0,RES_hh_fech!J3/RES_summary!J$19)</f>
        <v>142.50207149154886</v>
      </c>
      <c r="K3" s="65">
        <f>IF(RES_hh_fech!K3=0,0,RES_hh_fech!K3/RES_summary!K$19)</f>
        <v>140.47889199710897</v>
      </c>
      <c r="L3" s="65">
        <f>IF(RES_hh_fech!L3=0,0,RES_hh_fech!L3/RES_summary!L$19)</f>
        <v>159.54518343965992</v>
      </c>
      <c r="M3" s="65">
        <f>IF(RES_hh_fech!M3=0,0,RES_hh_fech!M3/RES_summary!M$19)</f>
        <v>125.45478218909246</v>
      </c>
      <c r="N3" s="65">
        <f>IF(RES_hh_fech!N3=0,0,RES_hh_fech!N3/RES_summary!N$19)</f>
        <v>132.74898200978976</v>
      </c>
      <c r="O3" s="65">
        <f>IF(RES_hh_fech!O3=0,0,RES_hh_fech!O3/RES_summary!O$19)</f>
        <v>137.89808478034638</v>
      </c>
      <c r="P3" s="65">
        <f>IF(RES_hh_fech!P3=0,0,RES_hh_fech!P3/RES_summary!P$19)</f>
        <v>104.081143771261</v>
      </c>
      <c r="Q3" s="65">
        <f>IF(RES_hh_fech!Q3=0,0,RES_hh_fech!Q3/RES_summary!Q$19)</f>
        <v>108.12788455418584</v>
      </c>
      <c r="R3" s="65">
        <f>IF(RES_hh_fech!R3=0,0,RES_hh_fech!R3/RES_summary!R$19)</f>
        <v>109.99953560182564</v>
      </c>
      <c r="S3" s="65">
        <f>IF(RES_hh_fech!S3=0,0,RES_hh_fech!S3/RES_summary!S$19)</f>
        <v>105.52453128105036</v>
      </c>
      <c r="T3" s="65">
        <f>IF(RES_hh_fech!T3=0,0,RES_hh_fech!T3/RES_summary!T$19)</f>
        <v>103.84432145991097</v>
      </c>
      <c r="U3" s="65">
        <f>IF(RES_hh_fech!U3=0,0,RES_hh_fech!U3/RES_summary!U$19)</f>
        <v>99.31023906663701</v>
      </c>
      <c r="V3" s="65">
        <f>IF(RES_hh_fech!V3=0,0,RES_hh_fech!V3/RES_summary!V$19)</f>
        <v>94.014410469362829</v>
      </c>
      <c r="W3" s="65">
        <f>IF(RES_hh_fech!W3=0,0,RES_hh_fech!W3/RES_summary!W$19)</f>
        <v>104.23339295410921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136.66935923240135</v>
      </c>
      <c r="C4" s="69">
        <f>IF(RES_hh_fech!C4=0,0,RES_hh_fech!C4/RES_summary!C$19)</f>
        <v>143.3624129695296</v>
      </c>
      <c r="D4" s="69">
        <f>IF(RES_hh_fech!D4=0,0,RES_hh_fech!D4/RES_summary!D$19)</f>
        <v>135.44414525007628</v>
      </c>
      <c r="E4" s="69">
        <f>IF(RES_hh_fech!E4=0,0,RES_hh_fech!E4/RES_summary!E$19)</f>
        <v>137.33396705468303</v>
      </c>
      <c r="F4" s="69">
        <f>IF(RES_hh_fech!F4=0,0,RES_hh_fech!F4/RES_summary!F$19)</f>
        <v>130.50114886800208</v>
      </c>
      <c r="G4" s="69">
        <f>IF(RES_hh_fech!G4=0,0,RES_hh_fech!G4/RES_summary!G$19)</f>
        <v>124.72494547619381</v>
      </c>
      <c r="H4" s="69">
        <f>IF(RES_hh_fech!H4=0,0,RES_hh_fech!H4/RES_summary!H$19)</f>
        <v>124.47365708485187</v>
      </c>
      <c r="I4" s="69">
        <f>IF(RES_hh_fech!I4=0,0,RES_hh_fech!I4/RES_summary!I$19)</f>
        <v>110.27593267255298</v>
      </c>
      <c r="J4" s="69">
        <f>IF(RES_hh_fech!J4=0,0,RES_hh_fech!J4/RES_summary!J$19)</f>
        <v>124.3548188905536</v>
      </c>
      <c r="K4" s="69">
        <f>IF(RES_hh_fech!K4=0,0,RES_hh_fech!K4/RES_summary!K$19)</f>
        <v>122.4998802188575</v>
      </c>
      <c r="L4" s="69">
        <f>IF(RES_hh_fech!L4=0,0,RES_hh_fech!L4/RES_summary!L$19)</f>
        <v>138.69407888620364</v>
      </c>
      <c r="M4" s="69">
        <f>IF(RES_hh_fech!M4=0,0,RES_hh_fech!M4/RES_summary!M$19)</f>
        <v>108.85936504542396</v>
      </c>
      <c r="N4" s="69">
        <f>IF(RES_hh_fech!N4=0,0,RES_hh_fech!N4/RES_summary!N$19)</f>
        <v>115.80657718990312</v>
      </c>
      <c r="O4" s="69">
        <f>IF(RES_hh_fech!O4=0,0,RES_hh_fech!O4/RES_summary!O$19)</f>
        <v>120.07754033677607</v>
      </c>
      <c r="P4" s="69">
        <f>IF(RES_hh_fech!P4=0,0,RES_hh_fech!P4/RES_summary!P$19)</f>
        <v>89.073031626702942</v>
      </c>
      <c r="Q4" s="69">
        <f>IF(RES_hh_fech!Q4=0,0,RES_hh_fech!Q4/RES_summary!Q$19)</f>
        <v>91.033366613556041</v>
      </c>
      <c r="R4" s="69">
        <f>IF(RES_hh_fech!R4=0,0,RES_hh_fech!R4/RES_summary!R$19)</f>
        <v>92.734456535011773</v>
      </c>
      <c r="S4" s="69">
        <f>IF(RES_hh_fech!S4=0,0,RES_hh_fech!S4/RES_summary!S$19)</f>
        <v>89.215934671274354</v>
      </c>
      <c r="T4" s="69">
        <f>IF(RES_hh_fech!T4=0,0,RES_hh_fech!T4/RES_summary!T$19)</f>
        <v>88.276719746809761</v>
      </c>
      <c r="U4" s="69">
        <f>IF(RES_hh_fech!U4=0,0,RES_hh_fech!U4/RES_summary!U$19)</f>
        <v>84.962637142142256</v>
      </c>
      <c r="V4" s="69">
        <f>IF(RES_hh_fech!V4=0,0,RES_hh_fech!V4/RES_summary!V$19)</f>
        <v>81.189144764832676</v>
      </c>
      <c r="W4" s="69">
        <f>IF(RES_hh_fech!W4=0,0,RES_hh_fech!W4/RES_summary!W$19)</f>
        <v>91.149981514038927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121.30366949679991</v>
      </c>
      <c r="C5" s="72">
        <f>IF(RES_hh_fech!C5=0,0,RES_hh_fech!C5/RES_summary!C$19)</f>
        <v>109.14278005819743</v>
      </c>
      <c r="D5" s="72">
        <f>IF(RES_hh_fech!D5=0,0,RES_hh_fech!D5/RES_summary!D$19)</f>
        <v>108.29033121486187</v>
      </c>
      <c r="E5" s="72">
        <f>IF(RES_hh_fech!E5=0,0,RES_hh_fech!E5/RES_summary!E$19)</f>
        <v>111.27953184751355</v>
      </c>
      <c r="F5" s="72">
        <f>IF(RES_hh_fech!F5=0,0,RES_hh_fech!F5/RES_summary!F$19)</f>
        <v>69.317874662963703</v>
      </c>
      <c r="G5" s="72">
        <f>IF(RES_hh_fech!G5=0,0,RES_hh_fech!G5/RES_summary!G$19)</f>
        <v>68.114320979184171</v>
      </c>
      <c r="H5" s="72">
        <f>IF(RES_hh_fech!H5=0,0,RES_hh_fech!H5/RES_summary!H$19)</f>
        <v>66.581294743291778</v>
      </c>
      <c r="I5" s="72">
        <f>IF(RES_hh_fech!I5=0,0,RES_hh_fech!I5/RES_summary!I$19)</f>
        <v>74.671352822783248</v>
      </c>
      <c r="J5" s="72">
        <f>IF(RES_hh_fech!J5=0,0,RES_hh_fech!J5/RES_summary!J$19)</f>
        <v>323.29110789222801</v>
      </c>
      <c r="K5" s="72">
        <f>IF(RES_hh_fech!K5=0,0,RES_hh_fech!K5/RES_summary!K$19)</f>
        <v>96.552012085749084</v>
      </c>
      <c r="L5" s="72">
        <f>IF(RES_hh_fech!L5=0,0,RES_hh_fech!L5/RES_summary!L$19)</f>
        <v>103.09880339909782</v>
      </c>
      <c r="M5" s="72">
        <f>IF(RES_hh_fech!M5=0,0,RES_hh_fech!M5/RES_summary!M$19)</f>
        <v>117.53204686611356</v>
      </c>
      <c r="N5" s="72">
        <f>IF(RES_hh_fech!N5=0,0,RES_hh_fech!N5/RES_summary!N$19)</f>
        <v>133.50395309158191</v>
      </c>
      <c r="O5" s="72">
        <f>IF(RES_hh_fech!O5=0,0,RES_hh_fech!O5/RES_summary!O$19)</f>
        <v>83.49575642919207</v>
      </c>
      <c r="P5" s="72">
        <f>IF(RES_hh_fech!P5=0,0,RES_hh_fech!P5/RES_summary!P$19)</f>
        <v>60.925623207038825</v>
      </c>
      <c r="Q5" s="72">
        <f>IF(RES_hh_fech!Q5=0,0,RES_hh_fech!Q5/RES_summary!Q$19)</f>
        <v>54.227421659593432</v>
      </c>
      <c r="R5" s="72">
        <f>IF(RES_hh_fech!R5=0,0,RES_hh_fech!R5/RES_summary!R$19)</f>
        <v>106.77995219162068</v>
      </c>
      <c r="S5" s="72">
        <f>IF(RES_hh_fech!S5=0,0,RES_hh_fech!S5/RES_summary!S$19)</f>
        <v>118.7875605798821</v>
      </c>
      <c r="T5" s="72">
        <f>IF(RES_hh_fech!T5=0,0,RES_hh_fech!T5/RES_summary!T$19)</f>
        <v>109.98310661804879</v>
      </c>
      <c r="U5" s="72">
        <f>IF(RES_hh_fech!U5=0,0,RES_hh_fech!U5/RES_summary!U$19)</f>
        <v>125.93122194073604</v>
      </c>
      <c r="V5" s="72">
        <f>IF(RES_hh_fech!V5=0,0,RES_hh_fech!V5/RES_summary!V$19)</f>
        <v>55.034382305419527</v>
      </c>
      <c r="W5" s="72">
        <f>IF(RES_hh_fech!W5=0,0,RES_hh_fech!W5/RES_summary!W$19)</f>
        <v>94.342547780130218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154.13190620409202</v>
      </c>
      <c r="C6" s="72">
        <f>IF(RES_hh_fech!C6=0,0,RES_hh_fech!C6/RES_summary!C$19)</f>
        <v>161.2723541133426</v>
      </c>
      <c r="D6" s="72">
        <f>IF(RES_hh_fech!D6=0,0,RES_hh_fech!D6/RES_summary!D$19)</f>
        <v>153.92153265119836</v>
      </c>
      <c r="E6" s="72">
        <f>IF(RES_hh_fech!E6=0,0,RES_hh_fech!E6/RES_summary!E$19)</f>
        <v>152.5001732602467</v>
      </c>
      <c r="F6" s="72">
        <f>IF(RES_hh_fech!F6=0,0,RES_hh_fech!F6/RES_summary!F$19)</f>
        <v>146.17288861506228</v>
      </c>
      <c r="G6" s="72">
        <f>IF(RES_hh_fech!G6=0,0,RES_hh_fech!G6/RES_summary!G$19)</f>
        <v>137.0955584938792</v>
      </c>
      <c r="H6" s="72">
        <f>IF(RES_hh_fech!H6=0,0,RES_hh_fech!H6/RES_summary!H$19)</f>
        <v>144.09503848560286</v>
      </c>
      <c r="I6" s="72">
        <f>IF(RES_hh_fech!I6=0,0,RES_hh_fech!I6/RES_summary!I$19)</f>
        <v>131.25093280125449</v>
      </c>
      <c r="J6" s="72">
        <f>IF(RES_hh_fech!J6=0,0,RES_hh_fech!J6/RES_summary!J$19)</f>
        <v>140.47858394995413</v>
      </c>
      <c r="K6" s="72">
        <f>IF(RES_hh_fech!K6=0,0,RES_hh_fech!K6/RES_summary!K$19)</f>
        <v>139.72835939723808</v>
      </c>
      <c r="L6" s="72">
        <f>IF(RES_hh_fech!L6=0,0,RES_hh_fech!L6/RES_summary!L$19)</f>
        <v>160.28972680626998</v>
      </c>
      <c r="M6" s="72">
        <f>IF(RES_hh_fech!M6=0,0,RES_hh_fech!M6/RES_summary!M$19)</f>
        <v>126.43198273895544</v>
      </c>
      <c r="N6" s="72">
        <f>IF(RES_hh_fech!N6=0,0,RES_hh_fech!N6/RES_summary!N$19)</f>
        <v>133.98712341776513</v>
      </c>
      <c r="O6" s="72">
        <f>IF(RES_hh_fech!O6=0,0,RES_hh_fech!O6/RES_summary!O$19)</f>
        <v>140.5525778400675</v>
      </c>
      <c r="P6" s="72">
        <f>IF(RES_hh_fech!P6=0,0,RES_hh_fech!P6/RES_summary!P$19)</f>
        <v>108.13606837023224</v>
      </c>
      <c r="Q6" s="72">
        <f>IF(RES_hh_fech!Q6=0,0,RES_hh_fech!Q6/RES_summary!Q$19)</f>
        <v>105.8470507785554</v>
      </c>
      <c r="R6" s="72">
        <f>IF(RES_hh_fech!R6=0,0,RES_hh_fech!R6/RES_summary!R$19)</f>
        <v>105.79901998471861</v>
      </c>
      <c r="S6" s="72">
        <f>IF(RES_hh_fech!S6=0,0,RES_hh_fech!S6/RES_summary!S$19)</f>
        <v>104.0754761310359</v>
      </c>
      <c r="T6" s="72">
        <f>IF(RES_hh_fech!T6=0,0,RES_hh_fech!T6/RES_summary!T$19)</f>
        <v>101.43463446749398</v>
      </c>
      <c r="U6" s="72">
        <f>IF(RES_hh_fech!U6=0,0,RES_hh_fech!U6/RES_summary!U$19)</f>
        <v>99.249535996722997</v>
      </c>
      <c r="V6" s="72">
        <f>IF(RES_hh_fech!V6=0,0,RES_hh_fech!V6/RES_summary!V$19)</f>
        <v>99.500278914757303</v>
      </c>
      <c r="W6" s="72">
        <f>IF(RES_hh_fech!W6=0,0,RES_hh_fech!W6/RES_summary!W$19)</f>
        <v>100.81359268064517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162.03967627844602</v>
      </c>
      <c r="C7" s="72">
        <f>IF(RES_hh_fech!C7=0,0,RES_hh_fech!C7/RES_summary!C$19)</f>
        <v>158.05389227156078</v>
      </c>
      <c r="D7" s="72">
        <f>IF(RES_hh_fech!D7=0,0,RES_hh_fech!D7/RES_summary!D$19)</f>
        <v>157.52192503433997</v>
      </c>
      <c r="E7" s="72">
        <f>IF(RES_hh_fech!E7=0,0,RES_hh_fech!E7/RES_summary!E$19)</f>
        <v>157.999419340667</v>
      </c>
      <c r="F7" s="72">
        <f>IF(RES_hh_fech!F7=0,0,RES_hh_fech!F7/RES_summary!F$19)</f>
        <v>155.52514451999269</v>
      </c>
      <c r="G7" s="72">
        <f>IF(RES_hh_fech!G7=0,0,RES_hh_fech!G7/RES_summary!G$19)</f>
        <v>148.02424303218694</v>
      </c>
      <c r="H7" s="72">
        <f>IF(RES_hh_fech!H7=0,0,RES_hh_fech!H7/RES_summary!H$19)</f>
        <v>128.37510914924042</v>
      </c>
      <c r="I7" s="72">
        <f>IF(RES_hh_fech!I7=0,0,RES_hh_fech!I7/RES_summary!I$19)</f>
        <v>142.12608957352282</v>
      </c>
      <c r="J7" s="72">
        <f>IF(RES_hh_fech!J7=0,0,RES_hh_fech!J7/RES_summary!J$19)</f>
        <v>155.58936974633579</v>
      </c>
      <c r="K7" s="72">
        <f>IF(RES_hh_fech!K7=0,0,RES_hh_fech!K7/RES_summary!K$19)</f>
        <v>158.64455858827066</v>
      </c>
      <c r="L7" s="72">
        <f>IF(RES_hh_fech!L7=0,0,RES_hh_fech!L7/RES_summary!L$19)</f>
        <v>160.80148153908689</v>
      </c>
      <c r="M7" s="72">
        <f>IF(RES_hh_fech!M7=0,0,RES_hh_fech!M7/RES_summary!M$19)</f>
        <v>140.06835255376566</v>
      </c>
      <c r="N7" s="72">
        <f>IF(RES_hh_fech!N7=0,0,RES_hh_fech!N7/RES_summary!N$19)</f>
        <v>131.29072057107285</v>
      </c>
      <c r="O7" s="72">
        <f>IF(RES_hh_fech!O7=0,0,RES_hh_fech!O7/RES_summary!O$19)</f>
        <v>120.54508674075119</v>
      </c>
      <c r="P7" s="72">
        <f>IF(RES_hh_fech!P7=0,0,RES_hh_fech!P7/RES_summary!P$19)</f>
        <v>107.88924785649901</v>
      </c>
      <c r="Q7" s="72">
        <f>IF(RES_hh_fech!Q7=0,0,RES_hh_fech!Q7/RES_summary!Q$19)</f>
        <v>104.31060303898305</v>
      </c>
      <c r="R7" s="72">
        <f>IF(RES_hh_fech!R7=0,0,RES_hh_fech!R7/RES_summary!R$19)</f>
        <v>101.9068291996978</v>
      </c>
      <c r="S7" s="72">
        <f>IF(RES_hh_fech!S7=0,0,RES_hh_fech!S7/RES_summary!S$19)</f>
        <v>101.94955127953764</v>
      </c>
      <c r="T7" s="72">
        <f>IF(RES_hh_fech!T7=0,0,RES_hh_fech!T7/RES_summary!T$19)</f>
        <v>101.33938962504776</v>
      </c>
      <c r="U7" s="72">
        <f>IF(RES_hh_fech!U7=0,0,RES_hh_fech!U7/RES_summary!U$19)</f>
        <v>100.81534217391638</v>
      </c>
      <c r="V7" s="72">
        <f>IF(RES_hh_fech!V7=0,0,RES_hh_fech!V7/RES_summary!V$19)</f>
        <v>100.81182710355101</v>
      </c>
      <c r="W7" s="72">
        <f>IF(RES_hh_fech!W7=0,0,RES_hh_fech!W7/RES_summary!W$19)</f>
        <v>105.201746014153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135.91910659367596</v>
      </c>
      <c r="C8" s="72">
        <f>IF(RES_hh_fech!C8=0,0,RES_hh_fech!C8/RES_summary!C$19)</f>
        <v>143.23992730578831</v>
      </c>
      <c r="D8" s="72">
        <f>IF(RES_hh_fech!D8=0,0,RES_hh_fech!D8/RES_summary!D$19)</f>
        <v>135.00539286415784</v>
      </c>
      <c r="E8" s="72">
        <f>IF(RES_hh_fech!E8=0,0,RES_hh_fech!E8/RES_summary!E$19)</f>
        <v>137.18510853956994</v>
      </c>
      <c r="F8" s="72">
        <f>IF(RES_hh_fech!F8=0,0,RES_hh_fech!F8/RES_summary!F$19)</f>
        <v>130.30238105180783</v>
      </c>
      <c r="G8" s="72">
        <f>IF(RES_hh_fech!G8=0,0,RES_hh_fech!G8/RES_summary!G$19)</f>
        <v>124.57821379623418</v>
      </c>
      <c r="H8" s="72">
        <f>IF(RES_hh_fech!H8=0,0,RES_hh_fech!H8/RES_summary!H$19)</f>
        <v>124.6606882966794</v>
      </c>
      <c r="I8" s="72">
        <f>IF(RES_hh_fech!I8=0,0,RES_hh_fech!I8/RES_summary!I$19)</f>
        <v>109.47238379130381</v>
      </c>
      <c r="J8" s="72">
        <f>IF(RES_hh_fech!J8=0,0,RES_hh_fech!J8/RES_summary!J$19)</f>
        <v>124.61626817305104</v>
      </c>
      <c r="K8" s="72">
        <f>IF(RES_hh_fech!K8=0,0,RES_hh_fech!K8/RES_summary!K$19)</f>
        <v>122.6000754572282</v>
      </c>
      <c r="L8" s="72">
        <f>IF(RES_hh_fech!L8=0,0,RES_hh_fech!L8/RES_summary!L$19)</f>
        <v>140.50311309096932</v>
      </c>
      <c r="M8" s="72">
        <f>IF(RES_hh_fech!M8=0,0,RES_hh_fech!M8/RES_summary!M$19)</f>
        <v>108.17263698602821</v>
      </c>
      <c r="N8" s="72">
        <f>IF(RES_hh_fech!N8=0,0,RES_hh_fech!N8/RES_summary!N$19)</f>
        <v>115.69904379543034</v>
      </c>
      <c r="O8" s="72">
        <f>IF(RES_hh_fech!O8=0,0,RES_hh_fech!O8/RES_summary!O$19)</f>
        <v>121.07984857195289</v>
      </c>
      <c r="P8" s="72">
        <f>IF(RES_hh_fech!P8=0,0,RES_hh_fech!P8/RES_summary!P$19)</f>
        <v>88.447884915198543</v>
      </c>
      <c r="Q8" s="72">
        <f>IF(RES_hh_fech!Q8=0,0,RES_hh_fech!Q8/RES_summary!Q$19)</f>
        <v>91.589701228345987</v>
      </c>
      <c r="R8" s="72">
        <f>IF(RES_hh_fech!R8=0,0,RES_hh_fech!R8/RES_summary!R$19)</f>
        <v>93.748829031989246</v>
      </c>
      <c r="S8" s="72">
        <f>IF(RES_hh_fech!S8=0,0,RES_hh_fech!S8/RES_summary!S$19)</f>
        <v>90.135991392700319</v>
      </c>
      <c r="T8" s="72">
        <f>IF(RES_hh_fech!T8=0,0,RES_hh_fech!T8/RES_summary!T$19)</f>
        <v>89.403590211751251</v>
      </c>
      <c r="U8" s="72">
        <f>IF(RES_hh_fech!U8=0,0,RES_hh_fech!U8/RES_summary!U$19)</f>
        <v>86.259623653600315</v>
      </c>
      <c r="V8" s="72">
        <f>IF(RES_hh_fech!V8=0,0,RES_hh_fech!V8/RES_summary!V$19)</f>
        <v>82.55155354347734</v>
      </c>
      <c r="W8" s="72">
        <f>IF(RES_hh_fech!W8=0,0,RES_hh_fech!W8/RES_summary!W$19)</f>
        <v>94.096115489821301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157.38234165012096</v>
      </c>
      <c r="C9" s="72">
        <f>IF(RES_hh_fech!C9=0,0,RES_hh_fech!C9/RES_summary!C$19)</f>
        <v>157.35747969664928</v>
      </c>
      <c r="D9" s="72">
        <f>IF(RES_hh_fech!D9=0,0,RES_hh_fech!D9/RES_summary!D$19)</f>
        <v>150.39353039656311</v>
      </c>
      <c r="E9" s="72">
        <f>IF(RES_hh_fech!E9=0,0,RES_hh_fech!E9/RES_summary!E$19)</f>
        <v>145.90088896176155</v>
      </c>
      <c r="F9" s="72">
        <f>IF(RES_hh_fech!F9=0,0,RES_hh_fech!F9/RES_summary!F$19)</f>
        <v>140.27646370162245</v>
      </c>
      <c r="G9" s="72">
        <f>IF(RES_hh_fech!G9=0,0,RES_hh_fech!G9/RES_summary!G$19)</f>
        <v>133.87162493706569</v>
      </c>
      <c r="H9" s="72">
        <f>IF(RES_hh_fech!H9=0,0,RES_hh_fech!H9/RES_summary!H$19)</f>
        <v>130.60971972185135</v>
      </c>
      <c r="I9" s="72">
        <f>IF(RES_hh_fech!I9=0,0,RES_hh_fech!I9/RES_summary!I$19)</f>
        <v>127.33451019571903</v>
      </c>
      <c r="J9" s="72">
        <f>IF(RES_hh_fech!J9=0,0,RES_hh_fech!J9/RES_summary!J$19)</f>
        <v>126.92189162837947</v>
      </c>
      <c r="K9" s="72">
        <f>IF(RES_hh_fech!K9=0,0,RES_hh_fech!K9/RES_summary!K$19)</f>
        <v>127.34551250133605</v>
      </c>
      <c r="L9" s="72">
        <f>IF(RES_hh_fech!L9=0,0,RES_hh_fech!L9/RES_summary!L$19)</f>
        <v>125.94417002009943</v>
      </c>
      <c r="M9" s="72">
        <f>IF(RES_hh_fech!M9=0,0,RES_hh_fech!M9/RES_summary!M$19)</f>
        <v>123.18167653720666</v>
      </c>
      <c r="N9" s="72">
        <f>IF(RES_hh_fech!N9=0,0,RES_hh_fech!N9/RES_summary!N$19)</f>
        <v>115.91693730719597</v>
      </c>
      <c r="O9" s="72">
        <f>IF(RES_hh_fech!O9=0,0,RES_hh_fech!O9/RES_summary!O$19)</f>
        <v>109.9922375270453</v>
      </c>
      <c r="P9" s="72">
        <f>IF(RES_hh_fech!P9=0,0,RES_hh_fech!P9/RES_summary!P$19)</f>
        <v>99.402861424352679</v>
      </c>
      <c r="Q9" s="72">
        <f>IF(RES_hh_fech!Q9=0,0,RES_hh_fech!Q9/RES_summary!Q$19)</f>
        <v>94.952203304913567</v>
      </c>
      <c r="R9" s="72">
        <f>IF(RES_hh_fech!R9=0,0,RES_hh_fech!R9/RES_summary!R$19)</f>
        <v>92.535552589854234</v>
      </c>
      <c r="S9" s="72">
        <f>IF(RES_hh_fech!S9=0,0,RES_hh_fech!S9/RES_summary!S$19)</f>
        <v>91.268765018966818</v>
      </c>
      <c r="T9" s="72">
        <f>IF(RES_hh_fech!T9=0,0,RES_hh_fech!T9/RES_summary!T$19)</f>
        <v>90.105360425026973</v>
      </c>
      <c r="U9" s="72">
        <f>IF(RES_hh_fech!U9=0,0,RES_hh_fech!U9/RES_summary!U$19)</f>
        <v>89.384063829059329</v>
      </c>
      <c r="V9" s="72">
        <f>IF(RES_hh_fech!V9=0,0,RES_hh_fech!V9/RES_summary!V$19)</f>
        <v>89.296889427470063</v>
      </c>
      <c r="W9" s="72">
        <f>IF(RES_hh_fech!W9=0,0,RES_hh_fech!W9/RES_summary!W$19)</f>
        <v>90.966193644368303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88.729766816814561</v>
      </c>
      <c r="C11" s="72">
        <f>IF(RES_hh_fech!C11=0,0,RES_hh_fech!C11/RES_summary!C$19)</f>
        <v>98.615467017443919</v>
      </c>
      <c r="D11" s="72">
        <f>IF(RES_hh_fech!D11=0,0,RES_hh_fech!D11/RES_summary!D$19)</f>
        <v>91.49698584117337</v>
      </c>
      <c r="E11" s="72">
        <f>IF(RES_hh_fech!E11=0,0,RES_hh_fech!E11/RES_summary!E$19)</f>
        <v>95.008220773899637</v>
      </c>
      <c r="F11" s="72">
        <f>IF(RES_hh_fech!F11=0,0,RES_hh_fech!F11/RES_summary!F$19)</f>
        <v>93.846413810040332</v>
      </c>
      <c r="G11" s="72">
        <f>IF(RES_hh_fech!G11=0,0,RES_hh_fech!G11/RES_summary!G$19)</f>
        <v>88.586736465458557</v>
      </c>
      <c r="H11" s="72">
        <f>IF(RES_hh_fech!H11=0,0,RES_hh_fech!H11/RES_summary!H$19)</f>
        <v>87.155822583444248</v>
      </c>
      <c r="I11" s="72">
        <f>IF(RES_hh_fech!I11=0,0,RES_hh_fech!I11/RES_summary!I$19)</f>
        <v>82.210857594340894</v>
      </c>
      <c r="J11" s="72">
        <f>IF(RES_hh_fech!J11=0,0,RES_hh_fech!J11/RES_summary!J$19)</f>
        <v>92.5191029036109</v>
      </c>
      <c r="K11" s="72">
        <f>IF(RES_hh_fech!K11=0,0,RES_hh_fech!K11/RES_summary!K$19)</f>
        <v>90.956225572581957</v>
      </c>
      <c r="L11" s="72">
        <f>IF(RES_hh_fech!L11=0,0,RES_hh_fech!L11/RES_summary!L$19)</f>
        <v>105.56427619383442</v>
      </c>
      <c r="M11" s="72">
        <f>IF(RES_hh_fech!M11=0,0,RES_hh_fech!M11/RES_summary!M$19)</f>
        <v>85.70961612640339</v>
      </c>
      <c r="N11" s="72">
        <f>IF(RES_hh_fech!N11=0,0,RES_hh_fech!N11/RES_summary!N$19)</f>
        <v>93.512780109504931</v>
      </c>
      <c r="O11" s="72">
        <f>IF(RES_hh_fech!O11=0,0,RES_hh_fech!O11/RES_summary!O$19)</f>
        <v>98.653216842921026</v>
      </c>
      <c r="P11" s="72">
        <f>IF(RES_hh_fech!P11=0,0,RES_hh_fech!P11/RES_summary!P$19)</f>
        <v>74.348915501162949</v>
      </c>
      <c r="Q11" s="72">
        <f>IF(RES_hh_fech!Q11=0,0,RES_hh_fech!Q11/RES_summary!Q$19)</f>
        <v>77.893959838397777</v>
      </c>
      <c r="R11" s="72">
        <f>IF(RES_hh_fech!R11=0,0,RES_hh_fech!R11/RES_summary!R$19)</f>
        <v>77.7930157394931</v>
      </c>
      <c r="S11" s="72">
        <f>IF(RES_hh_fech!S11=0,0,RES_hh_fech!S11/RES_summary!S$19)</f>
        <v>74.979976456381792</v>
      </c>
      <c r="T11" s="72">
        <f>IF(RES_hh_fech!T11=0,0,RES_hh_fech!T11/RES_summary!T$19)</f>
        <v>77.485548612932334</v>
      </c>
      <c r="U11" s="72">
        <f>IF(RES_hh_fech!U11=0,0,RES_hh_fech!U11/RES_summary!U$19)</f>
        <v>74.636339152795443</v>
      </c>
      <c r="V11" s="72">
        <f>IF(RES_hh_fech!V11=0,0,RES_hh_fech!V11/RES_summary!V$19)</f>
        <v>72.875547094000908</v>
      </c>
      <c r="W11" s="72">
        <f>IF(RES_hh_fech!W11=0,0,RES_hh_fech!W11/RES_summary!W$19)</f>
        <v>82.476387731936228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47.637100199986556</v>
      </c>
      <c r="C12" s="72">
        <f>IF(RES_hh_fech!C12=0,0,RES_hh_fech!C12/RES_summary!C$19)</f>
        <v>47.233272647955594</v>
      </c>
      <c r="D12" s="72">
        <f>IF(RES_hh_fech!D12=0,0,RES_hh_fech!D12/RES_summary!D$19)</f>
        <v>46.114564453056161</v>
      </c>
      <c r="E12" s="72">
        <f>IF(RES_hh_fech!E12=0,0,RES_hh_fech!E12/RES_summary!E$19)</f>
        <v>46.362241447257389</v>
      </c>
      <c r="F12" s="72">
        <f>IF(RES_hh_fech!F12=0,0,RES_hh_fech!F12/RES_summary!F$19)</f>
        <v>42.901636507260044</v>
      </c>
      <c r="G12" s="72">
        <f>IF(RES_hh_fech!G12=0,0,RES_hh_fech!G12/RES_summary!G$19)</f>
        <v>38.22552389007744</v>
      </c>
      <c r="H12" s="72">
        <f>IF(RES_hh_fech!H12=0,0,RES_hh_fech!H12/RES_summary!H$19)</f>
        <v>37.536013356105506</v>
      </c>
      <c r="I12" s="72">
        <f>IF(RES_hh_fech!I12=0,0,RES_hh_fech!I12/RES_summary!I$19)</f>
        <v>33.660505777092439</v>
      </c>
      <c r="J12" s="72">
        <f>IF(RES_hh_fech!J12=0,0,RES_hh_fech!J12/RES_summary!J$19)</f>
        <v>36.101372969678053</v>
      </c>
      <c r="K12" s="72">
        <f>IF(RES_hh_fech!K12=0,0,RES_hh_fech!K12/RES_summary!K$19)</f>
        <v>36.836660963042071</v>
      </c>
      <c r="L12" s="72">
        <f>IF(RES_hh_fech!L12=0,0,RES_hh_fech!L12/RES_summary!L$19)</f>
        <v>36.094221030374662</v>
      </c>
      <c r="M12" s="72">
        <f>IF(RES_hh_fech!M12=0,0,RES_hh_fech!M12/RES_summary!M$19)</f>
        <v>33.817185979752338</v>
      </c>
      <c r="N12" s="72">
        <f>IF(RES_hh_fech!N12=0,0,RES_hh_fech!N12/RES_summary!N$19)</f>
        <v>32.178725213019447</v>
      </c>
      <c r="O12" s="72">
        <f>IF(RES_hh_fech!O12=0,0,RES_hh_fech!O12/RES_summary!O$19)</f>
        <v>29.316561585131083</v>
      </c>
      <c r="P12" s="72">
        <f>IF(RES_hh_fech!P12=0,0,RES_hh_fech!P12/RES_summary!P$19)</f>
        <v>25.434928118710523</v>
      </c>
      <c r="Q12" s="72">
        <f>IF(RES_hh_fech!Q12=0,0,RES_hh_fech!Q12/RES_summary!Q$19)</f>
        <v>22.98738720822762</v>
      </c>
      <c r="R12" s="72">
        <f>IF(RES_hh_fech!R12=0,0,RES_hh_fech!R12/RES_summary!R$19)</f>
        <v>21.750508254231978</v>
      </c>
      <c r="S12" s="72">
        <f>IF(RES_hh_fech!S12=0,0,RES_hh_fech!S12/RES_summary!S$19)</f>
        <v>20.758113290278633</v>
      </c>
      <c r="T12" s="72">
        <f>IF(RES_hh_fech!T12=0,0,RES_hh_fech!T12/RES_summary!T$19)</f>
        <v>19.265981649058062</v>
      </c>
      <c r="U12" s="72">
        <f>IF(RES_hh_fech!U12=0,0,RES_hh_fech!U12/RES_summary!U$19)</f>
        <v>18.81655290598864</v>
      </c>
      <c r="V12" s="72">
        <f>IF(RES_hh_fech!V12=0,0,RES_hh_fech!V12/RES_summary!V$19)</f>
        <v>19.615589129073843</v>
      </c>
      <c r="W12" s="72">
        <f>IF(RES_hh_fech!W12=0,0,RES_hh_fech!W12/RES_summary!W$19)</f>
        <v>22.026071185128618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110.26448345786844</v>
      </c>
      <c r="C13" s="74">
        <f>IF(RES_hh_fech!C13=0,0,RES_hh_fech!C13/RES_summary!C$19)</f>
        <v>91.728511656623468</v>
      </c>
      <c r="D13" s="74">
        <f>IF(RES_hh_fech!D13=0,0,RES_hh_fech!D13/RES_summary!D$19)</f>
        <v>108.17954212146867</v>
      </c>
      <c r="E13" s="74">
        <f>IF(RES_hh_fech!E13=0,0,RES_hh_fech!E13/RES_summary!E$19)</f>
        <v>109.49699581530413</v>
      </c>
      <c r="F13" s="74">
        <f>IF(RES_hh_fech!F13=0,0,RES_hh_fech!F13/RES_summary!F$19)</f>
        <v>99.165900560024838</v>
      </c>
      <c r="G13" s="74">
        <f>IF(RES_hh_fech!G13=0,0,RES_hh_fech!G13/RES_summary!G$19)</f>
        <v>99.412757258302165</v>
      </c>
      <c r="H13" s="74">
        <f>IF(RES_hh_fech!H13=0,0,RES_hh_fech!H13/RES_summary!H$19)</f>
        <v>95.324673760814932</v>
      </c>
      <c r="I13" s="74">
        <f>IF(RES_hh_fech!I13=0,0,RES_hh_fech!I13/RES_summary!I$19)</f>
        <v>97.756748189804497</v>
      </c>
      <c r="J13" s="74">
        <f>IF(RES_hh_fech!J13=0,0,RES_hh_fech!J13/RES_summary!J$19)</f>
        <v>93.425540581308724</v>
      </c>
      <c r="K13" s="74">
        <f>IF(RES_hh_fech!K13=0,0,RES_hh_fech!K13/RES_summary!K$19)</f>
        <v>105.32572591327883</v>
      </c>
      <c r="L13" s="74">
        <f>IF(RES_hh_fech!L13=0,0,RES_hh_fech!L13/RES_summary!L$19)</f>
        <v>73.131633347157432</v>
      </c>
      <c r="M13" s="74">
        <f>IF(RES_hh_fech!M13=0,0,RES_hh_fech!M13/RES_summary!M$19)</f>
        <v>109.64336523080439</v>
      </c>
      <c r="N13" s="74">
        <f>IF(RES_hh_fech!N13=0,0,RES_hh_fech!N13/RES_summary!N$19)</f>
        <v>134.02701077232192</v>
      </c>
      <c r="O13" s="74">
        <f>IF(RES_hh_fech!O13=0,0,RES_hh_fech!O13/RES_summary!O$19)</f>
        <v>112.94821052232837</v>
      </c>
      <c r="P13" s="74">
        <f>IF(RES_hh_fech!P13=0,0,RES_hh_fech!P13/RES_summary!P$19)</f>
        <v>109.95123048065294</v>
      </c>
      <c r="Q13" s="74">
        <f>IF(RES_hh_fech!Q13=0,0,RES_hh_fech!Q13/RES_summary!Q$19)</f>
        <v>17.862420312237159</v>
      </c>
      <c r="R13" s="74">
        <f>IF(RES_hh_fech!R13=0,0,RES_hh_fech!R13/RES_summary!R$19)</f>
        <v>9.5269821615120698</v>
      </c>
      <c r="S13" s="74">
        <f>IF(RES_hh_fech!S13=0,0,RES_hh_fech!S13/RES_summary!S$19)</f>
        <v>34.3535837407927</v>
      </c>
      <c r="T13" s="74">
        <f>IF(RES_hh_fech!T13=0,0,RES_hh_fech!T13/RES_summary!T$19)</f>
        <v>66.010169054759331</v>
      </c>
      <c r="U13" s="74">
        <f>IF(RES_hh_fech!U13=0,0,RES_hh_fech!U13/RES_summary!U$19)</f>
        <v>125.47619242373999</v>
      </c>
      <c r="V13" s="74">
        <f>IF(RES_hh_fech!V13=0,0,RES_hh_fech!V13/RES_summary!V$19)</f>
        <v>182.17937401252146</v>
      </c>
      <c r="W13" s="74">
        <f>IF(RES_hh_fech!W13=0,0,RES_hh_fech!W13/RES_summary!W$19)</f>
        <v>12.787912794912362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1.6608385066403739</v>
      </c>
      <c r="C14" s="76">
        <f>IF(RES_hh_fech!C14=0,0,RES_hh_fech!C14/RES_summary!C$19)</f>
        <v>1.7443073285146031</v>
      </c>
      <c r="D14" s="76">
        <f>IF(RES_hh_fech!D14=0,0,RES_hh_fech!D14/RES_summary!D$19)</f>
        <v>1.63371040546805</v>
      </c>
      <c r="E14" s="76">
        <f>IF(RES_hh_fech!E14=0,0,RES_hh_fech!E14/RES_summary!E$19)</f>
        <v>1.6498440013484716</v>
      </c>
      <c r="F14" s="76">
        <f>IF(RES_hh_fech!F14=0,0,RES_hh_fech!F14/RES_summary!F$19)</f>
        <v>1.5557984905670477</v>
      </c>
      <c r="G14" s="76">
        <f>IF(RES_hh_fech!G14=0,0,RES_hh_fech!G14/RES_summary!G$19)</f>
        <v>1.4711645463479339</v>
      </c>
      <c r="H14" s="76">
        <f>IF(RES_hh_fech!H14=0,0,RES_hh_fech!H14/RES_summary!H$19)</f>
        <v>1.4562902529853026</v>
      </c>
      <c r="I14" s="76">
        <f>IF(RES_hh_fech!I14=0,0,RES_hh_fech!I14/RES_summary!I$19)</f>
        <v>1.2675651958320817</v>
      </c>
      <c r="J14" s="76">
        <f>IF(RES_hh_fech!J14=0,0,RES_hh_fech!J14/RES_summary!J$19)</f>
        <v>1.4725985277780389</v>
      </c>
      <c r="K14" s="76">
        <f>IF(RES_hh_fech!K14=0,0,RES_hh_fech!K14/RES_summary!K$19)</f>
        <v>1.4613068684636779</v>
      </c>
      <c r="L14" s="76">
        <f>IF(RES_hh_fech!L14=0,0,RES_hh_fech!L14/RES_summary!L$19)</f>
        <v>1.7418620423915008</v>
      </c>
      <c r="M14" s="76">
        <f>IF(RES_hh_fech!M14=0,0,RES_hh_fech!M14/RES_summary!M$19)</f>
        <v>1.2949592149012268</v>
      </c>
      <c r="N14" s="76">
        <f>IF(RES_hh_fech!N14=0,0,RES_hh_fech!N14/RES_summary!N$19)</f>
        <v>1.4137040518640673</v>
      </c>
      <c r="O14" s="76">
        <f>IF(RES_hh_fech!O14=0,0,RES_hh_fech!O14/RES_summary!O$19)</f>
        <v>1.5205529669264723</v>
      </c>
      <c r="P14" s="76">
        <f>IF(RES_hh_fech!P14=0,0,RES_hh_fech!P14/RES_summary!P$19)</f>
        <v>1.0447173347714007</v>
      </c>
      <c r="Q14" s="76">
        <f>IF(RES_hh_fech!Q14=0,0,RES_hh_fech!Q14/RES_summary!Q$19)</f>
        <v>1.1180712021054047</v>
      </c>
      <c r="R14" s="76">
        <f>IF(RES_hh_fech!R14=0,0,RES_hh_fech!R14/RES_summary!R$19)</f>
        <v>1.1617751070622293</v>
      </c>
      <c r="S14" s="76">
        <f>IF(RES_hh_fech!S14=0,0,RES_hh_fech!S14/RES_summary!S$19)</f>
        <v>1.1156730760337894</v>
      </c>
      <c r="T14" s="76">
        <f>IF(RES_hh_fech!T14=0,0,RES_hh_fech!T14/RES_summary!T$19)</f>
        <v>1.1088159747811719</v>
      </c>
      <c r="U14" s="76">
        <f>IF(RES_hh_fech!U14=0,0,RES_hh_fech!U14/RES_summary!U$19)</f>
        <v>1.0635312210137224</v>
      </c>
      <c r="V14" s="76">
        <f>IF(RES_hh_fech!V14=0,0,RES_hh_fech!V14/RES_summary!V$19)</f>
        <v>1.0071224213513583</v>
      </c>
      <c r="W14" s="76">
        <f>IF(RES_hh_fech!W14=0,0,RES_hh_fech!W14/RES_summary!W$19)</f>
        <v>1.1877945895949023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5.404205393475877E-2</v>
      </c>
      <c r="C15" s="69">
        <f>IF(RES_hh_fech!C15=0,0,RES_hh_fech!C15/RES_summary!C$19)</f>
        <v>5.4271343429271285E-2</v>
      </c>
      <c r="D15" s="69">
        <f>IF(RES_hh_fech!D15=0,0,RES_hh_fech!D15/RES_summary!D$19)</f>
        <v>5.6391552207600296E-2</v>
      </c>
      <c r="E15" s="69">
        <f>IF(RES_hh_fech!E15=0,0,RES_hh_fech!E15/RES_summary!E$19)</f>
        <v>8.0268596627356983E-2</v>
      </c>
      <c r="F15" s="69">
        <f>IF(RES_hh_fech!F15=0,0,RES_hh_fech!F15/RES_summary!F$19)</f>
        <v>5.9761587619031116E-2</v>
      </c>
      <c r="G15" s="69">
        <f>IF(RES_hh_fech!G15=0,0,RES_hh_fech!G15/RES_summary!G$19)</f>
        <v>6.2407690872923451E-2</v>
      </c>
      <c r="H15" s="69">
        <f>IF(RES_hh_fech!H15=0,0,RES_hh_fech!H15/RES_summary!H$19)</f>
        <v>9.8411542504006272E-2</v>
      </c>
      <c r="I15" s="69">
        <f>IF(RES_hh_fech!I15=0,0,RES_hh_fech!I15/RES_summary!I$19)</f>
        <v>7.0514861892519806E-2</v>
      </c>
      <c r="J15" s="69">
        <f>IF(RES_hh_fech!J15=0,0,RES_hh_fech!J15/RES_summary!J$19)</f>
        <v>7.5747968919337397E-2</v>
      </c>
      <c r="K15" s="69">
        <f>IF(RES_hh_fech!K15=0,0,RES_hh_fech!K15/RES_summary!K$19)</f>
        <v>8.5296762471064699E-2</v>
      </c>
      <c r="L15" s="69">
        <f>IF(RES_hh_fech!L15=0,0,RES_hh_fech!L15/RES_summary!L$19)</f>
        <v>9.5898118572785213E-2</v>
      </c>
      <c r="M15" s="69">
        <f>IF(RES_hh_fech!M15=0,0,RES_hh_fech!M15/RES_summary!M$19)</f>
        <v>0.12063182721887121</v>
      </c>
      <c r="N15" s="69">
        <f>IF(RES_hh_fech!N15=0,0,RES_hh_fech!N15/RES_summary!N$19)</f>
        <v>0.14480435955583373</v>
      </c>
      <c r="O15" s="69">
        <f>IF(RES_hh_fech!O15=0,0,RES_hh_fech!O15/RES_summary!O$19)</f>
        <v>0.16582211241842451</v>
      </c>
      <c r="P15" s="69">
        <f>IF(RES_hh_fech!P15=0,0,RES_hh_fech!P15/RES_summary!P$19)</f>
        <v>0.19009433755355568</v>
      </c>
      <c r="Q15" s="69">
        <f>IF(RES_hh_fech!Q15=0,0,RES_hh_fech!Q15/RES_summary!Q$19)</f>
        <v>0.21399351841017339</v>
      </c>
      <c r="R15" s="69">
        <f>IF(RES_hh_fech!R15=0,0,RES_hh_fech!R15/RES_summary!R$19)</f>
        <v>0.23523066839894677</v>
      </c>
      <c r="S15" s="69">
        <f>IF(RES_hh_fech!S15=0,0,RES_hh_fech!S15/RES_summary!S$19)</f>
        <v>0.25687308860974717</v>
      </c>
      <c r="T15" s="69">
        <f>IF(RES_hh_fech!T15=0,0,RES_hh_fech!T15/RES_summary!T$19)</f>
        <v>0.2780115696206904</v>
      </c>
      <c r="U15" s="69">
        <f>IF(RES_hh_fech!U15=0,0,RES_hh_fech!U15/RES_summary!U$19)</f>
        <v>0.29978409108167281</v>
      </c>
      <c r="V15" s="69">
        <f>IF(RES_hh_fech!V15=0,0,RES_hh_fech!V15/RES_summary!V$19)</f>
        <v>0.3196163581418402</v>
      </c>
      <c r="W15" s="69">
        <f>IF(RES_hh_fech!W15=0,0,RES_hh_fech!W15/RES_summary!W$19)</f>
        <v>0.34122019402585507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5.404205393475877E-2</v>
      </c>
      <c r="C16" s="72">
        <f>IF(RES_hh_fech!C16=0,0,RES_hh_fech!C16/RES_summary!C$19)</f>
        <v>5.4271343429271285E-2</v>
      </c>
      <c r="D16" s="72">
        <f>IF(RES_hh_fech!D16=0,0,RES_hh_fech!D16/RES_summary!D$19)</f>
        <v>5.6391552207600296E-2</v>
      </c>
      <c r="E16" s="72">
        <f>IF(RES_hh_fech!E16=0,0,RES_hh_fech!E16/RES_summary!E$19)</f>
        <v>8.0268596627356983E-2</v>
      </c>
      <c r="F16" s="72">
        <f>IF(RES_hh_fech!F16=0,0,RES_hh_fech!F16/RES_summary!F$19)</f>
        <v>5.9761587619031116E-2</v>
      </c>
      <c r="G16" s="72">
        <f>IF(RES_hh_fech!G16=0,0,RES_hh_fech!G16/RES_summary!G$19)</f>
        <v>6.2407690872923451E-2</v>
      </c>
      <c r="H16" s="72">
        <f>IF(RES_hh_fech!H16=0,0,RES_hh_fech!H16/RES_summary!H$19)</f>
        <v>9.8411542504006272E-2</v>
      </c>
      <c r="I16" s="72">
        <f>IF(RES_hh_fech!I16=0,0,RES_hh_fech!I16/RES_summary!I$19)</f>
        <v>7.0514861892519806E-2</v>
      </c>
      <c r="J16" s="72">
        <f>IF(RES_hh_fech!J16=0,0,RES_hh_fech!J16/RES_summary!J$19)</f>
        <v>7.5747968919337397E-2</v>
      </c>
      <c r="K16" s="72">
        <f>IF(RES_hh_fech!K16=0,0,RES_hh_fech!K16/RES_summary!K$19)</f>
        <v>8.5296762471064699E-2</v>
      </c>
      <c r="L16" s="72">
        <f>IF(RES_hh_fech!L16=0,0,RES_hh_fech!L16/RES_summary!L$19)</f>
        <v>9.5898118572785213E-2</v>
      </c>
      <c r="M16" s="72">
        <f>IF(RES_hh_fech!M16=0,0,RES_hh_fech!M16/RES_summary!M$19)</f>
        <v>0.12063182721887121</v>
      </c>
      <c r="N16" s="72">
        <f>IF(RES_hh_fech!N16=0,0,RES_hh_fech!N16/RES_summary!N$19)</f>
        <v>0.14480435955583373</v>
      </c>
      <c r="O16" s="72">
        <f>IF(RES_hh_fech!O16=0,0,RES_hh_fech!O16/RES_summary!O$19)</f>
        <v>0.16582211241842451</v>
      </c>
      <c r="P16" s="72">
        <f>IF(RES_hh_fech!P16=0,0,RES_hh_fech!P16/RES_summary!P$19)</f>
        <v>0.19009433755355568</v>
      </c>
      <c r="Q16" s="72">
        <f>IF(RES_hh_fech!Q16=0,0,RES_hh_fech!Q16/RES_summary!Q$19)</f>
        <v>0.21399351841017339</v>
      </c>
      <c r="R16" s="72">
        <f>IF(RES_hh_fech!R16=0,0,RES_hh_fech!R16/RES_summary!R$19)</f>
        <v>0.23523066839894677</v>
      </c>
      <c r="S16" s="72">
        <f>IF(RES_hh_fech!S16=0,0,RES_hh_fech!S16/RES_summary!S$19)</f>
        <v>0.25687308860974717</v>
      </c>
      <c r="T16" s="72">
        <f>IF(RES_hh_fech!T16=0,0,RES_hh_fech!T16/RES_summary!T$19)</f>
        <v>0.2780115696206904</v>
      </c>
      <c r="U16" s="72">
        <f>IF(RES_hh_fech!U16=0,0,RES_hh_fech!U16/RES_summary!U$19)</f>
        <v>0.29978409108167281</v>
      </c>
      <c r="V16" s="72">
        <f>IF(RES_hh_fech!V16=0,0,RES_hh_fech!V16/RES_summary!V$19)</f>
        <v>0.3196163581418402</v>
      </c>
      <c r="W16" s="72">
        <f>IF(RES_hh_fech!W16=0,0,RES_hh_fech!W16/RES_summary!W$19)</f>
        <v>0.34122019402585507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15.505746378595061</v>
      </c>
      <c r="C17" s="69">
        <f>IF(RES_hh_fech!C17=0,0,RES_hh_fech!C17/RES_summary!C$19)</f>
        <v>15.61356266931185</v>
      </c>
      <c r="D17" s="69">
        <f>IF(RES_hh_fech!D17=0,0,RES_hh_fech!D17/RES_summary!D$19)</f>
        <v>16.729021812643424</v>
      </c>
      <c r="E17" s="69">
        <f>IF(RES_hh_fech!E17=0,0,RES_hh_fech!E17/RES_summary!E$19)</f>
        <v>16.985123427286304</v>
      </c>
      <c r="F17" s="69">
        <f>IF(RES_hh_fech!F17=0,0,RES_hh_fech!F17/RES_summary!F$19)</f>
        <v>16.250611370919422</v>
      </c>
      <c r="G17" s="69">
        <f>IF(RES_hh_fech!G17=0,0,RES_hh_fech!G17/RES_summary!G$19)</f>
        <v>15.873161088591727</v>
      </c>
      <c r="H17" s="69">
        <f>IF(RES_hh_fech!H17=0,0,RES_hh_fech!H17/RES_summary!H$19)</f>
        <v>15.733426777985478</v>
      </c>
      <c r="I17" s="69">
        <f>IF(RES_hh_fech!I17=0,0,RES_hh_fech!I17/RES_summary!I$19)</f>
        <v>14.877288666565667</v>
      </c>
      <c r="J17" s="69">
        <f>IF(RES_hh_fech!J17=0,0,RES_hh_fech!J17/RES_summary!J$19)</f>
        <v>15.166608669965575</v>
      </c>
      <c r="K17" s="69">
        <f>IF(RES_hh_fech!K17=0,0,RES_hh_fech!K17/RES_summary!K$19)</f>
        <v>15.261623305762249</v>
      </c>
      <c r="L17" s="69">
        <f>IF(RES_hh_fech!L17=0,0,RES_hh_fech!L17/RES_summary!L$19)</f>
        <v>17.413312987266821</v>
      </c>
      <c r="M17" s="69">
        <f>IF(RES_hh_fech!M17=0,0,RES_hh_fech!M17/RES_summary!M$19)</f>
        <v>13.291805282494245</v>
      </c>
      <c r="N17" s="69">
        <f>IF(RES_hh_fech!N17=0,0,RES_hh_fech!N17/RES_summary!N$19)</f>
        <v>13.665139503269634</v>
      </c>
      <c r="O17" s="69">
        <f>IF(RES_hh_fech!O17=0,0,RES_hh_fech!O17/RES_summary!O$19)</f>
        <v>14.6061027385795</v>
      </c>
      <c r="P17" s="69">
        <f>IF(RES_hh_fech!P17=0,0,RES_hh_fech!P17/RES_summary!P$19)</f>
        <v>11.847104795482608</v>
      </c>
      <c r="Q17" s="69">
        <f>IF(RES_hh_fech!Q17=0,0,RES_hh_fech!Q17/RES_summary!Q$19)</f>
        <v>13.972575933764697</v>
      </c>
      <c r="R17" s="69">
        <f>IF(RES_hh_fech!R17=0,0,RES_hh_fech!R17/RES_summary!R$19)</f>
        <v>14.209429106777062</v>
      </c>
      <c r="S17" s="69">
        <f>IF(RES_hh_fech!S17=0,0,RES_hh_fech!S17/RES_summary!S$19)</f>
        <v>13.302440870686599</v>
      </c>
      <c r="T17" s="69">
        <f>IF(RES_hh_fech!T17=0,0,RES_hh_fech!T17/RES_summary!T$19)</f>
        <v>12.608320233924895</v>
      </c>
      <c r="U17" s="69">
        <f>IF(RES_hh_fech!U17=0,0,RES_hh_fech!U17/RES_summary!U$19)</f>
        <v>11.436413572076988</v>
      </c>
      <c r="V17" s="69">
        <f>IF(RES_hh_fech!V17=0,0,RES_hh_fech!V17/RES_summary!V$19)</f>
        <v>9.9722898817934915</v>
      </c>
      <c r="W17" s="69">
        <f>IF(RES_hh_fech!W17=0,0,RES_hh_fech!W17/RES_summary!W$19)</f>
        <v>10.265818766990943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15.780370865904922</v>
      </c>
      <c r="C21" s="72">
        <f>IF(RES_hh_fech!C21=0,0,RES_hh_fech!C21/RES_summary!C$19)</f>
        <v>15.993045028855414</v>
      </c>
      <c r="D21" s="72">
        <f>IF(RES_hh_fech!D21=0,0,RES_hh_fech!D21/RES_summary!D$19)</f>
        <v>17.095176771604063</v>
      </c>
      <c r="E21" s="72">
        <f>IF(RES_hh_fech!E21=0,0,RES_hh_fech!E21/RES_summary!E$19)</f>
        <v>17.382726755721926</v>
      </c>
      <c r="F21" s="72">
        <f>IF(RES_hh_fech!F21=0,0,RES_hh_fech!F21/RES_summary!F$19)</f>
        <v>16.625793237842448</v>
      </c>
      <c r="G21" s="72">
        <f>IF(RES_hh_fech!G21=0,0,RES_hh_fech!G21/RES_summary!G$19)</f>
        <v>16.24284458553759</v>
      </c>
      <c r="H21" s="72">
        <f>IF(RES_hh_fech!H21=0,0,RES_hh_fech!H21/RES_summary!H$19)</f>
        <v>16.135787099688912</v>
      </c>
      <c r="I21" s="72">
        <f>IF(RES_hh_fech!I21=0,0,RES_hh_fech!I21/RES_summary!I$19)</f>
        <v>15.150288131086898</v>
      </c>
      <c r="J21" s="72">
        <f>IF(RES_hh_fech!J21=0,0,RES_hh_fech!J21/RES_summary!J$19)</f>
        <v>15.575414093219464</v>
      </c>
      <c r="K21" s="72">
        <f>IF(RES_hh_fech!K21=0,0,RES_hh_fech!K21/RES_summary!K$19)</f>
        <v>15.62924360814184</v>
      </c>
      <c r="L21" s="72">
        <f>IF(RES_hh_fech!L21=0,0,RES_hh_fech!L21/RES_summary!L$19)</f>
        <v>18.018017690833911</v>
      </c>
      <c r="M21" s="72">
        <f>IF(RES_hh_fech!M21=0,0,RES_hh_fech!M21/RES_summary!M$19)</f>
        <v>13.470446868448208</v>
      </c>
      <c r="N21" s="72">
        <f>IF(RES_hh_fech!N21=0,0,RES_hh_fech!N21/RES_summary!N$19)</f>
        <v>13.914126859826538</v>
      </c>
      <c r="O21" s="72">
        <f>IF(RES_hh_fech!O21=0,0,RES_hh_fech!O21/RES_summary!O$19)</f>
        <v>14.970754700278167</v>
      </c>
      <c r="P21" s="72">
        <f>IF(RES_hh_fech!P21=0,0,RES_hh_fech!P21/RES_summary!P$19)</f>
        <v>11.895412115528796</v>
      </c>
      <c r="Q21" s="72">
        <f>IF(RES_hh_fech!Q21=0,0,RES_hh_fech!Q21/RES_summary!Q$19)</f>
        <v>14.239754557186824</v>
      </c>
      <c r="R21" s="72">
        <f>IF(RES_hh_fech!R21=0,0,RES_hh_fech!R21/RES_summary!R$19)</f>
        <v>14.500104880030728</v>
      </c>
      <c r="S21" s="72">
        <f>IF(RES_hh_fech!S21=0,0,RES_hh_fech!S21/RES_summary!S$19)</f>
        <v>13.520250804013655</v>
      </c>
      <c r="T21" s="72">
        <f>IF(RES_hh_fech!T21=0,0,RES_hh_fech!T21/RES_summary!T$19)</f>
        <v>12.807175104482045</v>
      </c>
      <c r="U21" s="72">
        <f>IF(RES_hh_fech!U21=0,0,RES_hh_fech!U21/RES_summary!U$19)</f>
        <v>11.585267664889194</v>
      </c>
      <c r="V21" s="72">
        <f>IF(RES_hh_fech!V21=0,0,RES_hh_fech!V21/RES_summary!V$19)</f>
        <v>10.023782609192276</v>
      </c>
      <c r="W21" s="72">
        <f>IF(RES_hh_fech!W21=0,0,RES_hh_fech!W21/RES_summary!W$19)</f>
        <v>10.387598054585421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10.699853834617002</v>
      </c>
      <c r="C24" s="72">
        <f>IF(RES_hh_fech!C24=0,0,RES_hh_fech!C24/RES_summary!C$19)</f>
        <v>11.346491385246953</v>
      </c>
      <c r="D24" s="72">
        <f>IF(RES_hh_fech!D24=0,0,RES_hh_fech!D24/RES_summary!D$19)</f>
        <v>11.865370353881744</v>
      </c>
      <c r="E24" s="72">
        <f>IF(RES_hh_fech!E24=0,0,RES_hh_fech!E24/RES_summary!E$19)</f>
        <v>12.262204839397873</v>
      </c>
      <c r="F24" s="72">
        <f>IF(RES_hh_fech!F24=0,0,RES_hh_fech!F24/RES_summary!F$19)</f>
        <v>12.131276099788328</v>
      </c>
      <c r="G24" s="72">
        <f>IF(RES_hh_fech!G24=0,0,RES_hh_fech!G24/RES_summary!G$19)</f>
        <v>11.638042542269252</v>
      </c>
      <c r="H24" s="72">
        <f>IF(RES_hh_fech!H24=0,0,RES_hh_fech!H24/RES_summary!H$19)</f>
        <v>11.300173680695528</v>
      </c>
      <c r="I24" s="72">
        <f>IF(RES_hh_fech!I24=0,0,RES_hh_fech!I24/RES_summary!I$19)</f>
        <v>11.302352062374966</v>
      </c>
      <c r="J24" s="72">
        <f>IF(RES_hh_fech!J24=0,0,RES_hh_fech!J24/RES_summary!J$19)</f>
        <v>11.406173874960329</v>
      </c>
      <c r="K24" s="72">
        <f>IF(RES_hh_fech!K24=0,0,RES_hh_fech!K24/RES_summary!K$19)</f>
        <v>11.363188618192998</v>
      </c>
      <c r="L24" s="72">
        <f>IF(RES_hh_fech!L24=0,0,RES_hh_fech!L24/RES_summary!L$19)</f>
        <v>13.181987614887484</v>
      </c>
      <c r="M24" s="72">
        <f>IF(RES_hh_fech!M24=0,0,RES_hh_fech!M24/RES_summary!M$19)</f>
        <v>10.335867467476014</v>
      </c>
      <c r="N24" s="72">
        <f>IF(RES_hh_fech!N24=0,0,RES_hh_fech!N24/RES_summary!N$19)</f>
        <v>10.811285664042293</v>
      </c>
      <c r="O24" s="72">
        <f>IF(RES_hh_fech!O24=0,0,RES_hh_fech!O24/RES_summary!O$19)</f>
        <v>11.694263270080532</v>
      </c>
      <c r="P24" s="72">
        <f>IF(RES_hh_fech!P24=0,0,RES_hh_fech!P24/RES_summary!P$19)</f>
        <v>9.6331706552345313</v>
      </c>
      <c r="Q24" s="72">
        <f>IF(RES_hh_fech!Q24=0,0,RES_hh_fech!Q24/RES_summary!Q$19)</f>
        <v>11.65378358477928</v>
      </c>
      <c r="R24" s="72">
        <f>IF(RES_hh_fech!R24=0,0,RES_hh_fech!R24/RES_summary!R$19)</f>
        <v>11.633244332601755</v>
      </c>
      <c r="S24" s="72">
        <f>IF(RES_hh_fech!S24=0,0,RES_hh_fech!S24/RES_summary!S$19)</f>
        <v>10.918329805888121</v>
      </c>
      <c r="T24" s="72">
        <f>IF(RES_hh_fech!T24=0,0,RES_hh_fech!T24/RES_summary!T$19)</f>
        <v>10.812463607111122</v>
      </c>
      <c r="U24" s="72">
        <f>IF(RES_hh_fech!U24=0,0,RES_hh_fech!U24/RES_summary!U$19)</f>
        <v>9.800125076119091</v>
      </c>
      <c r="V24" s="72">
        <f>IF(RES_hh_fech!V24=0,0,RES_hh_fech!V24/RES_summary!V$19)</f>
        <v>8.6903907115984378</v>
      </c>
      <c r="W24" s="72">
        <f>IF(RES_hh_fech!W24=0,0,RES_hh_fech!W24/RES_summary!W$19)</f>
        <v>9.0238387488622998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11.564330306498977</v>
      </c>
      <c r="C25" s="74">
        <f>IF(RES_hh_fech!C25=0,0,RES_hh_fech!C25/RES_summary!C$19)</f>
        <v>9.8845915226287815</v>
      </c>
      <c r="D25" s="74">
        <f>IF(RES_hh_fech!D25=0,0,RES_hh_fech!D25/RES_summary!D$19)</f>
        <v>11.348243185306799</v>
      </c>
      <c r="E25" s="74">
        <f>IF(RES_hh_fech!E25=0,0,RES_hh_fech!E25/RES_summary!E$19)</f>
        <v>11.098707039987113</v>
      </c>
      <c r="F25" s="74">
        <f>IF(RES_hh_fech!F25=0,0,RES_hh_fech!F25/RES_summary!F$19)</f>
        <v>10.467736920441567</v>
      </c>
      <c r="G25" s="74">
        <f>IF(RES_hh_fech!G25=0,0,RES_hh_fech!G25/RES_summary!G$19)</f>
        <v>10.37527879362608</v>
      </c>
      <c r="H25" s="74">
        <f>IF(RES_hh_fech!H25=0,0,RES_hh_fech!H25/RES_summary!H$19)</f>
        <v>10.055116652924999</v>
      </c>
      <c r="I25" s="74">
        <f>IF(RES_hh_fech!I25=0,0,RES_hh_fech!I25/RES_summary!I$19)</f>
        <v>10.430887792346706</v>
      </c>
      <c r="J25" s="74">
        <f>IF(RES_hh_fech!J25=0,0,RES_hh_fech!J25/RES_summary!J$19)</f>
        <v>9.272578868028484</v>
      </c>
      <c r="K25" s="74">
        <f>IF(RES_hh_fech!K25=0,0,RES_hh_fech!K25/RES_summary!K$19)</f>
        <v>9.7178921037767836</v>
      </c>
      <c r="L25" s="74">
        <f>IF(RES_hh_fech!L25=0,0,RES_hh_fech!L25/RES_summary!L$19)</f>
        <v>9.4287614118992416</v>
      </c>
      <c r="M25" s="74">
        <f>IF(RES_hh_fech!M25=0,0,RES_hh_fech!M25/RES_summary!M$19)</f>
        <v>9.3377325298557281</v>
      </c>
      <c r="N25" s="74">
        <f>IF(RES_hh_fech!N25=0,0,RES_hh_fech!N25/RES_summary!N$19)</f>
        <v>9.1406896235830732</v>
      </c>
      <c r="O25" s="74">
        <f>IF(RES_hh_fech!O25=0,0,RES_hh_fech!O25/RES_summary!O$19)</f>
        <v>9.0697650624516157</v>
      </c>
      <c r="P25" s="74">
        <f>IF(RES_hh_fech!P25=0,0,RES_hh_fech!P25/RES_summary!P$19)</f>
        <v>9.1030819399140732</v>
      </c>
      <c r="Q25" s="74">
        <f>IF(RES_hh_fech!Q25=0,0,RES_hh_fech!Q25/RES_summary!Q$19)</f>
        <v>9.2239270021684909</v>
      </c>
      <c r="R25" s="74">
        <f>IF(RES_hh_fech!R25=0,0,RES_hh_fech!R25/RES_summary!R$19)</f>
        <v>9.3475084908549988</v>
      </c>
      <c r="S25" s="74">
        <f>IF(RES_hh_fech!S25=0,0,RES_hh_fech!S25/RES_summary!S$19)</f>
        <v>9.2188958453704473</v>
      </c>
      <c r="T25" s="74">
        <f>IF(RES_hh_fech!T25=0,0,RES_hh_fech!T25/RES_summary!T$19)</f>
        <v>8.703964255889197</v>
      </c>
      <c r="U25" s="74">
        <f>IF(RES_hh_fech!U25=0,0,RES_hh_fech!U25/RES_summary!U$19)</f>
        <v>8.1422647189597352</v>
      </c>
      <c r="V25" s="74">
        <f>IF(RES_hh_fech!V25=0,0,RES_hh_fech!V25/RES_summary!V$19)</f>
        <v>7.5656999704960661</v>
      </c>
      <c r="W25" s="74">
        <f>IF(RES_hh_fech!W25=0,0,RES_hh_fech!W25/RES_summary!W$19)</f>
        <v>7.3888622963355086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4.5719224680562336</v>
      </c>
      <c r="C26" s="77">
        <f>IF(RES_hh_fech!C26=0,0,RES_hh_fech!C26/RES_summary!C$19)</f>
        <v>4.6395653553787382</v>
      </c>
      <c r="D26" s="77">
        <f>IF(RES_hh_fech!D26=0,0,RES_hh_fech!D26/RES_summary!D$19)</f>
        <v>5.0179441274073717</v>
      </c>
      <c r="E26" s="77">
        <f>IF(RES_hh_fech!E26=0,0,RES_hh_fech!E26/RES_summary!E$19)</f>
        <v>5.1434804616254874</v>
      </c>
      <c r="F26" s="77">
        <f>IF(RES_hh_fech!F26=0,0,RES_hh_fech!F26/RES_summary!F$19)</f>
        <v>4.9741296414338905</v>
      </c>
      <c r="G26" s="77">
        <f>IF(RES_hh_fech!G26=0,0,RES_hh_fech!G26/RES_summary!G$19)</f>
        <v>4.9116766436980521</v>
      </c>
      <c r="H26" s="77">
        <f>IF(RES_hh_fech!H26=0,0,RES_hh_fech!H26/RES_summary!H$19)</f>
        <v>4.9230412857323556</v>
      </c>
      <c r="I26" s="77">
        <f>IF(RES_hh_fech!I26=0,0,RES_hh_fech!I26/RES_summary!I$19)</f>
        <v>4.7210987403204232</v>
      </c>
      <c r="J26" s="77">
        <f>IF(RES_hh_fech!J26=0,0,RES_hh_fech!J26/RES_summary!J$19)</f>
        <v>4.868554319891885</v>
      </c>
      <c r="K26" s="77">
        <f>IF(RES_hh_fech!K26=0,0,RES_hh_fech!K26/RES_summary!K$19)</f>
        <v>4.971402369245566</v>
      </c>
      <c r="L26" s="77">
        <f>IF(RES_hh_fech!L26=0,0,RES_hh_fech!L26/RES_summary!L$19)</f>
        <v>5.7514789437572071</v>
      </c>
      <c r="M26" s="77">
        <f>IF(RES_hh_fech!M26=0,0,RES_hh_fech!M26/RES_summary!M$19)</f>
        <v>5.2332954023271121</v>
      </c>
      <c r="N26" s="77">
        <f>IF(RES_hh_fech!N26=0,0,RES_hh_fech!N26/RES_summary!N$19)</f>
        <v>5.3808468748925575</v>
      </c>
      <c r="O26" s="77">
        <f>IF(RES_hh_fech!O26=0,0,RES_hh_fech!O26/RES_summary!O$19)</f>
        <v>5.3019066439185885</v>
      </c>
      <c r="P26" s="77">
        <f>IF(RES_hh_fech!P26=0,0,RES_hh_fech!P26/RES_summary!P$19)</f>
        <v>5.0795904958561815</v>
      </c>
      <c r="Q26" s="77">
        <f>IF(RES_hh_fech!Q26=0,0,RES_hh_fech!Q26/RES_summary!Q$19)</f>
        <v>5.1648826316298244</v>
      </c>
      <c r="R26" s="77">
        <f>IF(RES_hh_fech!R26=0,0,RES_hh_fech!R26/RES_summary!R$19)</f>
        <v>5.0722390153473986</v>
      </c>
      <c r="S26" s="77">
        <f>IF(RES_hh_fech!S26=0,0,RES_hh_fech!S26/RES_summary!S$19)</f>
        <v>4.9636089018696969</v>
      </c>
      <c r="T26" s="77">
        <f>IF(RES_hh_fech!T26=0,0,RES_hh_fech!T26/RES_summary!T$19)</f>
        <v>4.940667972394329</v>
      </c>
      <c r="U26" s="77">
        <f>IF(RES_hh_fech!U26=0,0,RES_hh_fech!U26/RES_summary!U$19)</f>
        <v>4.8140756825337601</v>
      </c>
      <c r="V26" s="77">
        <f>IF(RES_hh_fech!V26=0,0,RES_hh_fech!V26/RES_summary!V$19)</f>
        <v>4.5205085175576905</v>
      </c>
      <c r="W26" s="77">
        <f>IF(RES_hh_fech!W26=0,0,RES_hh_fech!W26/RES_summary!W$19)</f>
        <v>4.4634405550811591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2.592804207423216</v>
      </c>
      <c r="C27" s="69">
        <f>IF(RES_hh_fech!C27=0,0,RES_hh_fech!C27/RES_summary!C$19)</f>
        <v>2.7676199224825986</v>
      </c>
      <c r="D27" s="69">
        <f>IF(RES_hh_fech!D27=0,0,RES_hh_fech!D27/RES_summary!D$19)</f>
        <v>2.7442480826914877</v>
      </c>
      <c r="E27" s="69">
        <f>IF(RES_hh_fech!E27=0,0,RES_hh_fech!E27/RES_summary!E$19)</f>
        <v>2.7400298131861707</v>
      </c>
      <c r="F27" s="69">
        <f>IF(RES_hh_fech!F27=0,0,RES_hh_fech!F27/RES_summary!F$19)</f>
        <v>2.7911227873838027</v>
      </c>
      <c r="G27" s="69">
        <f>IF(RES_hh_fech!G27=0,0,RES_hh_fech!G27/RES_summary!G$19)</f>
        <v>2.7857980849853794</v>
      </c>
      <c r="H27" s="69">
        <f>IF(RES_hh_fech!H27=0,0,RES_hh_fech!H27/RES_summary!H$19)</f>
        <v>3.0630873465121184</v>
      </c>
      <c r="I27" s="69">
        <f>IF(RES_hh_fech!I27=0,0,RES_hh_fech!I27/RES_summary!I$19)</f>
        <v>2.7921048209886057</v>
      </c>
      <c r="J27" s="69">
        <f>IF(RES_hh_fech!J27=0,0,RES_hh_fech!J27/RES_summary!J$19)</f>
        <v>2.9048959621103836</v>
      </c>
      <c r="K27" s="69">
        <f>IF(RES_hh_fech!K27=0,0,RES_hh_fech!K27/RES_summary!K$19)</f>
        <v>2.6320917100181496</v>
      </c>
      <c r="L27" s="69">
        <f>IF(RES_hh_fech!L27=0,0,RES_hh_fech!L27/RES_summary!L$19)</f>
        <v>3.3418934476166742</v>
      </c>
      <c r="M27" s="69">
        <f>IF(RES_hh_fech!M27=0,0,RES_hh_fech!M27/RES_summary!M$19)</f>
        <v>3.1829800339553711</v>
      </c>
      <c r="N27" s="69">
        <f>IF(RES_hh_fech!N27=0,0,RES_hh_fech!N27/RES_summary!N$19)</f>
        <v>3.1324609570611535</v>
      </c>
      <c r="O27" s="69">
        <f>IF(RES_hh_fech!O27=0,0,RES_hh_fech!O27/RES_summary!O$19)</f>
        <v>3.0486195925724111</v>
      </c>
      <c r="P27" s="69">
        <f>IF(RES_hh_fech!P27=0,0,RES_hh_fech!P27/RES_summary!P$19)</f>
        <v>2.9709130115218771</v>
      </c>
      <c r="Q27" s="69">
        <f>IF(RES_hh_fech!Q27=0,0,RES_hh_fech!Q27/RES_summary!Q$19)</f>
        <v>2.9079484884549456</v>
      </c>
      <c r="R27" s="69">
        <f>IF(RES_hh_fech!R27=0,0,RES_hh_fech!R27/RES_summary!R$19)</f>
        <v>2.8204192916378377</v>
      </c>
      <c r="S27" s="69">
        <f>IF(RES_hh_fech!S27=0,0,RES_hh_fech!S27/RES_summary!S$19)</f>
        <v>2.749282650479655</v>
      </c>
      <c r="T27" s="69">
        <f>IF(RES_hh_fech!T27=0,0,RES_hh_fech!T27/RES_summary!T$19)</f>
        <v>2.6812699095556058</v>
      </c>
      <c r="U27" s="69">
        <f>IF(RES_hh_fech!U27=0,0,RES_hh_fech!U27/RES_summary!U$19)</f>
        <v>2.611404261336089</v>
      </c>
      <c r="V27" s="69">
        <f>IF(RES_hh_fech!V27=0,0,RES_hh_fech!V27/RES_summary!V$19)</f>
        <v>2.5333594645948341</v>
      </c>
      <c r="W27" s="69">
        <f>IF(RES_hh_fech!W27=0,0,RES_hh_fech!W27/RES_summary!W$19)</f>
        <v>2.4763724790534756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2.7768975045788467</v>
      </c>
      <c r="C30" s="72">
        <f>IF(RES_hh_fech!C30=0,0,RES_hh_fech!C30/RES_summary!C$19)</f>
        <v>2.9702536086196316</v>
      </c>
      <c r="D30" s="72">
        <f>IF(RES_hh_fech!D30=0,0,RES_hh_fech!D30/RES_summary!D$19)</f>
        <v>2.9397659587701011</v>
      </c>
      <c r="E30" s="72">
        <f>IF(RES_hh_fech!E30=0,0,RES_hh_fech!E30/RES_summary!E$19)</f>
        <v>2.9434339472045004</v>
      </c>
      <c r="F30" s="72">
        <f>IF(RES_hh_fech!F30=0,0,RES_hh_fech!F30/RES_summary!F$19)</f>
        <v>2.9948049967342758</v>
      </c>
      <c r="G30" s="72">
        <f>IF(RES_hh_fech!G30=0,0,RES_hh_fech!G30/RES_summary!G$19)</f>
        <v>2.9937126124036695</v>
      </c>
      <c r="H30" s="72">
        <f>IF(RES_hh_fech!H30=0,0,RES_hh_fech!H30/RES_summary!H$19)</f>
        <v>3.3090325710918798</v>
      </c>
      <c r="I30" s="72">
        <f>IF(RES_hh_fech!I30=0,0,RES_hh_fech!I30/RES_summary!I$19)</f>
        <v>2.9924841734786192</v>
      </c>
      <c r="J30" s="72">
        <f>IF(RES_hh_fech!J30=0,0,RES_hh_fech!J30/RES_summary!J$19)</f>
        <v>3.1364897984500311</v>
      </c>
      <c r="K30" s="72">
        <f>IF(RES_hh_fech!K30=0,0,RES_hh_fech!K30/RES_summary!K$19)</f>
        <v>2.8397126418399554</v>
      </c>
      <c r="L30" s="72">
        <f>IF(RES_hh_fech!L30=0,0,RES_hh_fech!L30/RES_summary!L$19)</f>
        <v>3.6830474424453983</v>
      </c>
      <c r="M30" s="72">
        <f>IF(RES_hh_fech!M30=0,0,RES_hh_fech!M30/RES_summary!M$19)</f>
        <v>3.456837098076603</v>
      </c>
      <c r="N30" s="72">
        <f>IF(RES_hh_fech!N30=0,0,RES_hh_fech!N30/RES_summary!N$19)</f>
        <v>3.3943905822772225</v>
      </c>
      <c r="O30" s="72">
        <f>IF(RES_hh_fech!O30=0,0,RES_hh_fech!O30/RES_summary!O$19)</f>
        <v>3.3127201210233621</v>
      </c>
      <c r="P30" s="72">
        <f>IF(RES_hh_fech!P30=0,0,RES_hh_fech!P30/RES_summary!P$19)</f>
        <v>3.2388393054485483</v>
      </c>
      <c r="Q30" s="72">
        <f>IF(RES_hh_fech!Q30=0,0,RES_hh_fech!Q30/RES_summary!Q$19)</f>
        <v>3.1863718606928733</v>
      </c>
      <c r="R30" s="72">
        <f>IF(RES_hh_fech!R30=0,0,RES_hh_fech!R30/RES_summary!R$19)</f>
        <v>3.0944593066105099</v>
      </c>
      <c r="S30" s="72">
        <f>IF(RES_hh_fech!S30=0,0,RES_hh_fech!S30/RES_summary!S$19)</f>
        <v>3.029979839061129</v>
      </c>
      <c r="T30" s="72">
        <f>IF(RES_hh_fech!T30=0,0,RES_hh_fech!T30/RES_summary!T$19)</f>
        <v>2.9720431075620946</v>
      </c>
      <c r="U30" s="72">
        <f>IF(RES_hh_fech!U30=0,0,RES_hh_fech!U30/RES_summary!U$19)</f>
        <v>2.9104079829322864</v>
      </c>
      <c r="V30" s="72">
        <f>IF(RES_hh_fech!V30=0,0,RES_hh_fech!V30/RES_summary!V$19)</f>
        <v>2.8342102862497907</v>
      </c>
      <c r="W30" s="72">
        <f>IF(RES_hh_fech!W30=0,0,RES_hh_fech!W30/RES_summary!W$19)</f>
        <v>2.7749317027653837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2.2299088232128699</v>
      </c>
      <c r="C32" s="77">
        <f>IF(RES_hh_fech!C32=0,0,RES_hh_fech!C32/RES_summary!C$19)</f>
        <v>2.365013497198392</v>
      </c>
      <c r="D32" s="77">
        <f>IF(RES_hh_fech!D32=0,0,RES_hh_fech!D32/RES_summary!D$19)</f>
        <v>2.3582538380939573</v>
      </c>
      <c r="E32" s="77">
        <f>IF(RES_hh_fech!E32=0,0,RES_hh_fech!E32/RES_summary!E$19)</f>
        <v>2.3413966824771055</v>
      </c>
      <c r="F32" s="77">
        <f>IF(RES_hh_fech!F32=0,0,RES_hh_fech!F32/RES_summary!F$19)</f>
        <v>2.3974773055284531</v>
      </c>
      <c r="G32" s="77">
        <f>IF(RES_hh_fech!G32=0,0,RES_hh_fech!G32/RES_summary!G$19)</f>
        <v>2.3903948923355665</v>
      </c>
      <c r="H32" s="77">
        <f>IF(RES_hh_fech!H32=0,0,RES_hh_fech!H32/RES_summary!H$19)</f>
        <v>2.5993743006862733</v>
      </c>
      <c r="I32" s="77">
        <f>IF(RES_hh_fech!I32=0,0,RES_hh_fech!I32/RES_summary!I$19)</f>
        <v>2.419054735503773</v>
      </c>
      <c r="J32" s="77">
        <f>IF(RES_hh_fech!J32=0,0,RES_hh_fech!J32/RES_summary!J$19)</f>
        <v>2.4733679223302651</v>
      </c>
      <c r="K32" s="77">
        <f>IF(RES_hh_fech!K32=0,0,RES_hh_fech!K32/RES_summary!K$19)</f>
        <v>2.2470230701696576</v>
      </c>
      <c r="L32" s="77">
        <f>IF(RES_hh_fech!L32=0,0,RES_hh_fech!L32/RES_summary!L$19)</f>
        <v>2.7291815548237035</v>
      </c>
      <c r="M32" s="77">
        <f>IF(RES_hh_fech!M32=0,0,RES_hh_fech!M32/RES_summary!M$19)</f>
        <v>2.7027624512975952</v>
      </c>
      <c r="N32" s="77">
        <f>IF(RES_hh_fech!N32=0,0,RES_hh_fech!N32/RES_summary!N$19)</f>
        <v>2.6821342608953338</v>
      </c>
      <c r="O32" s="77">
        <f>IF(RES_hh_fech!O32=0,0,RES_hh_fech!O32/RES_summary!O$19)</f>
        <v>2.6057287628900307</v>
      </c>
      <c r="P32" s="77">
        <f>IF(RES_hh_fech!P32=0,0,RES_hh_fech!P32/RES_summary!P$19)</f>
        <v>2.5333368075614247</v>
      </c>
      <c r="Q32" s="77">
        <f>IF(RES_hh_fech!Q32=0,0,RES_hh_fech!Q32/RES_summary!Q$19)</f>
        <v>2.4652629686909342</v>
      </c>
      <c r="R32" s="77">
        <f>IF(RES_hh_fech!R32=0,0,RES_hh_fech!R32/RES_summary!R$19)</f>
        <v>2.3920665806196935</v>
      </c>
      <c r="S32" s="77">
        <f>IF(RES_hh_fech!S32=0,0,RES_hh_fech!S32/RES_summary!S$19)</f>
        <v>2.3214969670229739</v>
      </c>
      <c r="T32" s="77">
        <f>IF(RES_hh_fech!T32=0,0,RES_hh_fech!T32/RES_summary!T$19)</f>
        <v>2.2505548143897145</v>
      </c>
      <c r="U32" s="77">
        <f>IF(RES_hh_fech!U32=0,0,RES_hh_fech!U32/RES_summary!U$19)</f>
        <v>2.1805685118158937</v>
      </c>
      <c r="V32" s="77">
        <f>IF(RES_hh_fech!V32=0,0,RES_hh_fech!V32/RES_summary!V$19)</f>
        <v>2.1099983862647829</v>
      </c>
      <c r="W32" s="77">
        <f>IF(RES_hh_fech!W32=0,0,RES_hh_fech!W32/RES_summary!W$19)</f>
        <v>2.0639476499976719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87.158482484553488</v>
      </c>
      <c r="C3" s="65">
        <f>IF(RES_hh_tesh!C3=0,0,RES_hh_tesh!C3/RES_summary!C$19)</f>
        <v>92.239211087960442</v>
      </c>
      <c r="D3" s="65">
        <f>IF(RES_hh_tesh!D3=0,0,RES_hh_tesh!D3/RES_summary!D$19)</f>
        <v>89.688675897103508</v>
      </c>
      <c r="E3" s="65">
        <f>IF(RES_hh_tesh!E3=0,0,RES_hh_tesh!E3/RES_summary!E$19)</f>
        <v>92.318604020388761</v>
      </c>
      <c r="F3" s="65">
        <f>IF(RES_hh_tesh!F3=0,0,RES_hh_tesh!F3/RES_summary!F$19)</f>
        <v>89.198075811581319</v>
      </c>
      <c r="G3" s="65">
        <f>IF(RES_hh_tesh!G3=0,0,RES_hh_tesh!G3/RES_summary!G$19)</f>
        <v>86.875020216780413</v>
      </c>
      <c r="H3" s="65">
        <f>IF(RES_hh_tesh!H3=0,0,RES_hh_tesh!H3/RES_summary!H$19)</f>
        <v>88.344035277883904</v>
      </c>
      <c r="I3" s="65">
        <f>IF(RES_hh_tesh!I3=0,0,RES_hh_tesh!I3/RES_summary!I$19)</f>
        <v>80.333563037914686</v>
      </c>
      <c r="J3" s="65">
        <f>IF(RES_hh_tesh!J3=0,0,RES_hh_tesh!J3/RES_summary!J$19)</f>
        <v>91.01673637888851</v>
      </c>
      <c r="K3" s="65">
        <f>IF(RES_hh_tesh!K3=0,0,RES_hh_tesh!K3/RES_summary!K$19)</f>
        <v>91.610183666664113</v>
      </c>
      <c r="L3" s="65">
        <f>IF(RES_hh_tesh!L3=0,0,RES_hh_tesh!L3/RES_summary!L$19)</f>
        <v>106.21280656190413</v>
      </c>
      <c r="M3" s="65">
        <f>IF(RES_hh_tesh!M3=0,0,RES_hh_tesh!M3/RES_summary!M$19)</f>
        <v>85.81197911771298</v>
      </c>
      <c r="N3" s="65">
        <f>IF(RES_hh_tesh!N3=0,0,RES_hh_tesh!N3/RES_summary!N$19)</f>
        <v>93.216283658326617</v>
      </c>
      <c r="O3" s="65">
        <f>IF(RES_hh_tesh!O3=0,0,RES_hh_tesh!O3/RES_summary!O$19)</f>
        <v>99.203965005755165</v>
      </c>
      <c r="P3" s="65">
        <f>IF(RES_hh_tesh!P3=0,0,RES_hh_tesh!P3/RES_summary!P$19)</f>
        <v>75.742046018302233</v>
      </c>
      <c r="Q3" s="65">
        <f>IF(RES_hh_tesh!Q3=0,0,RES_hh_tesh!Q3/RES_summary!Q$19)</f>
        <v>79.413030950119079</v>
      </c>
      <c r="R3" s="65">
        <f>IF(RES_hh_tesh!R3=0,0,RES_hh_tesh!R3/RES_summary!R$19)</f>
        <v>81.913668356933982</v>
      </c>
      <c r="S3" s="65">
        <f>IF(RES_hh_tesh!S3=0,0,RES_hh_tesh!S3/RES_summary!S$19)</f>
        <v>80.030310074400774</v>
      </c>
      <c r="T3" s="65">
        <f>IF(RES_hh_tesh!T3=0,0,RES_hh_tesh!T3/RES_summary!T$19)</f>
        <v>80.21889728961547</v>
      </c>
      <c r="U3" s="65">
        <f>IF(RES_hh_tesh!U3=0,0,RES_hh_tesh!U3/RES_summary!U$19)</f>
        <v>78.292032628542557</v>
      </c>
      <c r="V3" s="65">
        <f>IF(RES_hh_tesh!V3=0,0,RES_hh_tesh!V3/RES_summary!V$19)</f>
        <v>75.86828337999583</v>
      </c>
      <c r="W3" s="65">
        <f>IF(RES_hh_tesh!W3=0,0,RES_hh_tesh!W3/RES_summary!W$19)</f>
        <v>85.488298559570808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76.10706061922555</v>
      </c>
      <c r="C4" s="69">
        <f>IF(RES_hh_tesh!C4=0,0,RES_hh_tesh!C4/RES_summary!C$19)</f>
        <v>80.928932253702953</v>
      </c>
      <c r="D4" s="69">
        <f>IF(RES_hh_tesh!D4=0,0,RES_hh_tesh!D4/RES_summary!D$19)</f>
        <v>77.611825590552058</v>
      </c>
      <c r="E4" s="69">
        <f>IF(RES_hh_tesh!E4=0,0,RES_hh_tesh!E4/RES_summary!E$19)</f>
        <v>79.923130182219637</v>
      </c>
      <c r="F4" s="69">
        <f>IF(RES_hh_tesh!F4=0,0,RES_hh_tesh!F4/RES_summary!F$19)</f>
        <v>77.143061611391801</v>
      </c>
      <c r="G4" s="69">
        <f>IF(RES_hh_tesh!G4=0,0,RES_hh_tesh!G4/RES_summary!G$19)</f>
        <v>74.924816936997146</v>
      </c>
      <c r="H4" s="69">
        <f>IF(RES_hh_tesh!H4=0,0,RES_hh_tesh!H4/RES_summary!H$19)</f>
        <v>76.068194672124974</v>
      </c>
      <c r="I4" s="69">
        <f>IF(RES_hh_tesh!I4=0,0,RES_hh_tesh!I4/RES_summary!I$19)</f>
        <v>68.712737296539203</v>
      </c>
      <c r="J4" s="69">
        <f>IF(RES_hh_tesh!J4=0,0,RES_hh_tesh!J4/RES_summary!J$19)</f>
        <v>79.00399076406265</v>
      </c>
      <c r="K4" s="69">
        <f>IF(RES_hh_tesh!K4=0,0,RES_hh_tesh!K4/RES_summary!K$19)</f>
        <v>79.529664633649119</v>
      </c>
      <c r="L4" s="69">
        <f>IF(RES_hh_tesh!L4=0,0,RES_hh_tesh!L4/RES_summary!L$19)</f>
        <v>92.040250864883589</v>
      </c>
      <c r="M4" s="69">
        <f>IF(RES_hh_tesh!M4=0,0,RES_hh_tesh!M4/RES_summary!M$19)</f>
        <v>74.199705820580945</v>
      </c>
      <c r="N4" s="69">
        <f>IF(RES_hh_tesh!N4=0,0,RES_hh_tesh!N4/RES_summary!N$19)</f>
        <v>81.093204750260853</v>
      </c>
      <c r="O4" s="69">
        <f>IF(RES_hh_tesh!O4=0,0,RES_hh_tesh!O4/RES_summary!O$19)</f>
        <v>86.178726892471403</v>
      </c>
      <c r="P4" s="69">
        <f>IF(RES_hh_tesh!P4=0,0,RES_hh_tesh!P4/RES_summary!P$19)</f>
        <v>64.518769321945925</v>
      </c>
      <c r="Q4" s="69">
        <f>IF(RES_hh_tesh!Q4=0,0,RES_hh_tesh!Q4/RES_summary!Q$19)</f>
        <v>66.493903154802638</v>
      </c>
      <c r="R4" s="69">
        <f>IF(RES_hh_tesh!R4=0,0,RES_hh_tesh!R4/RES_summary!R$19)</f>
        <v>68.608939801600016</v>
      </c>
      <c r="S4" s="69">
        <f>IF(RES_hh_tesh!S4=0,0,RES_hh_tesh!S4/RES_summary!S$19)</f>
        <v>67.131342605000711</v>
      </c>
      <c r="T4" s="69">
        <f>IF(RES_hh_tesh!T4=0,0,RES_hh_tesh!T4/RES_summary!T$19)</f>
        <v>67.577688417417619</v>
      </c>
      <c r="U4" s="69">
        <f>IF(RES_hh_tesh!U4=0,0,RES_hh_tesh!U4/RES_summary!U$19)</f>
        <v>66.287946152749939</v>
      </c>
      <c r="V4" s="69">
        <f>IF(RES_hh_tesh!V4=0,0,RES_hh_tesh!V4/RES_summary!V$19)</f>
        <v>64.775158024526263</v>
      </c>
      <c r="W4" s="69">
        <f>IF(RES_hh_tesh!W4=0,0,RES_hh_tesh!W4/RES_summary!W$19)</f>
        <v>73.919741148285553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79.577879256507117</v>
      </c>
      <c r="C5" s="72">
        <f>IF(RES_hh_tesh!C5=0,0,RES_hh_tesh!C5/RES_summary!C$19)</f>
        <v>71.889173620205881</v>
      </c>
      <c r="D5" s="72">
        <f>IF(RES_hh_tesh!D5=0,0,RES_hh_tesh!D5/RES_summary!D$19)</f>
        <v>71.710832822507143</v>
      </c>
      <c r="E5" s="72">
        <f>IF(RES_hh_tesh!E5=0,0,RES_hh_tesh!E5/RES_summary!E$19)</f>
        <v>73.978866079373077</v>
      </c>
      <c r="F5" s="72">
        <f>IF(RES_hh_tesh!F5=0,0,RES_hh_tesh!F5/RES_summary!F$19)</f>
        <v>46.3894069435948</v>
      </c>
      <c r="G5" s="72">
        <f>IF(RES_hh_tesh!G5=0,0,RES_hh_tesh!G5/RES_summary!G$19)</f>
        <v>45.944358652200179</v>
      </c>
      <c r="H5" s="72">
        <f>IF(RES_hh_tesh!H5=0,0,RES_hh_tesh!H5/RES_summary!H$19)</f>
        <v>45.304631648838516</v>
      </c>
      <c r="I5" s="72">
        <f>IF(RES_hh_tesh!I5=0,0,RES_hh_tesh!I5/RES_summary!I$19)</f>
        <v>51.454438522815181</v>
      </c>
      <c r="J5" s="72">
        <f>IF(RES_hh_tesh!J5=0,0,RES_hh_tesh!J5/RES_summary!J$19)</f>
        <v>224.83618012066702</v>
      </c>
      <c r="K5" s="72">
        <f>IF(RES_hh_tesh!K5=0,0,RES_hh_tesh!K5/RES_summary!K$19)</f>
        <v>67.779746467530174</v>
      </c>
      <c r="L5" s="72">
        <f>IF(RES_hh_tesh!L5=0,0,RES_hh_tesh!L5/RES_summary!L$19)</f>
        <v>72.824443100485993</v>
      </c>
      <c r="M5" s="72">
        <f>IF(RES_hh_tesh!M5=0,0,RES_hh_tesh!M5/RES_summary!M$19)</f>
        <v>83.556205754967635</v>
      </c>
      <c r="N5" s="72">
        <f>IF(RES_hh_tesh!N5=0,0,RES_hh_tesh!N5/RES_summary!N$19)</f>
        <v>95.626547110443582</v>
      </c>
      <c r="O5" s="72">
        <f>IF(RES_hh_tesh!O5=0,0,RES_hh_tesh!O5/RES_summary!O$19)</f>
        <v>60.288524531728413</v>
      </c>
      <c r="P5" s="72">
        <f>IF(RES_hh_tesh!P5=0,0,RES_hh_tesh!P5/RES_summary!P$19)</f>
        <v>44.001172836422597</v>
      </c>
      <c r="Q5" s="72">
        <f>IF(RES_hh_tesh!Q5=0,0,RES_hh_tesh!Q5/RES_summary!Q$19)</f>
        <v>39.198121526317173</v>
      </c>
      <c r="R5" s="72">
        <f>IF(RES_hh_tesh!R5=0,0,RES_hh_tesh!R5/RES_summary!R$19)</f>
        <v>77.755245136005328</v>
      </c>
      <c r="S5" s="72">
        <f>IF(RES_hh_tesh!S5=0,0,RES_hh_tesh!S5/RES_summary!S$19)</f>
        <v>87.091259578442845</v>
      </c>
      <c r="T5" s="72">
        <f>IF(RES_hh_tesh!T5=0,0,RES_hh_tesh!T5/RES_summary!T$19)</f>
        <v>81.742284449872074</v>
      </c>
      <c r="U5" s="72">
        <f>IF(RES_hh_tesh!U5=0,0,RES_hh_tesh!U5/RES_summary!U$19)</f>
        <v>95.278297519348925</v>
      </c>
      <c r="V5" s="72">
        <f>IF(RES_hh_tesh!V5=0,0,RES_hh_tesh!V5/RES_summary!V$19)</f>
        <v>42.086454135211142</v>
      </c>
      <c r="W5" s="72">
        <f>IF(RES_hh_tesh!W5=0,0,RES_hh_tesh!W5/RES_summary!W$19)</f>
        <v>72.573004267279714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74.599842602780541</v>
      </c>
      <c r="C6" s="72">
        <f>IF(RES_hh_tesh!C6=0,0,RES_hh_tesh!C6/RES_summary!C$19)</f>
        <v>78.803616681288844</v>
      </c>
      <c r="D6" s="72">
        <f>IF(RES_hh_tesh!D6=0,0,RES_hh_tesh!D6/RES_summary!D$19)</f>
        <v>76.022170757193962</v>
      </c>
      <c r="E6" s="72">
        <f>IF(RES_hh_tesh!E6=0,0,RES_hh_tesh!E6/RES_summary!E$19)</f>
        <v>76.257326195373011</v>
      </c>
      <c r="F6" s="72">
        <f>IF(RES_hh_tesh!F6=0,0,RES_hh_tesh!F6/RES_summary!F$19)</f>
        <v>74.33309719949051</v>
      </c>
      <c r="G6" s="72">
        <f>IF(RES_hh_tesh!G6=0,0,RES_hh_tesh!G6/RES_summary!G$19)</f>
        <v>71.073576154492429</v>
      </c>
      <c r="H6" s="72">
        <f>IF(RES_hh_tesh!H6=0,0,RES_hh_tesh!H6/RES_summary!H$19)</f>
        <v>76.233754903429471</v>
      </c>
      <c r="I6" s="72">
        <f>IF(RES_hh_tesh!I6=0,0,RES_hh_tesh!I6/RES_summary!I$19)</f>
        <v>70.664786618253643</v>
      </c>
      <c r="J6" s="72">
        <f>IF(RES_hh_tesh!J6=0,0,RES_hh_tesh!J6/RES_summary!J$19)</f>
        <v>76.716211595962861</v>
      </c>
      <c r="K6" s="72">
        <f>IF(RES_hh_tesh!K6=0,0,RES_hh_tesh!K6/RES_summary!K$19)</f>
        <v>77.431603895625344</v>
      </c>
      <c r="L6" s="72">
        <f>IF(RES_hh_tesh!L6=0,0,RES_hh_tesh!L6/RES_summary!L$19)</f>
        <v>90.25719063750698</v>
      </c>
      <c r="M6" s="72">
        <f>IF(RES_hh_tesh!M6=0,0,RES_hh_tesh!M6/RES_summary!M$19)</f>
        <v>72.546943570134985</v>
      </c>
      <c r="N6" s="72">
        <f>IF(RES_hh_tesh!N6=0,0,RES_hh_tesh!N6/RES_summary!N$19)</f>
        <v>78.659352331526975</v>
      </c>
      <c r="O6" s="72">
        <f>IF(RES_hh_tesh!O6=0,0,RES_hh_tesh!O6/RES_summary!O$19)</f>
        <v>84.479279975869062</v>
      </c>
      <c r="P6" s="72">
        <f>IF(RES_hh_tesh!P6=0,0,RES_hh_tesh!P6/RES_summary!P$19)</f>
        <v>65.637034821628362</v>
      </c>
      <c r="Q6" s="72">
        <f>IF(RES_hh_tesh!Q6=0,0,RES_hh_tesh!Q6/RES_summary!Q$19)</f>
        <v>64.901040230348784</v>
      </c>
      <c r="R6" s="72">
        <f>IF(RES_hh_tesh!R6=0,0,RES_hh_tesh!R6/RES_summary!R$19)</f>
        <v>65.773203029393599</v>
      </c>
      <c r="S6" s="72">
        <f>IF(RES_hh_tesh!S6=0,0,RES_hh_tesh!S6/RES_summary!S$19)</f>
        <v>66.0414345127095</v>
      </c>
      <c r="T6" s="72">
        <f>IF(RES_hh_tesh!T6=0,0,RES_hh_tesh!T6/RES_summary!T$19)</f>
        <v>65.845943856638883</v>
      </c>
      <c r="U6" s="72">
        <f>IF(RES_hh_tesh!U6=0,0,RES_hh_tesh!U6/RES_summary!U$19)</f>
        <v>65.919371135291982</v>
      </c>
      <c r="V6" s="72">
        <f>IF(RES_hh_tesh!V6=0,0,RES_hh_tesh!V6/RES_summary!V$19)</f>
        <v>67.476927757319302</v>
      </c>
      <c r="W6" s="72">
        <f>IF(RES_hh_tesh!W6=0,0,RES_hh_tesh!W6/RES_summary!W$19)</f>
        <v>69.750886581767105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78.945977770054668</v>
      </c>
      <c r="C7" s="72">
        <f>IF(RES_hh_tesh!C7=0,0,RES_hh_tesh!C7/RES_summary!C$19)</f>
        <v>77.004097714313914</v>
      </c>
      <c r="D7" s="72">
        <f>IF(RES_hh_tesh!D7=0,0,RES_hh_tesh!D7/RES_summary!D$19)</f>
        <v>76.744922463853257</v>
      </c>
      <c r="E7" s="72">
        <f>IF(RES_hh_tesh!E7=0,0,RES_hh_tesh!E7/RES_summary!E$19)</f>
        <v>76.977558419184618</v>
      </c>
      <c r="F7" s="72">
        <f>IF(RES_hh_tesh!F7=0,0,RES_hh_tesh!F7/RES_summary!F$19)</f>
        <v>75.772087947531105</v>
      </c>
      <c r="G7" s="72">
        <f>IF(RES_hh_tesh!G7=0,0,RES_hh_tesh!G7/RES_summary!G$19)</f>
        <v>72.11763728636025</v>
      </c>
      <c r="H7" s="72">
        <f>IF(RES_hh_tesh!H7=0,0,RES_hh_tesh!H7/RES_summary!H$19)</f>
        <v>62.544549247981671</v>
      </c>
      <c r="I7" s="72">
        <f>IF(RES_hh_tesh!I7=0,0,RES_hh_tesh!I7/RES_summary!I$19)</f>
        <v>69.244047912903767</v>
      </c>
      <c r="J7" s="72">
        <f>IF(RES_hh_tesh!J7=0,0,RES_hh_tesh!J7/RES_summary!J$19)</f>
        <v>75.80337857589825</v>
      </c>
      <c r="K7" s="72">
        <f>IF(RES_hh_tesh!K7=0,0,RES_hh_tesh!K7/RES_summary!K$19)</f>
        <v>77.291871245954226</v>
      </c>
      <c r="L7" s="72">
        <f>IF(RES_hh_tesh!L7=0,0,RES_hh_tesh!L7/RES_summary!L$19)</f>
        <v>81.706821884058783</v>
      </c>
      <c r="M7" s="72">
        <f>IF(RES_hh_tesh!M7=0,0,RES_hh_tesh!M7/RES_summary!M$19)</f>
        <v>76.699447475706251</v>
      </c>
      <c r="N7" s="72">
        <f>IF(RES_hh_tesh!N7=0,0,RES_hh_tesh!N7/RES_summary!N$19)</f>
        <v>77.963372773061963</v>
      </c>
      <c r="O7" s="72">
        <f>IF(RES_hh_tesh!O7=0,0,RES_hh_tesh!O7/RES_summary!O$19)</f>
        <v>77.050382611435268</v>
      </c>
      <c r="P7" s="72">
        <f>IF(RES_hh_tesh!P7=0,0,RES_hh_tesh!P7/RES_summary!P$19)</f>
        <v>69.536699650195985</v>
      </c>
      <c r="Q7" s="72">
        <f>IF(RES_hh_tesh!Q7=0,0,RES_hh_tesh!Q7/RES_summary!Q$19)</f>
        <v>67.520823397905275</v>
      </c>
      <c r="R7" s="72">
        <f>IF(RES_hh_tesh!R7=0,0,RES_hh_tesh!R7/RES_summary!R$19)</f>
        <v>66.062024524708832</v>
      </c>
      <c r="S7" s="72">
        <f>IF(RES_hh_tesh!S7=0,0,RES_hh_tesh!S7/RES_summary!S$19)</f>
        <v>66.146118455636852</v>
      </c>
      <c r="T7" s="72">
        <f>IF(RES_hh_tesh!T7=0,0,RES_hh_tesh!T7/RES_summary!T$19)</f>
        <v>65.901697445661142</v>
      </c>
      <c r="U7" s="72">
        <f>IF(RES_hh_tesh!U7=0,0,RES_hh_tesh!U7/RES_summary!U$19)</f>
        <v>65.774109986690476</v>
      </c>
      <c r="V7" s="72">
        <f>IF(RES_hh_tesh!V7=0,0,RES_hh_tesh!V7/RES_summary!V$19)</f>
        <v>66.066008585570628</v>
      </c>
      <c r="W7" s="72">
        <f>IF(RES_hh_tesh!W7=0,0,RES_hh_tesh!W7/RES_summary!W$19)</f>
        <v>69.073171098828411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74.266024270578768</v>
      </c>
      <c r="C8" s="72">
        <f>IF(RES_hh_tesh!C8=0,0,RES_hh_tesh!C8/RES_summary!C$19)</f>
        <v>79.371374935053979</v>
      </c>
      <c r="D8" s="72">
        <f>IF(RES_hh_tesh!D8=0,0,RES_hh_tesh!D8/RES_summary!D$19)</f>
        <v>75.895057942263506</v>
      </c>
      <c r="E8" s="72">
        <f>IF(RES_hh_tesh!E8=0,0,RES_hh_tesh!E8/RES_summary!E$19)</f>
        <v>78.281791238579828</v>
      </c>
      <c r="F8" s="72">
        <f>IF(RES_hh_tesh!F8=0,0,RES_hh_tesh!F8/RES_summary!F$19)</f>
        <v>75.502472425217448</v>
      </c>
      <c r="G8" s="72">
        <f>IF(RES_hh_tesh!G8=0,0,RES_hh_tesh!G8/RES_summary!G$19)</f>
        <v>73.348947686186619</v>
      </c>
      <c r="H8" s="72">
        <f>IF(RES_hh_tesh!H8=0,0,RES_hh_tesh!H8/RES_summary!H$19)</f>
        <v>74.691309510683226</v>
      </c>
      <c r="I8" s="72">
        <f>IF(RES_hh_tesh!I8=0,0,RES_hh_tesh!I8/RES_summary!I$19)</f>
        <v>66.833482142745041</v>
      </c>
      <c r="J8" s="72">
        <f>IF(RES_hh_tesh!J8=0,0,RES_hh_tesh!J8/RES_summary!J$19)</f>
        <v>77.600825759123097</v>
      </c>
      <c r="K8" s="72">
        <f>IF(RES_hh_tesh!K8=0,0,RES_hh_tesh!K8/RES_summary!K$19)</f>
        <v>77.992490171543707</v>
      </c>
      <c r="L8" s="72">
        <f>IF(RES_hh_tesh!L8=0,0,RES_hh_tesh!L8/RES_summary!L$19)</f>
        <v>91.453812530907982</v>
      </c>
      <c r="M8" s="72">
        <f>IF(RES_hh_tesh!M8=0,0,RES_hh_tesh!M8/RES_summary!M$19)</f>
        <v>72.148275355805652</v>
      </c>
      <c r="N8" s="72">
        <f>IF(RES_hh_tesh!N8=0,0,RES_hh_tesh!N8/RES_summary!N$19)</f>
        <v>79.275754860655965</v>
      </c>
      <c r="O8" s="72">
        <f>IF(RES_hh_tesh!O8=0,0,RES_hh_tesh!O8/RES_summary!O$19)</f>
        <v>85.137879781618011</v>
      </c>
      <c r="P8" s="72">
        <f>IF(RES_hh_tesh!P8=0,0,RES_hh_tesh!P8/RES_summary!P$19)</f>
        <v>62.583291406966616</v>
      </c>
      <c r="Q8" s="72">
        <f>IF(RES_hh_tesh!Q8=0,0,RES_hh_tesh!Q8/RES_summary!Q$19)</f>
        <v>65.422820806321084</v>
      </c>
      <c r="R8" s="72">
        <f>IF(RES_hh_tesh!R8=0,0,RES_hh_tesh!R8/RES_summary!R$19)</f>
        <v>67.804273714973334</v>
      </c>
      <c r="S8" s="72">
        <f>IF(RES_hh_tesh!S8=0,0,RES_hh_tesh!S8/RES_summary!S$19)</f>
        <v>66.164239923516064</v>
      </c>
      <c r="T8" s="72">
        <f>IF(RES_hh_tesh!T8=0,0,RES_hh_tesh!T8/RES_summary!T$19)</f>
        <v>66.54221768772365</v>
      </c>
      <c r="U8" s="72">
        <f>IF(RES_hh_tesh!U8=0,0,RES_hh_tesh!U8/RES_summary!U$19)</f>
        <v>65.069835314984772</v>
      </c>
      <c r="V8" s="72">
        <f>IF(RES_hh_tesh!V8=0,0,RES_hh_tesh!V8/RES_summary!V$19)</f>
        <v>63.092616660328055</v>
      </c>
      <c r="W8" s="72">
        <f>IF(RES_hh_tesh!W8=0,0,RES_hh_tesh!W8/RES_summary!W$19)</f>
        <v>72.824936042775363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76.754819190226513</v>
      </c>
      <c r="C9" s="72">
        <f>IF(RES_hh_tesh!C9=0,0,RES_hh_tesh!C9/RES_summary!C$19)</f>
        <v>77.907570397222003</v>
      </c>
      <c r="D9" s="72">
        <f>IF(RES_hh_tesh!D9=0,0,RES_hh_tesh!D9/RES_summary!D$19)</f>
        <v>76.38592147146899</v>
      </c>
      <c r="E9" s="72">
        <f>IF(RES_hh_tesh!E9=0,0,RES_hh_tesh!E9/RES_summary!E$19)</f>
        <v>76.275872196542778</v>
      </c>
      <c r="F9" s="72">
        <f>IF(RES_hh_tesh!F9=0,0,RES_hh_tesh!F9/RES_summary!F$19)</f>
        <v>75.952682576255327</v>
      </c>
      <c r="G9" s="72">
        <f>IF(RES_hh_tesh!G9=0,0,RES_hh_tesh!G9/RES_summary!G$19)</f>
        <v>75.084142453421805</v>
      </c>
      <c r="H9" s="72">
        <f>IF(RES_hh_tesh!H9=0,0,RES_hh_tesh!H9/RES_summary!H$19)</f>
        <v>75.476002707597033</v>
      </c>
      <c r="I9" s="72">
        <f>IF(RES_hh_tesh!I9=0,0,RES_hh_tesh!I9/RES_summary!I$19)</f>
        <v>75.296388284391256</v>
      </c>
      <c r="J9" s="72">
        <f>IF(RES_hh_tesh!J9=0,0,RES_hh_tesh!J9/RES_summary!J$19)</f>
        <v>76.746346530022308</v>
      </c>
      <c r="K9" s="72">
        <f>IF(RES_hh_tesh!K9=0,0,RES_hh_tesh!K9/RES_summary!K$19)</f>
        <v>78.844682655960739</v>
      </c>
      <c r="L9" s="72">
        <f>IF(RES_hh_tesh!L9=0,0,RES_hh_tesh!L9/RES_summary!L$19)</f>
        <v>80.176086406288093</v>
      </c>
      <c r="M9" s="72">
        <f>IF(RES_hh_tesh!M9=0,0,RES_hh_tesh!M9/RES_summary!M$19)</f>
        <v>80.824431319228722</v>
      </c>
      <c r="N9" s="72">
        <f>IF(RES_hh_tesh!N9=0,0,RES_hh_tesh!N9/RES_summary!N$19)</f>
        <v>78.424596473884918</v>
      </c>
      <c r="O9" s="72">
        <f>IF(RES_hh_tesh!O9=0,0,RES_hh_tesh!O9/RES_summary!O$19)</f>
        <v>76.599102232825317</v>
      </c>
      <c r="P9" s="72">
        <f>IF(RES_hh_tesh!P9=0,0,RES_hh_tesh!P9/RES_summary!P$19)</f>
        <v>70.137058365693377</v>
      </c>
      <c r="Q9" s="72">
        <f>IF(RES_hh_tesh!Q9=0,0,RES_hh_tesh!Q9/RES_summary!Q$19)</f>
        <v>67.677460534400538</v>
      </c>
      <c r="R9" s="72">
        <f>IF(RES_hh_tesh!R9=0,0,RES_hh_tesh!R9/RES_summary!R$19)</f>
        <v>66.659395749194431</v>
      </c>
      <c r="S9" s="72">
        <f>IF(RES_hh_tesh!S9=0,0,RES_hh_tesh!S9/RES_summary!S$19)</f>
        <v>66.611634307970093</v>
      </c>
      <c r="T9" s="72">
        <f>IF(RES_hh_tesh!T9=0,0,RES_hh_tesh!T9/RES_summary!T$19)</f>
        <v>66.788562097771162</v>
      </c>
      <c r="U9" s="72">
        <f>IF(RES_hh_tesh!U9=0,0,RES_hh_tesh!U9/RES_summary!U$19)</f>
        <v>67.231047389688044</v>
      </c>
      <c r="V9" s="72">
        <f>IF(RES_hh_tesh!V9=0,0,RES_hh_tesh!V9/RES_summary!V$19)</f>
        <v>68.149189911700915</v>
      </c>
      <c r="W9" s="72">
        <f>IF(RES_hh_tesh!W9=0,0,RES_hh_tesh!W9/RES_summary!W$19)</f>
        <v>70.319463953164089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73.475887662010052</v>
      </c>
      <c r="C11" s="72">
        <f>IF(RES_hh_tesh!C11=0,0,RES_hh_tesh!C11/RES_summary!C$19)</f>
        <v>81.963428971522177</v>
      </c>
      <c r="D11" s="72">
        <f>IF(RES_hh_tesh!D11=0,0,RES_hh_tesh!D11/RES_summary!D$19)</f>
        <v>76.334097735505239</v>
      </c>
      <c r="E11" s="72">
        <f>IF(RES_hh_tesh!E11=0,0,RES_hh_tesh!E11/RES_summary!E$19)</f>
        <v>79.562202840464721</v>
      </c>
      <c r="F11" s="72">
        <f>IF(RES_hh_tesh!F11=0,0,RES_hh_tesh!F11/RES_summary!F$19)</f>
        <v>78.859455883273128</v>
      </c>
      <c r="G11" s="72">
        <f>IF(RES_hh_tesh!G11=0,0,RES_hh_tesh!G11/RES_summary!G$19)</f>
        <v>74.671570566373134</v>
      </c>
      <c r="H11" s="72">
        <f>IF(RES_hh_tesh!H11=0,0,RES_hh_tesh!H11/RES_summary!H$19)</f>
        <v>73.690343014575745</v>
      </c>
      <c r="I11" s="72">
        <f>IF(RES_hh_tesh!I11=0,0,RES_hh_tesh!I11/RES_summary!I$19)</f>
        <v>69.74661287961392</v>
      </c>
      <c r="J11" s="72">
        <f>IF(RES_hh_tesh!J11=0,0,RES_hh_tesh!J11/RES_summary!J$19)</f>
        <v>78.754220540087388</v>
      </c>
      <c r="K11" s="72">
        <f>IF(RES_hh_tesh!K11=0,0,RES_hh_tesh!K11/RES_summary!K$19)</f>
        <v>77.700055518985508</v>
      </c>
      <c r="L11" s="72">
        <f>IF(RES_hh_tesh!L11=0,0,RES_hh_tesh!L11/RES_summary!L$19)</f>
        <v>90.531159714399223</v>
      </c>
      <c r="M11" s="72">
        <f>IF(RES_hh_tesh!M11=0,0,RES_hh_tesh!M11/RES_summary!M$19)</f>
        <v>73.819931067060736</v>
      </c>
      <c r="N11" s="72">
        <f>IF(RES_hh_tesh!N11=0,0,RES_hh_tesh!N11/RES_summary!N$19)</f>
        <v>80.914821918810929</v>
      </c>
      <c r="O11" s="72">
        <f>IF(RES_hh_tesh!O11=0,0,RES_hh_tesh!O11/RES_summary!O$19)</f>
        <v>85.741955634581117</v>
      </c>
      <c r="P11" s="72">
        <f>IF(RES_hh_tesh!P11=0,0,RES_hh_tesh!P11/RES_summary!P$19)</f>
        <v>64.76204865176139</v>
      </c>
      <c r="Q11" s="72">
        <f>IF(RES_hh_tesh!Q11=0,0,RES_hh_tesh!Q11/RES_summary!Q$19)</f>
        <v>68.024826273182171</v>
      </c>
      <c r="R11" s="72">
        <f>IF(RES_hh_tesh!R11=0,0,RES_hh_tesh!R11/RES_summary!R$19)</f>
        <v>68.119046046375601</v>
      </c>
      <c r="S11" s="72">
        <f>IF(RES_hh_tesh!S11=0,0,RES_hh_tesh!S11/RES_summary!S$19)</f>
        <v>65.878773377143858</v>
      </c>
      <c r="T11" s="72">
        <f>IF(RES_hh_tesh!T11=0,0,RES_hh_tesh!T11/RES_summary!T$19)</f>
        <v>68.333297175284713</v>
      </c>
      <c r="U11" s="72">
        <f>IF(RES_hh_tesh!U11=0,0,RES_hh_tesh!U11/RES_summary!U$19)</f>
        <v>66.056041150292216</v>
      </c>
      <c r="V11" s="72">
        <f>IF(RES_hh_tesh!V11=0,0,RES_hh_tesh!V11/RES_summary!V$19)</f>
        <v>64.728147461909273</v>
      </c>
      <c r="W11" s="72">
        <f>IF(RES_hh_tesh!W11=0,0,RES_hh_tesh!W11/RES_summary!W$19)</f>
        <v>73.520346831246414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75.038654143999651</v>
      </c>
      <c r="C12" s="72">
        <f>IF(RES_hh_tesh!C12=0,0,RES_hh_tesh!C12/RES_summary!C$19)</f>
        <v>75.482446764104864</v>
      </c>
      <c r="D12" s="72">
        <f>IF(RES_hh_tesh!D12=0,0,RES_hh_tesh!D12/RES_summary!D$19)</f>
        <v>76.27532102331601</v>
      </c>
      <c r="E12" s="72">
        <f>IF(RES_hh_tesh!E12=0,0,RES_hh_tesh!E12/RES_summary!E$19)</f>
        <v>79.41958559411573</v>
      </c>
      <c r="F12" s="72">
        <f>IF(RES_hh_tesh!F12=0,0,RES_hh_tesh!F12/RES_summary!F$19)</f>
        <v>76.355432932580953</v>
      </c>
      <c r="G12" s="72">
        <f>IF(RES_hh_tesh!G12=0,0,RES_hh_tesh!G12/RES_summary!G$19)</f>
        <v>70.858028869832751</v>
      </c>
      <c r="H12" s="72">
        <f>IF(RES_hh_tesh!H12=0,0,RES_hh_tesh!H12/RES_summary!H$19)</f>
        <v>72.751436619880877</v>
      </c>
      <c r="I12" s="72">
        <f>IF(RES_hh_tesh!I12=0,0,RES_hh_tesh!I12/RES_summary!I$19)</f>
        <v>68.436751747266328</v>
      </c>
      <c r="J12" s="72">
        <f>IF(RES_hh_tesh!J12=0,0,RES_hh_tesh!J12/RES_summary!J$19)</f>
        <v>76.552880831681179</v>
      </c>
      <c r="K12" s="72">
        <f>IF(RES_hh_tesh!K12=0,0,RES_hh_tesh!K12/RES_summary!K$19)</f>
        <v>81.783350235629626</v>
      </c>
      <c r="L12" s="72">
        <f>IF(RES_hh_tesh!L12=0,0,RES_hh_tesh!L12/RES_summary!L$19)</f>
        <v>83.224794676565466</v>
      </c>
      <c r="M12" s="72">
        <f>IF(RES_hh_tesh!M12=0,0,RES_hh_tesh!M12/RES_summary!M$19)</f>
        <v>81.419084241668941</v>
      </c>
      <c r="N12" s="72">
        <f>IF(RES_hh_tesh!N12=0,0,RES_hh_tesh!N12/RES_summary!N$19)</f>
        <v>80.289100355393387</v>
      </c>
      <c r="O12" s="72">
        <f>IF(RES_hh_tesh!O12=0,0,RES_hh_tesh!O12/RES_summary!O$19)</f>
        <v>75.95785982090942</v>
      </c>
      <c r="P12" s="72">
        <f>IF(RES_hh_tesh!P12=0,0,RES_hh_tesh!P12/RES_summary!P$19)</f>
        <v>68.879570092379893</v>
      </c>
      <c r="Q12" s="72">
        <f>IF(RES_hh_tesh!Q12=0,0,RES_hh_tesh!Q12/RES_summary!Q$19)</f>
        <v>64.796945804929692</v>
      </c>
      <c r="R12" s="72">
        <f>IF(RES_hh_tesh!R12=0,0,RES_hh_tesh!R12/RES_summary!R$19)</f>
        <v>64.05678819560454</v>
      </c>
      <c r="S12" s="72">
        <f>IF(RES_hh_tesh!S12=0,0,RES_hh_tesh!S12/RES_summary!S$19)</f>
        <v>64.121077750416745</v>
      </c>
      <c r="T12" s="72">
        <f>IF(RES_hh_tesh!T12=0,0,RES_hh_tesh!T12/RES_summary!T$19)</f>
        <v>62.260779692870273</v>
      </c>
      <c r="U12" s="72">
        <f>IF(RES_hh_tesh!U12=0,0,RES_hh_tesh!U12/RES_summary!U$19)</f>
        <v>63.019392526064927</v>
      </c>
      <c r="V12" s="72">
        <f>IF(RES_hh_tesh!V12=0,0,RES_hh_tesh!V12/RES_summary!V$19)</f>
        <v>67.483073731711443</v>
      </c>
      <c r="W12" s="72">
        <f>IF(RES_hh_tesh!W12=0,0,RES_hh_tesh!W12/RES_summary!W$19)</f>
        <v>76.94883307901064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81.854228548540078</v>
      </c>
      <c r="C13" s="74">
        <f>IF(RES_hh_tesh!C13=0,0,RES_hh_tesh!C13/RES_summary!C$19)</f>
        <v>68.382337184994128</v>
      </c>
      <c r="D13" s="74">
        <f>IF(RES_hh_tesh!D13=0,0,RES_hh_tesh!D13/RES_summary!D$19)</f>
        <v>81.003976821548065</v>
      </c>
      <c r="E13" s="74">
        <f>IF(RES_hh_tesh!E13=0,0,RES_hh_tesh!E13/RES_summary!E$19)</f>
        <v>82.407821197487877</v>
      </c>
      <c r="F13" s="74">
        <f>IF(RES_hh_tesh!F13=0,0,RES_hh_tesh!F13/RES_summary!F$19)</f>
        <v>74.995465354572644</v>
      </c>
      <c r="G13" s="74">
        <f>IF(RES_hh_tesh!G13=0,0,RES_hh_tesh!G13/RES_summary!G$19)</f>
        <v>75.605285558714257</v>
      </c>
      <c r="H13" s="74">
        <f>IF(RES_hh_tesh!H13=0,0,RES_hh_tesh!H13/RES_summary!H$19)</f>
        <v>72.866840519363308</v>
      </c>
      <c r="I13" s="74">
        <f>IF(RES_hh_tesh!I13=0,0,RES_hh_tesh!I13/RES_summary!I$19)</f>
        <v>75.203745129261307</v>
      </c>
      <c r="J13" s="74">
        <f>IF(RES_hh_tesh!J13=0,0,RES_hh_tesh!J13/RES_summary!J$19)</f>
        <v>72.350976431088142</v>
      </c>
      <c r="K13" s="74">
        <f>IF(RES_hh_tesh!K13=0,0,RES_hh_tesh!K13/RES_summary!K$19)</f>
        <v>82.165024084100779</v>
      </c>
      <c r="L13" s="74">
        <f>IF(RES_hh_tesh!L13=0,0,RES_hh_tesh!L13/RES_summary!L$19)</f>
        <v>57.4934735813085</v>
      </c>
      <c r="M13" s="74">
        <f>IF(RES_hh_tesh!M13=0,0,RES_hh_tesh!M13/RES_summary!M$19)</f>
        <v>87.075093800865076</v>
      </c>
      <c r="N13" s="74">
        <f>IF(RES_hh_tesh!N13=0,0,RES_hh_tesh!N13/RES_summary!N$19)</f>
        <v>107.56212992646101</v>
      </c>
      <c r="O13" s="74">
        <f>IF(RES_hh_tesh!O13=0,0,RES_hh_tesh!O13/RES_summary!O$19)</f>
        <v>91.443601398412952</v>
      </c>
      <c r="P13" s="74">
        <f>IF(RES_hh_tesh!P13=0,0,RES_hh_tesh!P13/RES_summary!P$19)</f>
        <v>89.10585101708277</v>
      </c>
      <c r="Q13" s="74">
        <f>IF(RES_hh_tesh!Q13=0,0,RES_hh_tesh!Q13/RES_summary!Q$19)</f>
        <v>14.480907521525396</v>
      </c>
      <c r="R13" s="74">
        <f>IF(RES_hh_tesh!R13=0,0,RES_hh_tesh!R13/RES_summary!R$19)</f>
        <v>7.7234180982861496</v>
      </c>
      <c r="S13" s="74">
        <f>IF(RES_hh_tesh!S13=0,0,RES_hh_tesh!S13/RES_summary!S$19)</f>
        <v>27.885514205937657</v>
      </c>
      <c r="T13" s="74">
        <f>IF(RES_hh_tesh!T13=0,0,RES_hh_tesh!T13/RES_summary!T$19)</f>
        <v>53.670293370426606</v>
      </c>
      <c r="U13" s="74">
        <f>IF(RES_hh_tesh!U13=0,0,RES_hh_tesh!U13/RES_summary!U$19)</f>
        <v>102.24120509621655</v>
      </c>
      <c r="V13" s="74">
        <f>IF(RES_hh_tesh!V13=0,0,RES_hh_tesh!V13/RES_summary!V$19)</f>
        <v>148.75299694925226</v>
      </c>
      <c r="W13" s="74">
        <f>IF(RES_hh_tesh!W13=0,0,RES_hh_tesh!W13/RES_summary!W$19)</f>
        <v>10.468138056569762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1.6608385066403739</v>
      </c>
      <c r="C14" s="76">
        <f>IF(RES_hh_tesh!C14=0,0,RES_hh_tesh!C14/RES_summary!C$19)</f>
        <v>1.7443073285146031</v>
      </c>
      <c r="D14" s="76">
        <f>IF(RES_hh_tesh!D14=0,0,RES_hh_tesh!D14/RES_summary!D$19)</f>
        <v>1.63371040546805</v>
      </c>
      <c r="E14" s="76">
        <f>IF(RES_hh_tesh!E14=0,0,RES_hh_tesh!E14/RES_summary!E$19)</f>
        <v>1.6498440013484716</v>
      </c>
      <c r="F14" s="76">
        <f>IF(RES_hh_tesh!F14=0,0,RES_hh_tesh!F14/RES_summary!F$19)</f>
        <v>1.5557984905670477</v>
      </c>
      <c r="G14" s="76">
        <f>IF(RES_hh_tesh!G14=0,0,RES_hh_tesh!G14/RES_summary!G$19)</f>
        <v>1.4711645463479339</v>
      </c>
      <c r="H14" s="76">
        <f>IF(RES_hh_tesh!H14=0,0,RES_hh_tesh!H14/RES_summary!H$19)</f>
        <v>1.4562902529853026</v>
      </c>
      <c r="I14" s="76">
        <f>IF(RES_hh_tesh!I14=0,0,RES_hh_tesh!I14/RES_summary!I$19)</f>
        <v>1.2675651958320817</v>
      </c>
      <c r="J14" s="76">
        <f>IF(RES_hh_tesh!J14=0,0,RES_hh_tesh!J14/RES_summary!J$19)</f>
        <v>1.4725985277780389</v>
      </c>
      <c r="K14" s="76">
        <f>IF(RES_hh_tesh!K14=0,0,RES_hh_tesh!K14/RES_summary!K$19)</f>
        <v>1.4613068684636779</v>
      </c>
      <c r="L14" s="76">
        <f>IF(RES_hh_tesh!L14=0,0,RES_hh_tesh!L14/RES_summary!L$19)</f>
        <v>1.7418620423915008</v>
      </c>
      <c r="M14" s="76">
        <f>IF(RES_hh_tesh!M14=0,0,RES_hh_tesh!M14/RES_summary!M$19)</f>
        <v>1.2949592149012268</v>
      </c>
      <c r="N14" s="76">
        <f>IF(RES_hh_tesh!N14=0,0,RES_hh_tesh!N14/RES_summary!N$19)</f>
        <v>1.4137040518640673</v>
      </c>
      <c r="O14" s="76">
        <f>IF(RES_hh_tesh!O14=0,0,RES_hh_tesh!O14/RES_summary!O$19)</f>
        <v>1.5205529669264723</v>
      </c>
      <c r="P14" s="76">
        <f>IF(RES_hh_tesh!P14=0,0,RES_hh_tesh!P14/RES_summary!P$19)</f>
        <v>1.0447173347714007</v>
      </c>
      <c r="Q14" s="76">
        <f>IF(RES_hh_tesh!Q14=0,0,RES_hh_tesh!Q14/RES_summary!Q$19)</f>
        <v>1.1180712021054047</v>
      </c>
      <c r="R14" s="76">
        <f>IF(RES_hh_tesh!R14=0,0,RES_hh_tesh!R14/RES_summary!R$19)</f>
        <v>1.1617751070622293</v>
      </c>
      <c r="S14" s="76">
        <f>IF(RES_hh_tesh!S14=0,0,RES_hh_tesh!S14/RES_summary!S$19)</f>
        <v>1.1156730760337894</v>
      </c>
      <c r="T14" s="76">
        <f>IF(RES_hh_tesh!T14=0,0,RES_hh_tesh!T14/RES_summary!T$19)</f>
        <v>1.1088159747811719</v>
      </c>
      <c r="U14" s="76">
        <f>IF(RES_hh_tesh!U14=0,0,RES_hh_tesh!U14/RES_summary!U$19)</f>
        <v>1.0635312210137224</v>
      </c>
      <c r="V14" s="76">
        <f>IF(RES_hh_tesh!V14=0,0,RES_hh_tesh!V14/RES_summary!V$19)</f>
        <v>1.0071224213513583</v>
      </c>
      <c r="W14" s="76">
        <f>IF(RES_hh_tesh!W14=0,0,RES_hh_tesh!W14/RES_summary!W$19)</f>
        <v>1.1877945895949023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0.10780644761772631</v>
      </c>
      <c r="C15" s="69">
        <f>IF(RES_hh_tesh!C15=0,0,RES_hh_tesh!C15/RES_summary!C$19)</f>
        <v>0.11317825292732428</v>
      </c>
      <c r="D15" s="69">
        <f>IF(RES_hh_tesh!D15=0,0,RES_hh_tesh!D15/RES_summary!D$19)</f>
        <v>0.12286904547517474</v>
      </c>
      <c r="E15" s="69">
        <f>IF(RES_hh_tesh!E15=0,0,RES_hh_tesh!E15/RES_summary!E$19)</f>
        <v>0.18538109598210653</v>
      </c>
      <c r="F15" s="69">
        <f>IF(RES_hh_tesh!F15=0,0,RES_hh_tesh!F15/RES_summary!F$19)</f>
        <v>0.1474053571552808</v>
      </c>
      <c r="G15" s="69">
        <f>IF(RES_hh_tesh!G15=0,0,RES_hh_tesh!G15/RES_summary!G$19)</f>
        <v>0.16620178512130976</v>
      </c>
      <c r="H15" s="69">
        <f>IF(RES_hh_tesh!H15=0,0,RES_hh_tesh!H15/RES_summary!H$19)</f>
        <v>0.28155439192620391</v>
      </c>
      <c r="I15" s="69">
        <f>IF(RES_hh_tesh!I15=0,0,RES_hh_tesh!I15/RES_summary!I$19)</f>
        <v>0.20820669014359641</v>
      </c>
      <c r="J15" s="69">
        <f>IF(RES_hh_tesh!J15=0,0,RES_hh_tesh!J15/RES_summary!J$19)</f>
        <v>0.22821379783569834</v>
      </c>
      <c r="K15" s="69">
        <f>IF(RES_hh_tesh!K15=0,0,RES_hh_tesh!K15/RES_summary!K$19)</f>
        <v>0.26588526382845434</v>
      </c>
      <c r="L15" s="69">
        <f>IF(RES_hh_tesh!L15=0,0,RES_hh_tesh!L15/RES_summary!L$19)</f>
        <v>0.30935703545309012</v>
      </c>
      <c r="M15" s="69">
        <f>IF(RES_hh_tesh!M15=0,0,RES_hh_tesh!M15/RES_summary!M$19)</f>
        <v>0.40667395183998334</v>
      </c>
      <c r="N15" s="69">
        <f>IF(RES_hh_tesh!N15=0,0,RES_hh_tesh!N15/RES_summary!N$19)</f>
        <v>0.50675593903460914</v>
      </c>
      <c r="O15" s="69">
        <f>IF(RES_hh_tesh!O15=0,0,RES_hh_tesh!O15/RES_summary!O$19)</f>
        <v>0.60202483454716393</v>
      </c>
      <c r="P15" s="69">
        <f>IF(RES_hh_tesh!P15=0,0,RES_hh_tesh!P15/RES_summary!P$19)</f>
        <v>0.71608270823611708</v>
      </c>
      <c r="Q15" s="69">
        <f>IF(RES_hh_tesh!Q15=0,0,RES_hh_tesh!Q15/RES_summary!Q$19)</f>
        <v>0.83143835723679616</v>
      </c>
      <c r="R15" s="69">
        <f>IF(RES_hh_tesh!R15=0,0,RES_hh_tesh!R15/RES_summary!R$19)</f>
        <v>0.94596247475995354</v>
      </c>
      <c r="S15" s="69">
        <f>IF(RES_hh_tesh!S15=0,0,RES_hh_tesh!S15/RES_summary!S$19)</f>
        <v>1.063214048663758</v>
      </c>
      <c r="T15" s="69">
        <f>IF(RES_hh_tesh!T15=0,0,RES_hh_tesh!T15/RES_summary!T$19)</f>
        <v>1.182571993315352</v>
      </c>
      <c r="U15" s="69">
        <f>IF(RES_hh_tesh!U15=0,0,RES_hh_tesh!U15/RES_summary!U$19)</f>
        <v>1.310410777602028</v>
      </c>
      <c r="V15" s="69">
        <f>IF(RES_hh_tesh!V15=0,0,RES_hh_tesh!V15/RES_summary!V$19)</f>
        <v>1.4293081484002939</v>
      </c>
      <c r="W15" s="69">
        <f>IF(RES_hh_tesh!W15=0,0,RES_hh_tesh!W15/RES_summary!W$19)</f>
        <v>1.55704233222695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0.10780644761772631</v>
      </c>
      <c r="C16" s="72">
        <f>IF(RES_hh_tesh!C16=0,0,RES_hh_tesh!C16/RES_summary!C$19)</f>
        <v>0.11317825292732428</v>
      </c>
      <c r="D16" s="72">
        <f>IF(RES_hh_tesh!D16=0,0,RES_hh_tesh!D16/RES_summary!D$19)</f>
        <v>0.12286904547517474</v>
      </c>
      <c r="E16" s="72">
        <f>IF(RES_hh_tesh!E16=0,0,RES_hh_tesh!E16/RES_summary!E$19)</f>
        <v>0.18538109598210653</v>
      </c>
      <c r="F16" s="72">
        <f>IF(RES_hh_tesh!F16=0,0,RES_hh_tesh!F16/RES_summary!F$19)</f>
        <v>0.1474053571552808</v>
      </c>
      <c r="G16" s="72">
        <f>IF(RES_hh_tesh!G16=0,0,RES_hh_tesh!G16/RES_summary!G$19)</f>
        <v>0.16620178512130976</v>
      </c>
      <c r="H16" s="72">
        <f>IF(RES_hh_tesh!H16=0,0,RES_hh_tesh!H16/RES_summary!H$19)</f>
        <v>0.28155439192620391</v>
      </c>
      <c r="I16" s="72">
        <f>IF(RES_hh_tesh!I16=0,0,RES_hh_tesh!I16/RES_summary!I$19)</f>
        <v>0.20820669014359641</v>
      </c>
      <c r="J16" s="72">
        <f>IF(RES_hh_tesh!J16=0,0,RES_hh_tesh!J16/RES_summary!J$19)</f>
        <v>0.22821379783569834</v>
      </c>
      <c r="K16" s="72">
        <f>IF(RES_hh_tesh!K16=0,0,RES_hh_tesh!K16/RES_summary!K$19)</f>
        <v>0.26588526382845434</v>
      </c>
      <c r="L16" s="72">
        <f>IF(RES_hh_tesh!L16=0,0,RES_hh_tesh!L16/RES_summary!L$19)</f>
        <v>0.30935703545309012</v>
      </c>
      <c r="M16" s="72">
        <f>IF(RES_hh_tesh!M16=0,0,RES_hh_tesh!M16/RES_summary!M$19)</f>
        <v>0.40667395183998334</v>
      </c>
      <c r="N16" s="72">
        <f>IF(RES_hh_tesh!N16=0,0,RES_hh_tesh!N16/RES_summary!N$19)</f>
        <v>0.50675593903460914</v>
      </c>
      <c r="O16" s="72">
        <f>IF(RES_hh_tesh!O16=0,0,RES_hh_tesh!O16/RES_summary!O$19)</f>
        <v>0.60202483454716393</v>
      </c>
      <c r="P16" s="72">
        <f>IF(RES_hh_tesh!P16=0,0,RES_hh_tesh!P16/RES_summary!P$19)</f>
        <v>0.71608270823611708</v>
      </c>
      <c r="Q16" s="72">
        <f>IF(RES_hh_tesh!Q16=0,0,RES_hh_tesh!Q16/RES_summary!Q$19)</f>
        <v>0.83143835723679616</v>
      </c>
      <c r="R16" s="72">
        <f>IF(RES_hh_tesh!R16=0,0,RES_hh_tesh!R16/RES_summary!R$19)</f>
        <v>0.94596247475995354</v>
      </c>
      <c r="S16" s="72">
        <f>IF(RES_hh_tesh!S16=0,0,RES_hh_tesh!S16/RES_summary!S$19)</f>
        <v>1.063214048663758</v>
      </c>
      <c r="T16" s="72">
        <f>IF(RES_hh_tesh!T16=0,0,RES_hh_tesh!T16/RES_summary!T$19)</f>
        <v>1.182571993315352</v>
      </c>
      <c r="U16" s="72">
        <f>IF(RES_hh_tesh!U16=0,0,RES_hh_tesh!U16/RES_summary!U$19)</f>
        <v>1.310410777602028</v>
      </c>
      <c r="V16" s="72">
        <f>IF(RES_hh_tesh!V16=0,0,RES_hh_tesh!V16/RES_summary!V$19)</f>
        <v>1.4293081484002939</v>
      </c>
      <c r="W16" s="72">
        <f>IF(RES_hh_tesh!W16=0,0,RES_hh_tesh!W16/RES_summary!W$19)</f>
        <v>1.55704233222695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9.2600454496507929</v>
      </c>
      <c r="C17" s="69">
        <f>IF(RES_hh_tesh!C17=0,0,RES_hh_tesh!C17/RES_summary!C$19)</f>
        <v>9.3974987342419283</v>
      </c>
      <c r="D17" s="69">
        <f>IF(RES_hh_tesh!D17=0,0,RES_hh_tesh!D17/RES_summary!D$19)</f>
        <v>10.164310281312323</v>
      </c>
      <c r="E17" s="69">
        <f>IF(RES_hh_tesh!E17=0,0,RES_hh_tesh!E17/RES_summary!E$19)</f>
        <v>10.418988739301001</v>
      </c>
      <c r="F17" s="69">
        <f>IF(RES_hh_tesh!F17=0,0,RES_hh_tesh!F17/RES_summary!F$19)</f>
        <v>10.076724622734156</v>
      </c>
      <c r="G17" s="69">
        <f>IF(RES_hh_tesh!G17=0,0,RES_hh_tesh!G17/RES_summary!G$19)</f>
        <v>9.9505266996948638</v>
      </c>
      <c r="H17" s="69">
        <f>IF(RES_hh_tesh!H17=0,0,RES_hh_tesh!H17/RES_summary!H$19)</f>
        <v>9.9733206102485212</v>
      </c>
      <c r="I17" s="69">
        <f>IF(RES_hh_tesh!I17=0,0,RES_hh_tesh!I17/RES_summary!I$19)</f>
        <v>9.5639015992541001</v>
      </c>
      <c r="J17" s="69">
        <f>IF(RES_hh_tesh!J17=0,0,RES_hh_tesh!J17/RES_summary!J$19)</f>
        <v>9.8624373321315062</v>
      </c>
      <c r="K17" s="69">
        <f>IF(RES_hh_tesh!K17=0,0,RES_hh_tesh!K17/RES_summary!K$19)</f>
        <v>10.070628695799202</v>
      </c>
      <c r="L17" s="69">
        <f>IF(RES_hh_tesh!L17=0,0,RES_hh_tesh!L17/RES_summary!L$19)</f>
        <v>11.650335634082269</v>
      </c>
      <c r="M17" s="69">
        <f>IF(RES_hh_tesh!M17=0,0,RES_hh_tesh!M17/RES_summary!M$19)</f>
        <v>9.0870833980947214</v>
      </c>
      <c r="N17" s="69">
        <f>IF(RES_hh_tesh!N17=0,0,RES_hh_tesh!N17/RES_summary!N$19)</f>
        <v>9.5254453672456929</v>
      </c>
      <c r="O17" s="69">
        <f>IF(RES_hh_tesh!O17=0,0,RES_hh_tesh!O17/RES_summary!O$19)</f>
        <v>10.383091233250051</v>
      </c>
      <c r="P17" s="69">
        <f>IF(RES_hh_tesh!P17=0,0,RES_hh_tesh!P17/RES_summary!P$19)</f>
        <v>8.5139568586021266</v>
      </c>
      <c r="Q17" s="69">
        <f>IF(RES_hh_tesh!Q17=0,0,RES_hh_tesh!Q17/RES_summary!Q$19)</f>
        <v>10.131224150422446</v>
      </c>
      <c r="R17" s="69">
        <f>IF(RES_hh_tesh!R17=0,0,RES_hh_tesh!R17/RES_summary!R$19)</f>
        <v>10.454464217944803</v>
      </c>
      <c r="S17" s="69">
        <f>IF(RES_hh_tesh!S17=0,0,RES_hh_tesh!S17/RES_summary!S$19)</f>
        <v>9.9703991719245746</v>
      </c>
      <c r="T17" s="69">
        <f>IF(RES_hh_tesh!T17=0,0,RES_hh_tesh!T17/RES_summary!T$19)</f>
        <v>9.6283496568407223</v>
      </c>
      <c r="U17" s="69">
        <f>IF(RES_hh_tesh!U17=0,0,RES_hh_tesh!U17/RES_summary!U$19)</f>
        <v>8.8986402965710631</v>
      </c>
      <c r="V17" s="69">
        <f>IF(RES_hh_tesh!V17=0,0,RES_hh_tesh!V17/RES_summary!V$19)</f>
        <v>7.9092289658203283</v>
      </c>
      <c r="W17" s="69">
        <f>IF(RES_hh_tesh!W17=0,0,RES_hh_tesh!W17/RES_summary!W$19)</f>
        <v>8.2834332198172262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9.1955943765222514</v>
      </c>
      <c r="C21" s="72">
        <f>IF(RES_hh_tesh!C21=0,0,RES_hh_tesh!C21/RES_summary!C$19)</f>
        <v>9.3957889526573464</v>
      </c>
      <c r="D21" s="72">
        <f>IF(RES_hh_tesh!D21=0,0,RES_hh_tesh!D21/RES_summary!D$19)</f>
        <v>10.132027833600898</v>
      </c>
      <c r="E21" s="72">
        <f>IF(RES_hh_tesh!E21=0,0,RES_hh_tesh!E21/RES_summary!E$19)</f>
        <v>10.399411960299686</v>
      </c>
      <c r="F21" s="72">
        <f>IF(RES_hh_tesh!F21=0,0,RES_hh_tesh!F21/RES_summary!F$19)</f>
        <v>10.044088883083148</v>
      </c>
      <c r="G21" s="72">
        <f>IF(RES_hh_tesh!G21=0,0,RES_hh_tesh!G21/RES_summary!G$19)</f>
        <v>9.9149068707468366</v>
      </c>
      <c r="H21" s="72">
        <f>IF(RES_hh_tesh!H21=0,0,RES_hh_tesh!H21/RES_summary!H$19)</f>
        <v>9.9635517795711319</v>
      </c>
      <c r="I21" s="72">
        <f>IF(RES_hh_tesh!I21=0,0,RES_hh_tesh!I21/RES_summary!I$19)</f>
        <v>9.4720157784769832</v>
      </c>
      <c r="J21" s="72">
        <f>IF(RES_hh_tesh!J21=0,0,RES_hh_tesh!J21/RES_summary!J$19)</f>
        <v>9.8705909648482759</v>
      </c>
      <c r="K21" s="72">
        <f>IF(RES_hh_tesh!K21=0,0,RES_hh_tesh!K21/RES_summary!K$19)</f>
        <v>10.055170482144783</v>
      </c>
      <c r="L21" s="72">
        <f>IF(RES_hh_tesh!L21=0,0,RES_hh_tesh!L21/RES_summary!L$19)</f>
        <v>11.78626934798551</v>
      </c>
      <c r="M21" s="72">
        <f>IF(RES_hh_tesh!M21=0,0,RES_hh_tesh!M21/RES_summary!M$19)</f>
        <v>8.9756396388998869</v>
      </c>
      <c r="N21" s="72">
        <f>IF(RES_hh_tesh!N21=0,0,RES_hh_tesh!N21/RES_summary!N$19)</f>
        <v>9.4707472139476092</v>
      </c>
      <c r="O21" s="72">
        <f>IF(RES_hh_tesh!O21=0,0,RES_hh_tesh!O21/RES_summary!O$19)</f>
        <v>10.418902167070351</v>
      </c>
      <c r="P21" s="72">
        <f>IF(RES_hh_tesh!P21=0,0,RES_hh_tesh!P21/RES_summary!P$19)</f>
        <v>8.3456105590253955</v>
      </c>
      <c r="Q21" s="72">
        <f>IF(RES_hh_tesh!Q21=0,0,RES_hh_tesh!Q21/RES_summary!Q$19)</f>
        <v>10.106417344642294</v>
      </c>
      <c r="R21" s="72">
        <f>IF(RES_hh_tesh!R21=0,0,RES_hh_tesh!R21/RES_summary!R$19)</f>
        <v>10.463906431320826</v>
      </c>
      <c r="S21" s="72">
        <f>IF(RES_hh_tesh!S21=0,0,RES_hh_tesh!S21/RES_summary!S$19)</f>
        <v>9.9521502672019206</v>
      </c>
      <c r="T21" s="72">
        <f>IF(RES_hh_tesh!T21=0,0,RES_hh_tesh!T21/RES_summary!T$19)</f>
        <v>9.611681983816295</v>
      </c>
      <c r="U21" s="72">
        <f>IF(RES_hh_tesh!U21=0,0,RES_hh_tesh!U21/RES_summary!U$19)</f>
        <v>8.8672290099365263</v>
      </c>
      <c r="V21" s="72">
        <f>IF(RES_hh_tesh!V21=0,0,RES_hh_tesh!V21/RES_summary!V$19)</f>
        <v>7.826981315140781</v>
      </c>
      <c r="W21" s="72">
        <f>IF(RES_hh_tesh!W21=0,0,RES_hh_tesh!W21/RES_summary!W$19)</f>
        <v>8.2746417140531641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8.9597874230911518</v>
      </c>
      <c r="C24" s="72">
        <f>IF(RES_hh_tesh!C24=0,0,RES_hh_tesh!C24/RES_summary!C$19)</f>
        <v>9.5363197959774411</v>
      </c>
      <c r="D24" s="72">
        <f>IF(RES_hh_tesh!D24=0,0,RES_hh_tesh!D24/RES_summary!D$19)</f>
        <v>10.01102951729553</v>
      </c>
      <c r="E24" s="72">
        <f>IF(RES_hh_tesh!E24=0,0,RES_hh_tesh!E24/RES_summary!E$19)</f>
        <v>10.386449303526271</v>
      </c>
      <c r="F24" s="72">
        <f>IF(RES_hh_tesh!F24=0,0,RES_hh_tesh!F24/RES_summary!F$19)</f>
        <v>10.312799607823502</v>
      </c>
      <c r="G24" s="72">
        <f>IF(RES_hh_tesh!G24=0,0,RES_hh_tesh!G24/RES_summary!G$19)</f>
        <v>9.9264601827662489</v>
      </c>
      <c r="H24" s="72">
        <f>IF(RES_hh_tesh!H24=0,0,RES_hh_tesh!H24/RES_summary!H$19)</f>
        <v>9.6702123193263638</v>
      </c>
      <c r="I24" s="72">
        <f>IF(RES_hh_tesh!I24=0,0,RES_hh_tesh!I24/RES_summary!I$19)</f>
        <v>9.7082933790482961</v>
      </c>
      <c r="J24" s="72">
        <f>IF(RES_hh_tesh!J24=0,0,RES_hh_tesh!J24/RES_summary!J$19)</f>
        <v>9.8340801106567799</v>
      </c>
      <c r="K24" s="72">
        <f>IF(RES_hh_tesh!K24=0,0,RES_hh_tesh!K24/RES_summary!K$19)</f>
        <v>9.8367346128708579</v>
      </c>
      <c r="L24" s="72">
        <f>IF(RES_hh_tesh!L24=0,0,RES_hh_tesh!L24/RES_summary!L$19)</f>
        <v>11.462569369361404</v>
      </c>
      <c r="M24" s="72">
        <f>IF(RES_hh_tesh!M24=0,0,RES_hh_tesh!M24/RES_summary!M$19)</f>
        <v>9.0329417089514461</v>
      </c>
      <c r="N24" s="72">
        <f>IF(RES_hh_tesh!N24=0,0,RES_hh_tesh!N24/RES_summary!N$19)</f>
        <v>9.5005219871893196</v>
      </c>
      <c r="O24" s="72">
        <f>IF(RES_hh_tesh!O24=0,0,RES_hh_tesh!O24/RES_summary!O$19)</f>
        <v>10.330667460263671</v>
      </c>
      <c r="P24" s="72">
        <f>IF(RES_hh_tesh!P24=0,0,RES_hh_tesh!P24/RES_summary!P$19)</f>
        <v>8.5345959463394525</v>
      </c>
      <c r="Q24" s="72">
        <f>IF(RES_hh_tesh!Q24=0,0,RES_hh_tesh!Q24/RES_summary!Q$19)</f>
        <v>10.359246779645433</v>
      </c>
      <c r="R24" s="72">
        <f>IF(RES_hh_tesh!R24=0,0,RES_hh_tesh!R24/RES_summary!R$19)</f>
        <v>10.377388675928039</v>
      </c>
      <c r="S24" s="72">
        <f>IF(RES_hh_tesh!S24=0,0,RES_hh_tesh!S24/RES_summary!S$19)</f>
        <v>9.7826077981611466</v>
      </c>
      <c r="T24" s="72">
        <f>IF(RES_hh_tesh!T24=0,0,RES_hh_tesh!T24/RES_summary!T$19)</f>
        <v>9.7345534431367025</v>
      </c>
      <c r="U24" s="72">
        <f>IF(RES_hh_tesh!U24=0,0,RES_hh_tesh!U24/RES_summary!U$19)</f>
        <v>8.8643796667768111</v>
      </c>
      <c r="V24" s="72">
        <f>IF(RES_hh_tesh!V24=0,0,RES_hh_tesh!V24/RES_summary!V$19)</f>
        <v>7.8976040289075291</v>
      </c>
      <c r="W24" s="72">
        <f>IF(RES_hh_tesh!W24=0,0,RES_hh_tesh!W24/RES_summary!W$19)</f>
        <v>8.2396107500130622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8.0966417968473348</v>
      </c>
      <c r="C25" s="74">
        <f>IF(RES_hh_tesh!C25=0,0,RES_hh_tesh!C25/RES_summary!C$19)</f>
        <v>6.959491763878666</v>
      </c>
      <c r="D25" s="74">
        <f>IF(RES_hh_tesh!D25=0,0,RES_hh_tesh!D25/RES_summary!D$19)</f>
        <v>8.0382828919039611</v>
      </c>
      <c r="E25" s="74">
        <f>IF(RES_hh_tesh!E25=0,0,RES_hh_tesh!E25/RES_summary!E$19)</f>
        <v>7.908390025784386</v>
      </c>
      <c r="F25" s="74">
        <f>IF(RES_hh_tesh!F25=0,0,RES_hh_tesh!F25/RES_summary!F$19)</f>
        <v>7.5052387037283816</v>
      </c>
      <c r="G25" s="74">
        <f>IF(RES_hh_tesh!G25=0,0,RES_hh_tesh!G25/RES_summary!G$19)</f>
        <v>7.4883050050582991</v>
      </c>
      <c r="H25" s="74">
        <f>IF(RES_hh_tesh!H25=0,0,RES_hh_tesh!H25/RES_summary!H$19)</f>
        <v>7.3047364696034789</v>
      </c>
      <c r="I25" s="74">
        <f>IF(RES_hh_tesh!I25=0,0,RES_hh_tesh!I25/RES_summary!I$19)</f>
        <v>7.6008511283035736</v>
      </c>
      <c r="J25" s="74">
        <f>IF(RES_hh_tesh!J25=0,0,RES_hh_tesh!J25/RES_summary!J$19)</f>
        <v>6.7648054011817571</v>
      </c>
      <c r="K25" s="74">
        <f>IF(RES_hh_tesh!K25=0,0,RES_hh_tesh!K25/RES_summary!K$19)</f>
        <v>7.1012221140335781</v>
      </c>
      <c r="L25" s="74">
        <f>IF(RES_hh_tesh!L25=0,0,RES_hh_tesh!L25/RES_summary!L$19)</f>
        <v>6.9063257181573938</v>
      </c>
      <c r="M25" s="74">
        <f>IF(RES_hh_tesh!M25=0,0,RES_hh_tesh!M25/RES_summary!M$19)</f>
        <v>6.8542239580020254</v>
      </c>
      <c r="N25" s="74">
        <f>IF(RES_hh_tesh!N25=0,0,RES_hh_tesh!N25/RES_summary!N$19)</f>
        <v>6.7386060615487908</v>
      </c>
      <c r="O25" s="74">
        <f>IF(RES_hh_tesh!O25=0,0,RES_hh_tesh!O25/RES_summary!O$19)</f>
        <v>6.7220471508103135</v>
      </c>
      <c r="P25" s="74">
        <f>IF(RES_hh_tesh!P25=0,0,RES_hh_tesh!P25/RES_summary!P$19)</f>
        <v>6.7867395194740219</v>
      </c>
      <c r="Q25" s="74">
        <f>IF(RES_hh_tesh!Q25=0,0,RES_hh_tesh!Q25/RES_summary!Q$19)</f>
        <v>6.9361837999137244</v>
      </c>
      <c r="R25" s="74">
        <f>IF(RES_hh_tesh!R25=0,0,RES_hh_tesh!R25/RES_summary!R$19)</f>
        <v>7.0858084939027082</v>
      </c>
      <c r="S25" s="74">
        <f>IF(RES_hh_tesh!S25=0,0,RES_hh_tesh!S25/RES_summary!S$19)</f>
        <v>7.0621536490863743</v>
      </c>
      <c r="T25" s="74">
        <f>IF(RES_hh_tesh!T25=0,0,RES_hh_tesh!T25/RES_summary!T$19)</f>
        <v>6.7565035941029565</v>
      </c>
      <c r="U25" s="74">
        <f>IF(RES_hh_tesh!U25=0,0,RES_hh_tesh!U25/RES_summary!U$19)</f>
        <v>6.39302492286199</v>
      </c>
      <c r="V25" s="74">
        <f>IF(RES_hh_tesh!V25=0,0,RES_hh_tesh!V25/RES_summary!V$19)</f>
        <v>6.0089703684767413</v>
      </c>
      <c r="W25" s="74">
        <f>IF(RES_hh_tesh!W25=0,0,RES_hh_tesh!W25/RES_summary!W$19)</f>
        <v>5.9171322891931331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4.5719224680562336</v>
      </c>
      <c r="C26" s="77">
        <f>IF(RES_hh_tesh!C26=0,0,RES_hh_tesh!C26/RES_summary!C$19)</f>
        <v>4.6395653553787382</v>
      </c>
      <c r="D26" s="77">
        <f>IF(RES_hh_tesh!D26=0,0,RES_hh_tesh!D26/RES_summary!D$19)</f>
        <v>5.0179441274073682</v>
      </c>
      <c r="E26" s="77">
        <f>IF(RES_hh_tesh!E26=0,0,RES_hh_tesh!E26/RES_summary!E$19)</f>
        <v>5.1434804616254928</v>
      </c>
      <c r="F26" s="77">
        <f>IF(RES_hh_tesh!F26=0,0,RES_hh_tesh!F26/RES_summary!F$19)</f>
        <v>4.9741296414338905</v>
      </c>
      <c r="G26" s="77">
        <f>IF(RES_hh_tesh!G26=0,0,RES_hh_tesh!G26/RES_summary!G$19)</f>
        <v>4.9116766436980468</v>
      </c>
      <c r="H26" s="77">
        <f>IF(RES_hh_tesh!H26=0,0,RES_hh_tesh!H26/RES_summary!H$19)</f>
        <v>4.9230412857323556</v>
      </c>
      <c r="I26" s="77">
        <f>IF(RES_hh_tesh!I26=0,0,RES_hh_tesh!I26/RES_summary!I$19)</f>
        <v>4.7210987403204268</v>
      </c>
      <c r="J26" s="77">
        <f>IF(RES_hh_tesh!J26=0,0,RES_hh_tesh!J26/RES_summary!J$19)</f>
        <v>4.8685543198918868</v>
      </c>
      <c r="K26" s="77">
        <f>IF(RES_hh_tesh!K26=0,0,RES_hh_tesh!K26/RES_summary!K$19)</f>
        <v>4.971402369245566</v>
      </c>
      <c r="L26" s="77">
        <f>IF(RES_hh_tesh!L26=0,0,RES_hh_tesh!L26/RES_summary!L$19)</f>
        <v>5.7514789437572089</v>
      </c>
      <c r="M26" s="77">
        <f>IF(RES_hh_tesh!M26=0,0,RES_hh_tesh!M26/RES_summary!M$19)</f>
        <v>5.2332954023271299</v>
      </c>
      <c r="N26" s="77">
        <f>IF(RES_hh_tesh!N26=0,0,RES_hh_tesh!N26/RES_summary!N$19)</f>
        <v>5.3808468748925629</v>
      </c>
      <c r="O26" s="77">
        <f>IF(RES_hh_tesh!O26=0,0,RES_hh_tesh!O26/RES_summary!O$19)</f>
        <v>5.3019066439185991</v>
      </c>
      <c r="P26" s="77">
        <f>IF(RES_hh_tesh!P26=0,0,RES_hh_tesh!P26/RES_summary!P$19)</f>
        <v>5.0795904958561584</v>
      </c>
      <c r="Q26" s="77">
        <f>IF(RES_hh_tesh!Q26=0,0,RES_hh_tesh!Q26/RES_summary!Q$19)</f>
        <v>5.1648826316298315</v>
      </c>
      <c r="R26" s="77">
        <f>IF(RES_hh_tesh!R26=0,0,RES_hh_tesh!R26/RES_summary!R$19)</f>
        <v>5.0722390153473675</v>
      </c>
      <c r="S26" s="77">
        <f>IF(RES_hh_tesh!S26=0,0,RES_hh_tesh!S26/RES_summary!S$19)</f>
        <v>4.9636089018697076</v>
      </c>
      <c r="T26" s="77">
        <f>IF(RES_hh_tesh!T26=0,0,RES_hh_tesh!T26/RES_summary!T$19)</f>
        <v>4.940667972394313</v>
      </c>
      <c r="U26" s="77">
        <f>IF(RES_hh_tesh!U26=0,0,RES_hh_tesh!U26/RES_summary!U$19)</f>
        <v>4.8140756825337876</v>
      </c>
      <c r="V26" s="77">
        <f>IF(RES_hh_tesh!V26=0,0,RES_hh_tesh!V26/RES_summary!V$19)</f>
        <v>4.5205085175576549</v>
      </c>
      <c r="W26" s="77">
        <f>IF(RES_hh_tesh!W26=0,0,RES_hh_tesh!W26/RES_summary!W$19)</f>
        <v>4.4634405550811458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1.6835699680594438</v>
      </c>
      <c r="C27" s="69">
        <f>IF(RES_hh_tesh!C27=0,0,RES_hh_tesh!C27/RES_summary!C$19)</f>
        <v>1.7996018470882191</v>
      </c>
      <c r="D27" s="69">
        <f>IF(RES_hh_tesh!D27=0,0,RES_hh_tesh!D27/RES_summary!D$19)</f>
        <v>1.7896709797639447</v>
      </c>
      <c r="E27" s="69">
        <f>IF(RES_hh_tesh!E27=0,0,RES_hh_tesh!E27/RES_summary!E$19)</f>
        <v>1.7911040028860015</v>
      </c>
      <c r="F27" s="69">
        <f>IF(RES_hh_tesh!F27=0,0,RES_hh_tesh!F27/RES_summary!F$19)</f>
        <v>1.8308842203000906</v>
      </c>
      <c r="G27" s="69">
        <f>IF(RES_hh_tesh!G27=0,0,RES_hh_tesh!G27/RES_summary!G$19)</f>
        <v>1.833474794967096</v>
      </c>
      <c r="H27" s="69">
        <f>IF(RES_hh_tesh!H27=0,0,RES_hh_tesh!H27/RES_summary!H$19)</f>
        <v>2.020965603584199</v>
      </c>
      <c r="I27" s="69">
        <f>IF(RES_hh_tesh!I27=0,0,RES_hh_tesh!I27/RES_summary!I$19)</f>
        <v>1.84871745197779</v>
      </c>
      <c r="J27" s="69">
        <f>IF(RES_hh_tesh!J27=0,0,RES_hh_tesh!J27/RES_summary!J$19)</f>
        <v>1.9220944848586723</v>
      </c>
      <c r="K27" s="69">
        <f>IF(RES_hh_tesh!K27=0,0,RES_hh_tesh!K27/RES_summary!K$19)</f>
        <v>1.7440050733873285</v>
      </c>
      <c r="L27" s="69">
        <f>IF(RES_hh_tesh!L27=0,0,RES_hh_tesh!L27/RES_summary!L$19)</f>
        <v>2.2128630274851617</v>
      </c>
      <c r="M27" s="69">
        <f>IF(RES_hh_tesh!M27=0,0,RES_hh_tesh!M27/RES_summary!M$19)</f>
        <v>2.1185159471973534</v>
      </c>
      <c r="N27" s="69">
        <f>IF(RES_hh_tesh!N27=0,0,RES_hh_tesh!N27/RES_summary!N$19)</f>
        <v>2.0908776017854573</v>
      </c>
      <c r="O27" s="69">
        <f>IF(RES_hh_tesh!O27=0,0,RES_hh_tesh!O27/RES_summary!O$19)</f>
        <v>2.0401220454865245</v>
      </c>
      <c r="P27" s="69">
        <f>IF(RES_hh_tesh!P27=0,0,RES_hh_tesh!P27/RES_summary!P$19)</f>
        <v>1.9932371295180744</v>
      </c>
      <c r="Q27" s="69">
        <f>IF(RES_hh_tesh!Q27=0,0,RES_hh_tesh!Q27/RES_summary!Q$19)</f>
        <v>1.9564652876571818</v>
      </c>
      <c r="R27" s="69">
        <f>IF(RES_hh_tesh!R27=0,0,RES_hh_tesh!R27/RES_summary!R$19)</f>
        <v>1.9043018626292185</v>
      </c>
      <c r="S27" s="69">
        <f>IF(RES_hh_tesh!S27=0,0,RES_hh_tesh!S27/RES_summary!S$19)</f>
        <v>1.8653542488117223</v>
      </c>
      <c r="T27" s="69">
        <f>IF(RES_hh_tesh!T27=0,0,RES_hh_tesh!T27/RES_summary!T$19)</f>
        <v>1.8302872220417741</v>
      </c>
      <c r="U27" s="69">
        <f>IF(RES_hh_tesh!U27=0,0,RES_hh_tesh!U27/RES_summary!U$19)</f>
        <v>1.7950354016195145</v>
      </c>
      <c r="V27" s="69">
        <f>IF(RES_hh_tesh!V27=0,0,RES_hh_tesh!V27/RES_summary!V$19)</f>
        <v>1.7545882412489506</v>
      </c>
      <c r="W27" s="69">
        <f>IF(RES_hh_tesh!W27=0,0,RES_hh_tesh!W27/RES_summary!W$19)</f>
        <v>1.7280818592410738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1.6836948413919042</v>
      </c>
      <c r="C30" s="72">
        <f>IF(RES_hh_tesh!C30=0,0,RES_hh_tesh!C30/RES_summary!C$19)</f>
        <v>1.8040875823883704</v>
      </c>
      <c r="D30" s="72">
        <f>IF(RES_hh_tesh!D30=0,0,RES_hh_tesh!D30/RES_summary!D$19)</f>
        <v>1.7886905141411908</v>
      </c>
      <c r="E30" s="72">
        <f>IF(RES_hh_tesh!E30=0,0,RES_hh_tesh!E30/RES_summary!E$19)</f>
        <v>1.7941286809213854</v>
      </c>
      <c r="F30" s="72">
        <f>IF(RES_hh_tesh!F30=0,0,RES_hh_tesh!F30/RES_summary!F$19)</f>
        <v>1.8287821987284234</v>
      </c>
      <c r="G30" s="72">
        <f>IF(RES_hh_tesh!G30=0,0,RES_hh_tesh!G30/RES_summary!G$19)</f>
        <v>1.831606487005947</v>
      </c>
      <c r="H30" s="72">
        <f>IF(RES_hh_tesh!H30=0,0,RES_hh_tesh!H30/RES_summary!H$19)</f>
        <v>2.0286442344496831</v>
      </c>
      <c r="I30" s="72">
        <f>IF(RES_hh_tesh!I30=0,0,RES_hh_tesh!I30/RES_summary!I$19)</f>
        <v>1.8363443624740938</v>
      </c>
      <c r="J30" s="72">
        <f>IF(RES_hh_tesh!J30=0,0,RES_hh_tesh!J30/RES_summary!J$19)</f>
        <v>1.9253628200260966</v>
      </c>
      <c r="K30" s="72">
        <f>IF(RES_hh_tesh!K30=0,0,RES_hh_tesh!K30/RES_summary!K$19)</f>
        <v>1.7439770190469737</v>
      </c>
      <c r="L30" s="72">
        <f>IF(RES_hh_tesh!L30=0,0,RES_hh_tesh!L30/RES_summary!L$19)</f>
        <v>2.2628963502540156</v>
      </c>
      <c r="M30" s="72">
        <f>IF(RES_hh_tesh!M30=0,0,RES_hh_tesh!M30/RES_summary!M$19)</f>
        <v>2.1247913441730084</v>
      </c>
      <c r="N30" s="72">
        <f>IF(RES_hh_tesh!N30=0,0,RES_hh_tesh!N30/RES_summary!N$19)</f>
        <v>2.087155462545518</v>
      </c>
      <c r="O30" s="72">
        <f>IF(RES_hh_tesh!O30=0,0,RES_hh_tesh!O30/RES_summary!O$19)</f>
        <v>2.0375130195899334</v>
      </c>
      <c r="P30" s="72">
        <f>IF(RES_hh_tesh!P30=0,0,RES_hh_tesh!P30/RES_summary!P$19)</f>
        <v>1.9923237717019231</v>
      </c>
      <c r="Q30" s="72">
        <f>IF(RES_hh_tesh!Q30=0,0,RES_hh_tesh!Q30/RES_summary!Q$19)</f>
        <v>1.9602603981774094</v>
      </c>
      <c r="R30" s="72">
        <f>IF(RES_hh_tesh!R30=0,0,RES_hh_tesh!R30/RES_summary!R$19)</f>
        <v>1.9042859683078446</v>
      </c>
      <c r="S30" s="72">
        <f>IF(RES_hh_tesh!S30=0,0,RES_hh_tesh!S30/RES_summary!S$19)</f>
        <v>1.8658043068758583</v>
      </c>
      <c r="T30" s="72">
        <f>IF(RES_hh_tesh!T30=0,0,RES_hh_tesh!T30/RES_summary!T$19)</f>
        <v>1.8319845627367937</v>
      </c>
      <c r="U30" s="72">
        <f>IF(RES_hh_tesh!U30=0,0,RES_hh_tesh!U30/RES_summary!U$19)</f>
        <v>1.7965220187986397</v>
      </c>
      <c r="V30" s="72">
        <f>IF(RES_hh_tesh!V30=0,0,RES_hh_tesh!V30/RES_summary!V$19)</f>
        <v>1.7525263588918865</v>
      </c>
      <c r="W30" s="72">
        <f>IF(RES_hh_tesh!W30=0,0,RES_hh_tesh!W30/RES_summary!W$19)</f>
        <v>1.7190482967587017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1.6833238105042208</v>
      </c>
      <c r="C32" s="77">
        <f>IF(RES_hh_tesh!C32=0,0,RES_hh_tesh!C32/RES_summary!C$19)</f>
        <v>1.7906892823099034</v>
      </c>
      <c r="D32" s="77">
        <f>IF(RES_hh_tesh!D32=0,0,RES_hh_tesh!D32/RES_summary!D$19)</f>
        <v>1.7916066293065804</v>
      </c>
      <c r="E32" s="77">
        <f>IF(RES_hh_tesh!E32=0,0,RES_hh_tesh!E32/RES_summary!E$19)</f>
        <v>1.7851762134610172</v>
      </c>
      <c r="F32" s="77">
        <f>IF(RES_hh_tesh!F32=0,0,RES_hh_tesh!F32/RES_summary!F$19)</f>
        <v>1.8349466825892013</v>
      </c>
      <c r="G32" s="77">
        <f>IF(RES_hh_tesh!G32=0,0,RES_hh_tesh!G32/RES_summary!G$19)</f>
        <v>1.8370278652689374</v>
      </c>
      <c r="H32" s="77">
        <f>IF(RES_hh_tesh!H32=0,0,RES_hh_tesh!H32/RES_summary!H$19)</f>
        <v>2.0064880656995343</v>
      </c>
      <c r="I32" s="77">
        <f>IF(RES_hh_tesh!I32=0,0,RES_hh_tesh!I32/RES_summary!I$19)</f>
        <v>1.8717526701263036</v>
      </c>
      <c r="J32" s="77">
        <f>IF(RES_hh_tesh!J32=0,0,RES_hh_tesh!J32/RES_summary!J$19)</f>
        <v>1.9160046066026966</v>
      </c>
      <c r="K32" s="77">
        <f>IF(RES_hh_tesh!K32=0,0,RES_hh_tesh!K32/RES_summary!K$19)</f>
        <v>1.7440571049748355</v>
      </c>
      <c r="L32" s="77">
        <f>IF(RES_hh_tesh!L32=0,0,RES_hh_tesh!L32/RES_summary!L$19)</f>
        <v>2.1230032798019587</v>
      </c>
      <c r="M32" s="77">
        <f>IF(RES_hh_tesh!M32=0,0,RES_hh_tesh!M32/RES_summary!M$19)</f>
        <v>2.1075118273089841</v>
      </c>
      <c r="N32" s="77">
        <f>IF(RES_hh_tesh!N32=0,0,RES_hh_tesh!N32/RES_summary!N$19)</f>
        <v>2.0972769491872958</v>
      </c>
      <c r="O32" s="77">
        <f>IF(RES_hh_tesh!O32=0,0,RES_hh_tesh!O32/RES_summary!O$19)</f>
        <v>2.044497325046855</v>
      </c>
      <c r="P32" s="77">
        <f>IF(RES_hh_tesh!P32=0,0,RES_hh_tesh!P32/RES_summary!P$19)</f>
        <v>1.9947288220286952</v>
      </c>
      <c r="Q32" s="77">
        <f>IF(RES_hh_tesh!Q32=0,0,RES_hh_tesh!Q32/RES_summary!Q$19)</f>
        <v>1.9504311660972529</v>
      </c>
      <c r="R32" s="77">
        <f>IF(RES_hh_tesh!R32=0,0,RES_hh_tesh!R32/RES_summary!R$19)</f>
        <v>1.904326707087248</v>
      </c>
      <c r="S32" s="77">
        <f>IF(RES_hh_tesh!S32=0,0,RES_hh_tesh!S32/RES_summary!S$19)</f>
        <v>1.8646683552424477</v>
      </c>
      <c r="T32" s="77">
        <f>IF(RES_hh_tesh!T32=0,0,RES_hh_tesh!T32/RES_summary!T$19)</f>
        <v>1.8277729935503013</v>
      </c>
      <c r="U32" s="77">
        <f>IF(RES_hh_tesh!U32=0,0,RES_hh_tesh!U32/RES_summary!U$19)</f>
        <v>1.7928933285269157</v>
      </c>
      <c r="V32" s="77">
        <f>IF(RES_hh_tesh!V32=0,0,RES_hh_tesh!V32/RES_summary!V$19)</f>
        <v>1.7574897481594998</v>
      </c>
      <c r="W32" s="77">
        <f>IF(RES_hh_tesh!W32=0,0,RES_hh_tesh!W32/RES_summary!W$19)</f>
        <v>1.7405606747210891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28.634569638465347</v>
      </c>
      <c r="C3" s="65">
        <f>IF(RES_hh_emih!C3=0,0,RES_hh_emih!C3/RES_summary!C$19)</f>
        <v>30.026106358009237</v>
      </c>
      <c r="D3" s="65">
        <f>IF(RES_hh_emih!D3=0,0,RES_hh_emih!D3/RES_summary!D$19)</f>
        <v>28.622235400742202</v>
      </c>
      <c r="E3" s="65">
        <f>IF(RES_hh_emih!E3=0,0,RES_hh_emih!E3/RES_summary!E$19)</f>
        <v>28.973226611559923</v>
      </c>
      <c r="F3" s="65">
        <f>IF(RES_hh_emih!F3=0,0,RES_hh_emih!F3/RES_summary!F$19)</f>
        <v>27.436121938880291</v>
      </c>
      <c r="G3" s="65">
        <f>IF(RES_hh_emih!G3=0,0,RES_hh_emih!G3/RES_summary!G$19)</f>
        <v>26.168028909600697</v>
      </c>
      <c r="H3" s="65">
        <f>IF(RES_hh_emih!H3=0,0,RES_hh_emih!H3/RES_summary!H$19)</f>
        <v>26.10188317225532</v>
      </c>
      <c r="I3" s="65">
        <f>IF(RES_hh_emih!I3=0,0,RES_hh_emih!I3/RES_summary!I$19)</f>
        <v>23.067078582282491</v>
      </c>
      <c r="J3" s="65">
        <f>IF(RES_hh_emih!J3=0,0,RES_hh_emih!J3/RES_summary!J$19)</f>
        <v>25.898729003472592</v>
      </c>
      <c r="K3" s="65">
        <f>IF(RES_hh_emih!K3=0,0,RES_hh_emih!K3/RES_summary!K$19)</f>
        <v>25.438522965626042</v>
      </c>
      <c r="L3" s="65">
        <f>IF(RES_hh_emih!L3=0,0,RES_hh_emih!L3/RES_summary!L$19)</f>
        <v>29.137911504180394</v>
      </c>
      <c r="M3" s="65">
        <f>IF(RES_hh_emih!M3=0,0,RES_hh_emih!M3/RES_summary!M$19)</f>
        <v>22.340125785419268</v>
      </c>
      <c r="N3" s="65">
        <f>IF(RES_hh_emih!N3=0,0,RES_hh_emih!N3/RES_summary!N$19)</f>
        <v>23.641930506264991</v>
      </c>
      <c r="O3" s="65">
        <f>IF(RES_hh_emih!O3=0,0,RES_hh_emih!O3/RES_summary!O$19)</f>
        <v>24.654273348340716</v>
      </c>
      <c r="P3" s="65">
        <f>IF(RES_hh_emih!P3=0,0,RES_hh_emih!P3/RES_summary!P$19)</f>
        <v>18.18863330835115</v>
      </c>
      <c r="Q3" s="65">
        <f>IF(RES_hh_emih!Q3=0,0,RES_hh_emih!Q3/RES_summary!Q$19)</f>
        <v>19.167141115873481</v>
      </c>
      <c r="R3" s="65">
        <f>IF(RES_hh_emih!R3=0,0,RES_hh_emih!R3/RES_summary!R$19)</f>
        <v>19.57802172830273</v>
      </c>
      <c r="S3" s="65">
        <f>IF(RES_hh_emih!S3=0,0,RES_hh_emih!S3/RES_summary!S$19)</f>
        <v>18.716741524620186</v>
      </c>
      <c r="T3" s="65">
        <f>IF(RES_hh_emih!T3=0,0,RES_hh_emih!T3/RES_summary!T$19)</f>
        <v>18.334899137875496</v>
      </c>
      <c r="U3" s="65">
        <f>IF(RES_hh_emih!U3=0,0,RES_hh_emih!U3/RES_summary!U$19)</f>
        <v>17.442028525589297</v>
      </c>
      <c r="V3" s="65">
        <f>IF(RES_hh_emih!V3=0,0,RES_hh_emih!V3/RES_summary!V$19)</f>
        <v>16.383917432224472</v>
      </c>
      <c r="W3" s="65">
        <f>IF(RES_hh_emih!W3=0,0,RES_hh_emih!W3/RES_summary!W$19)</f>
        <v>18.369926741075602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25.372785895784745</v>
      </c>
      <c r="C4" s="69">
        <f>IF(RES_hh_emih!C4=0,0,RES_hh_emih!C4/RES_summary!C$19)</f>
        <v>26.704135053973026</v>
      </c>
      <c r="D4" s="69">
        <f>IF(RES_hh_emih!D4=0,0,RES_hh_emih!D4/RES_summary!D$19)</f>
        <v>25.111058693442246</v>
      </c>
      <c r="E4" s="69">
        <f>IF(RES_hh_emih!E4=0,0,RES_hh_emih!E4/RES_summary!E$19)</f>
        <v>25.417325136403434</v>
      </c>
      <c r="F4" s="69">
        <f>IF(RES_hh_emih!F4=0,0,RES_hh_emih!F4/RES_summary!F$19)</f>
        <v>24.024179241649769</v>
      </c>
      <c r="G4" s="69">
        <f>IF(RES_hh_emih!G4=0,0,RES_hh_emih!G4/RES_summary!G$19)</f>
        <v>22.841313165341678</v>
      </c>
      <c r="H4" s="69">
        <f>IF(RES_hh_emih!H4=0,0,RES_hh_emih!H4/RES_summary!H$19)</f>
        <v>22.763888250040388</v>
      </c>
      <c r="I4" s="69">
        <f>IF(RES_hh_emih!I4=0,0,RES_hh_emih!I4/RES_summary!I$19)</f>
        <v>19.961655354772372</v>
      </c>
      <c r="J4" s="69">
        <f>IF(RES_hh_emih!J4=0,0,RES_hh_emih!J4/RES_summary!J$19)</f>
        <v>22.703788998918522</v>
      </c>
      <c r="K4" s="69">
        <f>IF(RES_hh_emih!K4=0,0,RES_hh_emih!K4/RES_summary!K$19)</f>
        <v>22.277964303208755</v>
      </c>
      <c r="L4" s="69">
        <f>IF(RES_hh_emih!L4=0,0,RES_hh_emih!L4/RES_summary!L$19)</f>
        <v>25.452934937595604</v>
      </c>
      <c r="M4" s="69">
        <f>IF(RES_hh_emih!M4=0,0,RES_hh_emih!M4/RES_summary!M$19)</f>
        <v>19.50768076792254</v>
      </c>
      <c r="N4" s="69">
        <f>IF(RES_hh_emih!N4=0,0,RES_hh_emih!N4/RES_summary!N$19)</f>
        <v>20.757217467851518</v>
      </c>
      <c r="O4" s="69">
        <f>IF(RES_hh_emih!O4=0,0,RES_hh_emih!O4/RES_summary!O$19)</f>
        <v>21.607145732176733</v>
      </c>
      <c r="P4" s="69">
        <f>IF(RES_hh_emih!P4=0,0,RES_hh_emih!P4/RES_summary!P$19)</f>
        <v>15.700875039486576</v>
      </c>
      <c r="Q4" s="69">
        <f>IF(RES_hh_emih!Q4=0,0,RES_hh_emih!Q4/RES_summary!Q$19)</f>
        <v>16.283134956613306</v>
      </c>
      <c r="R4" s="69">
        <f>IF(RES_hh_emih!R4=0,0,RES_hh_emih!R4/RES_summary!R$19)</f>
        <v>16.65973034525679</v>
      </c>
      <c r="S4" s="69">
        <f>IF(RES_hh_emih!S4=0,0,RES_hh_emih!S4/RES_summary!S$19)</f>
        <v>15.986903842420292</v>
      </c>
      <c r="T4" s="69">
        <f>IF(RES_hh_emih!T4=0,0,RES_hh_emih!T4/RES_summary!T$19)</f>
        <v>15.757463110510493</v>
      </c>
      <c r="U4" s="69">
        <f>IF(RES_hh_emih!U4=0,0,RES_hh_emih!U4/RES_summary!U$19)</f>
        <v>15.104714692320737</v>
      </c>
      <c r="V4" s="69">
        <f>IF(RES_hh_emih!V4=0,0,RES_hh_emih!V4/RES_summary!V$19)</f>
        <v>14.343279447945608</v>
      </c>
      <c r="W4" s="69">
        <f>IF(RES_hh_emih!W4=0,0,RES_hh_emih!W4/RES_summary!W$19)</f>
        <v>16.277370114722903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42.92694256152754</v>
      </c>
      <c r="C5" s="72">
        <f>IF(RES_hh_emih!C5=0,0,RES_hh_emih!C5/RES_summary!C$19)</f>
        <v>38.543460555419841</v>
      </c>
      <c r="D5" s="72">
        <f>IF(RES_hh_emih!D5=0,0,RES_hh_emih!D5/RES_summary!D$19)</f>
        <v>38.242420684975848</v>
      </c>
      <c r="E5" s="72">
        <f>IF(RES_hh_emih!E5=0,0,RES_hh_emih!E5/RES_summary!E$19)</f>
        <v>39.178582007869771</v>
      </c>
      <c r="F5" s="72">
        <f>IF(RES_hh_emih!F5=0,0,RES_hh_emih!F5/RES_summary!F$19)</f>
        <v>24.449218268388446</v>
      </c>
      <c r="G5" s="72">
        <f>IF(RES_hh_emih!G5=0,0,RES_hh_emih!G5/RES_summary!G$19)</f>
        <v>24.024710926587748</v>
      </c>
      <c r="H5" s="72">
        <f>IF(RES_hh_emih!H5=0,0,RES_hh_emih!H5/RES_summary!H$19)</f>
        <v>23.483994794785669</v>
      </c>
      <c r="I5" s="72">
        <f>IF(RES_hh_emih!I5=0,0,RES_hh_emih!I5/RES_summary!I$19)</f>
        <v>26.209644840796933</v>
      </c>
      <c r="J5" s="72">
        <f>IF(RES_hh_emih!J5=0,0,RES_hh_emih!J5/RES_summary!J$19)</f>
        <v>113.47517887017209</v>
      </c>
      <c r="K5" s="72">
        <f>IF(RES_hh_emih!K5=0,0,RES_hh_emih!K5/RES_summary!K$19)</f>
        <v>33.889756242097945</v>
      </c>
      <c r="L5" s="72">
        <f>IF(RES_hh_emih!L5=0,0,RES_hh_emih!L5/RES_summary!L$19)</f>
        <v>36.187679993083357</v>
      </c>
      <c r="M5" s="72">
        <f>IF(RES_hh_emih!M5=0,0,RES_hh_emih!M5/RES_summary!M$19)</f>
        <v>41.25374845000588</v>
      </c>
      <c r="N5" s="72">
        <f>IF(RES_hh_emih!N5=0,0,RES_hh_emih!N5/RES_summary!N$19)</f>
        <v>46.859887535145276</v>
      </c>
      <c r="O5" s="72">
        <f>IF(RES_hh_emih!O5=0,0,RES_hh_emih!O5/RES_summary!O$19)</f>
        <v>29.307010506646428</v>
      </c>
      <c r="P5" s="72">
        <f>IF(RES_hh_emih!P5=0,0,RES_hh_emih!P5/RES_summary!P$19)</f>
        <v>21.427667563358369</v>
      </c>
      <c r="Q5" s="72">
        <f>IF(RES_hh_emih!Q5=0,0,RES_hh_emih!Q5/RES_summary!Q$19)</f>
        <v>19.073314394422106</v>
      </c>
      <c r="R5" s="72">
        <f>IF(RES_hh_emih!R5=0,0,RES_hh_emih!R5/RES_summary!R$19)</f>
        <v>37.515115859385823</v>
      </c>
      <c r="S5" s="72">
        <f>IF(RES_hh_emih!S5=0,0,RES_hh_emih!S5/RES_summary!S$19)</f>
        <v>41.728226738940478</v>
      </c>
      <c r="T5" s="72">
        <f>IF(RES_hh_emih!T5=0,0,RES_hh_emih!T5/RES_summary!T$19)</f>
        <v>38.635382403230501</v>
      </c>
      <c r="U5" s="72">
        <f>IF(RES_hh_emih!U5=0,0,RES_hh_emih!U5/RES_summary!U$19)</f>
        <v>44.231078268584909</v>
      </c>
      <c r="V5" s="72">
        <f>IF(RES_hh_emih!V5=0,0,RES_hh_emih!V5/RES_summary!V$19)</f>
        <v>19.354371374408288</v>
      </c>
      <c r="W5" s="72">
        <f>IF(RES_hh_emih!W5=0,0,RES_hh_emih!W5/RES_summary!W$19)</f>
        <v>33.166452292364866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35.012603813321547</v>
      </c>
      <c r="C6" s="72">
        <f>IF(RES_hh_emih!C6=0,0,RES_hh_emih!C6/RES_summary!C$19)</f>
        <v>36.634627960386908</v>
      </c>
      <c r="D6" s="72">
        <f>IF(RES_hh_emih!D6=0,0,RES_hh_emih!D6/RES_summary!D$19)</f>
        <v>34.964815357046227</v>
      </c>
      <c r="E6" s="72">
        <f>IF(RES_hh_emih!E6=0,0,RES_hh_emih!E6/RES_summary!E$19)</f>
        <v>34.641939357797639</v>
      </c>
      <c r="F6" s="72">
        <f>IF(RES_hh_emih!F6=0,0,RES_hh_emih!F6/RES_summary!F$19)</f>
        <v>33.204633377797549</v>
      </c>
      <c r="G6" s="72">
        <f>IF(RES_hh_emih!G6=0,0,RES_hh_emih!G6/RES_summary!G$19)</f>
        <v>31.142627067469597</v>
      </c>
      <c r="H6" s="72">
        <f>IF(RES_hh_emih!H6=0,0,RES_hh_emih!H6/RES_summary!H$19)</f>
        <v>32.732628942389553</v>
      </c>
      <c r="I6" s="72">
        <f>IF(RES_hh_emih!I6=0,0,RES_hh_emih!I6/RES_summary!I$19)</f>
        <v>29.814961895132985</v>
      </c>
      <c r="J6" s="72">
        <f>IF(RES_hh_emih!J6=0,0,RES_hh_emih!J6/RES_summary!J$19)</f>
        <v>31.911115130071583</v>
      </c>
      <c r="K6" s="72">
        <f>IF(RES_hh_emih!K6=0,0,RES_hh_emih!K6/RES_summary!K$19)</f>
        <v>31.740694120676615</v>
      </c>
      <c r="L6" s="72">
        <f>IF(RES_hh_emih!L6=0,0,RES_hh_emih!L6/RES_summary!L$19)</f>
        <v>36.411414341312295</v>
      </c>
      <c r="M6" s="72">
        <f>IF(RES_hh_emih!M6=0,0,RES_hh_emih!M6/RES_summary!M$19)</f>
        <v>28.720289198981124</v>
      </c>
      <c r="N6" s="72">
        <f>IF(RES_hh_emih!N6=0,0,RES_hh_emih!N6/RES_summary!N$19)</f>
        <v>30.436514955579536</v>
      </c>
      <c r="O6" s="72">
        <f>IF(RES_hh_emih!O6=0,0,RES_hh_emih!O6/RES_summary!O$19)</f>
        <v>31.927923582149742</v>
      </c>
      <c r="P6" s="72">
        <f>IF(RES_hh_emih!P6=0,0,RES_hh_emih!P6/RES_summary!P$19)</f>
        <v>24.564189290981957</v>
      </c>
      <c r="Q6" s="72">
        <f>IF(RES_hh_emih!Q6=0,0,RES_hh_emih!Q6/RES_summary!Q$19)</f>
        <v>24.044216054856651</v>
      </c>
      <c r="R6" s="72">
        <f>IF(RES_hh_emih!R6=0,0,RES_hh_emih!R6/RES_summary!R$19)</f>
        <v>24.033305379728681</v>
      </c>
      <c r="S6" s="72">
        <f>IF(RES_hh_emih!S6=0,0,RES_hh_emih!S6/RES_summary!S$19)</f>
        <v>23.641785157926115</v>
      </c>
      <c r="T6" s="72">
        <f>IF(RES_hh_emih!T6=0,0,RES_hh_emih!T6/RES_summary!T$19)</f>
        <v>23.041891565635936</v>
      </c>
      <c r="U6" s="72">
        <f>IF(RES_hh_emih!U6=0,0,RES_hh_emih!U6/RES_summary!U$19)</f>
        <v>22.545524597015604</v>
      </c>
      <c r="V6" s="72">
        <f>IF(RES_hh_emih!V6=0,0,RES_hh_emih!V6/RES_summary!V$19)</f>
        <v>22.60248335827627</v>
      </c>
      <c r="W6" s="72">
        <f>IF(RES_hh_emih!W6=0,0,RES_hh_emih!W6/RES_summary!W$19)</f>
        <v>22.900815713335362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42.917698255568936</v>
      </c>
      <c r="C7" s="72">
        <f>IF(RES_hh_emih!C7=0,0,RES_hh_emih!C7/RES_summary!C$19)</f>
        <v>41.84951018974202</v>
      </c>
      <c r="D7" s="72">
        <f>IF(RES_hh_emih!D7=0,0,RES_hh_emih!D7/RES_summary!D$19)</f>
        <v>41.692240156537132</v>
      </c>
      <c r="E7" s="72">
        <f>IF(RES_hh_emih!E7=0,0,RES_hh_emih!E7/RES_summary!E$19)</f>
        <v>41.795981294663143</v>
      </c>
      <c r="F7" s="72">
        <f>IF(RES_hh_emih!F7=0,0,RES_hh_emih!F7/RES_summary!F$19)</f>
        <v>41.061509691107908</v>
      </c>
      <c r="G7" s="72">
        <f>IF(RES_hh_emih!G7=0,0,RES_hh_emih!G7/RES_summary!G$19)</f>
        <v>39.018006269340226</v>
      </c>
      <c r="H7" s="72">
        <f>IF(RES_hh_emih!H7=0,0,RES_hh_emih!H7/RES_summary!H$19)</f>
        <v>33.736978684420393</v>
      </c>
      <c r="I7" s="72">
        <f>IF(RES_hh_emih!I7=0,0,RES_hh_emih!I7/RES_summary!I$19)</f>
        <v>37.350736339921802</v>
      </c>
      <c r="J7" s="72">
        <f>IF(RES_hh_emih!J7=0,0,RES_hh_emih!J7/RES_summary!J$19)</f>
        <v>40.889598679846912</v>
      </c>
      <c r="K7" s="72">
        <f>IF(RES_hh_emih!K7=0,0,RES_hh_emih!K7/RES_summary!K$19)</f>
        <v>41.692516294601276</v>
      </c>
      <c r="L7" s="72">
        <f>IF(RES_hh_emih!L7=0,0,RES_hh_emih!L7/RES_summary!L$19)</f>
        <v>42.259365520779227</v>
      </c>
      <c r="M7" s="72">
        <f>IF(RES_hh_emih!M7=0,0,RES_hh_emih!M7/RES_summary!M$19)</f>
        <v>36.853270169110182</v>
      </c>
      <c r="N7" s="72">
        <f>IF(RES_hh_emih!N7=0,0,RES_hh_emih!N7/RES_summary!N$19)</f>
        <v>34.543794566625088</v>
      </c>
      <c r="O7" s="72">
        <f>IF(RES_hh_emih!O7=0,0,RES_hh_emih!O7/RES_summary!O$19)</f>
        <v>31.7165196007461</v>
      </c>
      <c r="P7" s="72">
        <f>IF(RES_hh_emih!P7=0,0,RES_hh_emih!P7/RES_summary!P$19)</f>
        <v>28.386652138793593</v>
      </c>
      <c r="Q7" s="72">
        <f>IF(RES_hh_emih!Q7=0,0,RES_hh_emih!Q7/RES_summary!Q$19)</f>
        <v>27.44552702958654</v>
      </c>
      <c r="R7" s="72">
        <f>IF(RES_hh_emih!R7=0,0,RES_hh_emih!R7/RES_summary!R$19)</f>
        <v>26.819821064063365</v>
      </c>
      <c r="S7" s="72">
        <f>IF(RES_hh_emih!S7=0,0,RES_hh_emih!S7/RES_summary!S$19)</f>
        <v>26.834651778625094</v>
      </c>
      <c r="T7" s="72">
        <f>IF(RES_hh_emih!T7=0,0,RES_hh_emih!T7/RES_summary!T$19)</f>
        <v>26.680303558195433</v>
      </c>
      <c r="U7" s="72">
        <f>IF(RES_hh_emih!U7=0,0,RES_hh_emih!U7/RES_summary!U$19)</f>
        <v>26.545607610559383</v>
      </c>
      <c r="V7" s="72">
        <f>IF(RES_hh_emih!V7=0,0,RES_hh_emih!V7/RES_summary!V$19)</f>
        <v>26.548581358770061</v>
      </c>
      <c r="W7" s="72">
        <f>IF(RES_hh_emih!W7=0,0,RES_hh_emih!W7/RES_summary!W$19)</f>
        <v>27.709251369066202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27.450222767658804</v>
      </c>
      <c r="C8" s="72">
        <f>IF(RES_hh_emih!C8=0,0,RES_hh_emih!C8/RES_summary!C$19)</f>
        <v>28.928735718677014</v>
      </c>
      <c r="D8" s="72">
        <f>IF(RES_hh_emih!D8=0,0,RES_hh_emih!D8/RES_summary!D$19)</f>
        <v>27.265689142845318</v>
      </c>
      <c r="E8" s="72">
        <f>IF(RES_hh_emih!E8=0,0,RES_hh_emih!E8/RES_summary!E$19)</f>
        <v>27.705904520651547</v>
      </c>
      <c r="F8" s="72">
        <f>IF(RES_hh_emih!F8=0,0,RES_hh_emih!F8/RES_summary!F$19)</f>
        <v>26.31586887722311</v>
      </c>
      <c r="G8" s="72">
        <f>IF(RES_hh_emih!G8=0,0,RES_hh_emih!G8/RES_summary!G$19)</f>
        <v>25.159816058287458</v>
      </c>
      <c r="H8" s="72">
        <f>IF(RES_hh_emih!H8=0,0,RES_hh_emih!H8/RES_summary!H$19)</f>
        <v>25.176472608397372</v>
      </c>
      <c r="I8" s="72">
        <f>IF(RES_hh_emih!I8=0,0,RES_hh_emih!I8/RES_summary!I$19)</f>
        <v>22.109042630491725</v>
      </c>
      <c r="J8" s="72">
        <f>IF(RES_hh_emih!J8=0,0,RES_hh_emih!J8/RES_summary!J$19)</f>
        <v>25.167501520229383</v>
      </c>
      <c r="K8" s="72">
        <f>IF(RES_hh_emih!K8=0,0,RES_hh_emih!K8/RES_summary!K$19)</f>
        <v>24.760311239341807</v>
      </c>
      <c r="L8" s="72">
        <f>IF(RES_hh_emih!L8=0,0,RES_hh_emih!L8/RES_summary!L$19)</f>
        <v>28.37600871985217</v>
      </c>
      <c r="M8" s="72">
        <f>IF(RES_hh_emih!M8=0,0,RES_hh_emih!M8/RES_summary!M$19)</f>
        <v>21.846545765698256</v>
      </c>
      <c r="N8" s="72">
        <f>IF(RES_hh_emih!N8=0,0,RES_hh_emih!N8/RES_summary!N$19)</f>
        <v>23.366578884925115</v>
      </c>
      <c r="O8" s="72">
        <f>IF(RES_hh_emih!O8=0,0,RES_hh_emih!O8/RES_summary!O$19)</f>
        <v>24.453286217591607</v>
      </c>
      <c r="P8" s="72">
        <f>IF(RES_hh_emih!P8=0,0,RES_hh_emih!P8/RES_summary!P$19)</f>
        <v>17.8629348374735</v>
      </c>
      <c r="Q8" s="72">
        <f>IF(RES_hh_emih!Q8=0,0,RES_hh_emih!Q8/RES_summary!Q$19)</f>
        <v>18.497456060076757</v>
      </c>
      <c r="R8" s="72">
        <f>IF(RES_hh_emih!R8=0,0,RES_hh_emih!R8/RES_summary!R$19)</f>
        <v>18.93351351130055</v>
      </c>
      <c r="S8" s="72">
        <f>IF(RES_hh_emih!S8=0,0,RES_hh_emih!S8/RES_summary!S$19)</f>
        <v>18.203864821669761</v>
      </c>
      <c r="T8" s="72">
        <f>IF(RES_hh_emih!T8=0,0,RES_hh_emih!T8/RES_summary!T$19)</f>
        <v>18.055949079165288</v>
      </c>
      <c r="U8" s="72">
        <f>IF(RES_hh_emih!U8=0,0,RES_hh_emih!U8/RES_summary!U$19)</f>
        <v>17.420993593081121</v>
      </c>
      <c r="V8" s="72">
        <f>IF(RES_hh_emih!V8=0,0,RES_hh_emih!V8/RES_summary!V$19)</f>
        <v>16.672111753640685</v>
      </c>
      <c r="W8" s="72">
        <f>IF(RES_hh_emih!W8=0,0,RES_hh_emih!W8/RES_summary!W$19)</f>
        <v>19.003651484324312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2.8897106048940402</v>
      </c>
      <c r="C17" s="69">
        <f>IF(RES_hh_emih!C17=0,0,RES_hh_emih!C17/RES_summary!C$19)</f>
        <v>2.9229354741219509</v>
      </c>
      <c r="D17" s="69">
        <f>IF(RES_hh_emih!D17=0,0,RES_hh_emih!D17/RES_summary!D$19)</f>
        <v>3.1170823864200909</v>
      </c>
      <c r="E17" s="69">
        <f>IF(RES_hh_emih!E17=0,0,RES_hh_emih!E17/RES_summary!E$19)</f>
        <v>3.162288258279558</v>
      </c>
      <c r="F17" s="69">
        <f>IF(RES_hh_emih!F17=0,0,RES_hh_emih!F17/RES_summary!F$19)</f>
        <v>3.0133525733178201</v>
      </c>
      <c r="G17" s="69">
        <f>IF(RES_hh_emih!G17=0,0,RES_hh_emih!G17/RES_summary!G$19)</f>
        <v>2.930465484867089</v>
      </c>
      <c r="H17" s="69">
        <f>IF(RES_hh_emih!H17=0,0,RES_hh_emih!H17/RES_summary!H$19)</f>
        <v>2.901311756724398</v>
      </c>
      <c r="I17" s="69">
        <f>IF(RES_hh_emih!I17=0,0,RES_hh_emih!I17/RES_summary!I$19)</f>
        <v>2.7122495961802255</v>
      </c>
      <c r="J17" s="69">
        <f>IF(RES_hh_emih!J17=0,0,RES_hh_emih!J17/RES_summary!J$19)</f>
        <v>2.782723945931719</v>
      </c>
      <c r="K17" s="69">
        <f>IF(RES_hh_emih!K17=0,0,RES_hh_emih!K17/RES_summary!K$19)</f>
        <v>2.787951995007671</v>
      </c>
      <c r="L17" s="69">
        <f>IF(RES_hh_emih!L17=0,0,RES_hh_emih!L17/RES_summary!L$19)</f>
        <v>3.2071814929624667</v>
      </c>
      <c r="M17" s="69">
        <f>IF(RES_hh_emih!M17=0,0,RES_hh_emih!M17/RES_summary!M$19)</f>
        <v>2.3878465165928349</v>
      </c>
      <c r="N17" s="69">
        <f>IF(RES_hh_emih!N17=0,0,RES_hh_emih!N17/RES_summary!N$19)</f>
        <v>2.4512834485030992</v>
      </c>
      <c r="O17" s="69">
        <f>IF(RES_hh_emih!O17=0,0,RES_hh_emih!O17/RES_summary!O$19)</f>
        <v>2.6280131121978374</v>
      </c>
      <c r="P17" s="69">
        <f>IF(RES_hh_emih!P17=0,0,RES_hh_emih!P17/RES_summary!P$19)</f>
        <v>2.0820536951499382</v>
      </c>
      <c r="Q17" s="69">
        <f>IF(RES_hh_emih!Q17=0,0,RES_hh_emih!Q17/RES_summary!Q$19)</f>
        <v>2.4889523209822055</v>
      </c>
      <c r="R17" s="69">
        <f>IF(RES_hh_emih!R17=0,0,RES_hh_emih!R17/RES_summary!R$19)</f>
        <v>2.5371626839813572</v>
      </c>
      <c r="S17" s="69">
        <f>IF(RES_hh_emih!S17=0,0,RES_hh_emih!S17/RES_summary!S$19)</f>
        <v>2.3603482756003524</v>
      </c>
      <c r="T17" s="69">
        <f>IF(RES_hh_emih!T17=0,0,RES_hh_emih!T17/RES_summary!T$19)</f>
        <v>2.2191075944087051</v>
      </c>
      <c r="U17" s="69">
        <f>IF(RES_hh_emih!U17=0,0,RES_hh_emih!U17/RES_summary!U$19)</f>
        <v>1.9903344901848579</v>
      </c>
      <c r="V17" s="69">
        <f>IF(RES_hh_emih!V17=0,0,RES_hh_emih!V17/RES_summary!V$19)</f>
        <v>1.7060250657694274</v>
      </c>
      <c r="W17" s="69">
        <f>IF(RES_hh_emih!W17=0,0,RES_hh_emih!W17/RES_summary!W$19)</f>
        <v>1.7674673797400096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3.1870037000781575</v>
      </c>
      <c r="C21" s="72">
        <f>IF(RES_hh_emih!C21=0,0,RES_hh_emih!C21/RES_summary!C$19)</f>
        <v>3.2299553740276403</v>
      </c>
      <c r="D21" s="72">
        <f>IF(RES_hh_emih!D21=0,0,RES_hh_emih!D21/RES_summary!D$19)</f>
        <v>3.4525419007931566</v>
      </c>
      <c r="E21" s="72">
        <f>IF(RES_hh_emih!E21=0,0,RES_hh_emih!E21/RES_summary!E$19)</f>
        <v>3.5106154955855993</v>
      </c>
      <c r="F21" s="72">
        <f>IF(RES_hh_emih!F21=0,0,RES_hh_emih!F21/RES_summary!F$19)</f>
        <v>3.3577452023146614</v>
      </c>
      <c r="G21" s="72">
        <f>IF(RES_hh_emih!G21=0,0,RES_hh_emih!G21/RES_summary!G$19)</f>
        <v>3.2804048924951736</v>
      </c>
      <c r="H21" s="72">
        <f>IF(RES_hh_emih!H21=0,0,RES_hh_emih!H21/RES_summary!H$19)</f>
        <v>3.2587835626531736</v>
      </c>
      <c r="I21" s="72">
        <f>IF(RES_hh_emih!I21=0,0,RES_hh_emih!I21/RES_summary!I$19)</f>
        <v>3.0597521909543106</v>
      </c>
      <c r="J21" s="72">
        <f>IF(RES_hh_emih!J21=0,0,RES_hh_emih!J21/RES_summary!J$19)</f>
        <v>3.1456106302666083</v>
      </c>
      <c r="K21" s="72">
        <f>IF(RES_hh_emih!K21=0,0,RES_hh_emih!K21/RES_summary!K$19)</f>
        <v>3.1564820391003297</v>
      </c>
      <c r="L21" s="72">
        <f>IF(RES_hh_emih!L21=0,0,RES_hh_emih!L21/RES_summary!L$19)</f>
        <v>3.6389188528408223</v>
      </c>
      <c r="M21" s="72">
        <f>IF(RES_hh_emih!M21=0,0,RES_hh_emih!M21/RES_summary!M$19)</f>
        <v>2.7204914495517976</v>
      </c>
      <c r="N21" s="72">
        <f>IF(RES_hh_emih!N21=0,0,RES_hh_emih!N21/RES_summary!N$19)</f>
        <v>2.8100970606105697</v>
      </c>
      <c r="O21" s="72">
        <f>IF(RES_hh_emih!O21=0,0,RES_hh_emih!O21/RES_summary!O$19)</f>
        <v>3.0234936192681823</v>
      </c>
      <c r="P21" s="72">
        <f>IF(RES_hh_emih!P21=0,0,RES_hh_emih!P21/RES_summary!P$19)</f>
        <v>2.4023974308521945</v>
      </c>
      <c r="Q21" s="72">
        <f>IF(RES_hh_emih!Q21=0,0,RES_hh_emih!Q21/RES_summary!Q$19)</f>
        <v>2.8758608303694491</v>
      </c>
      <c r="R21" s="72">
        <f>IF(RES_hh_emih!R21=0,0,RES_hh_emih!R21/RES_summary!R$19)</f>
        <v>2.9284411815710034</v>
      </c>
      <c r="S21" s="72">
        <f>IF(RES_hh_emih!S21=0,0,RES_hh_emih!S21/RES_summary!S$19)</f>
        <v>2.7305498523785987</v>
      </c>
      <c r="T21" s="72">
        <f>IF(RES_hh_emih!T21=0,0,RES_hh_emih!T21/RES_summary!T$19)</f>
        <v>2.5865370841011921</v>
      </c>
      <c r="U21" s="72">
        <f>IF(RES_hh_emih!U21=0,0,RES_hh_emih!U21/RES_summary!U$19)</f>
        <v>2.3397606576010186</v>
      </c>
      <c r="V21" s="72">
        <f>IF(RES_hh_emih!V21=0,0,RES_hh_emih!V21/RES_summary!V$19)</f>
        <v>2.0244031357524741</v>
      </c>
      <c r="W21" s="72">
        <f>IF(RES_hh_emih!W21=0,0,RES_hh_emih!W21/RES_summary!W$19)</f>
        <v>2.0978793031040674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0.37207313778657242</v>
      </c>
      <c r="C27" s="69">
        <f>IF(RES_hh_emih!C27=0,0,RES_hh_emih!C27/RES_summary!C$19)</f>
        <v>0.3990358299142685</v>
      </c>
      <c r="D27" s="69">
        <f>IF(RES_hh_emih!D27=0,0,RES_hh_emih!D27/RES_summary!D$19)</f>
        <v>0.39409432087986712</v>
      </c>
      <c r="E27" s="69">
        <f>IF(RES_hh_emih!E27=0,0,RES_hh_emih!E27/RES_summary!E$19)</f>
        <v>0.39361321687692852</v>
      </c>
      <c r="F27" s="69">
        <f>IF(RES_hh_emih!F27=0,0,RES_hh_emih!F27/RES_summary!F$19)</f>
        <v>0.39859012391270537</v>
      </c>
      <c r="G27" s="69">
        <f>IF(RES_hh_emih!G27=0,0,RES_hh_emih!G27/RES_summary!G$19)</f>
        <v>0.39625025939192821</v>
      </c>
      <c r="H27" s="69">
        <f>IF(RES_hh_emih!H27=0,0,RES_hh_emih!H27/RES_summary!H$19)</f>
        <v>0.43668316549052805</v>
      </c>
      <c r="I27" s="69">
        <f>IF(RES_hh_emih!I27=0,0,RES_hh_emih!I27/RES_summary!I$19)</f>
        <v>0.39317363132989064</v>
      </c>
      <c r="J27" s="69">
        <f>IF(RES_hh_emih!J27=0,0,RES_hh_emih!J27/RES_summary!J$19)</f>
        <v>0.41221605862234711</v>
      </c>
      <c r="K27" s="69">
        <f>IF(RES_hh_emih!K27=0,0,RES_hh_emih!K27/RES_summary!K$19)</f>
        <v>0.37260666740961501</v>
      </c>
      <c r="L27" s="69">
        <f>IF(RES_hh_emih!L27=0,0,RES_hh_emih!L27/RES_summary!L$19)</f>
        <v>0.47779507362232443</v>
      </c>
      <c r="M27" s="69">
        <f>IF(RES_hh_emih!M27=0,0,RES_hh_emih!M27/RES_summary!M$19)</f>
        <v>0.44459850090389164</v>
      </c>
      <c r="N27" s="69">
        <f>IF(RES_hh_emih!N27=0,0,RES_hh_emih!N27/RES_summary!N$19)</f>
        <v>0.43342958991037572</v>
      </c>
      <c r="O27" s="69">
        <f>IF(RES_hh_emih!O27=0,0,RES_hh_emih!O27/RES_summary!O$19)</f>
        <v>0.41911450396614913</v>
      </c>
      <c r="P27" s="69">
        <f>IF(RES_hh_emih!P27=0,0,RES_hh_emih!P27/RES_summary!P$19)</f>
        <v>0.40570457371463808</v>
      </c>
      <c r="Q27" s="69">
        <f>IF(RES_hh_emih!Q27=0,0,RES_hh_emih!Q27/RES_summary!Q$19)</f>
        <v>0.39505383827796903</v>
      </c>
      <c r="R27" s="69">
        <f>IF(RES_hh_emih!R27=0,0,RES_hh_emih!R27/RES_summary!R$19)</f>
        <v>0.38112869906458363</v>
      </c>
      <c r="S27" s="69">
        <f>IF(RES_hh_emih!S27=0,0,RES_hh_emih!S27/RES_summary!S$19)</f>
        <v>0.36948940659954421</v>
      </c>
      <c r="T27" s="69">
        <f>IF(RES_hh_emih!T27=0,0,RES_hh_emih!T27/RES_summary!T$19)</f>
        <v>0.35832843295629702</v>
      </c>
      <c r="U27" s="69">
        <f>IF(RES_hh_emih!U27=0,0,RES_hh_emih!U27/RES_summary!U$19)</f>
        <v>0.34697934308369971</v>
      </c>
      <c r="V27" s="69">
        <f>IF(RES_hh_emih!V27=0,0,RES_hh_emih!V27/RES_summary!V$19)</f>
        <v>0.33461291850943753</v>
      </c>
      <c r="W27" s="69">
        <f>IF(RES_hh_emih!W27=0,0,RES_hh_emih!W27/RES_summary!W$19)</f>
        <v>0.32508924661268879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0.56082222002474391</v>
      </c>
      <c r="C30" s="72">
        <f>IF(RES_hh_emih!C30=0,0,RES_hh_emih!C30/RES_summary!C$19)</f>
        <v>0.59987241879682096</v>
      </c>
      <c r="D30" s="72">
        <f>IF(RES_hh_emih!D30=0,0,RES_hh_emih!D30/RES_summary!D$19)</f>
        <v>0.59371513303320977</v>
      </c>
      <c r="E30" s="72">
        <f>IF(RES_hh_emih!E30=0,0,RES_hh_emih!E30/RES_summary!E$19)</f>
        <v>0.59445591997742064</v>
      </c>
      <c r="F30" s="72">
        <f>IF(RES_hh_emih!F30=0,0,RES_hh_emih!F30/RES_summary!F$19)</f>
        <v>0.60483081714045461</v>
      </c>
      <c r="G30" s="72">
        <f>IF(RES_hh_emih!G30=0,0,RES_hh_emih!G30/RES_summary!G$19)</f>
        <v>0.6046101992010452</v>
      </c>
      <c r="H30" s="72">
        <f>IF(RES_hh_emih!H30=0,0,RES_hh_emih!H30/RES_summary!H$19)</f>
        <v>0.66829221805771621</v>
      </c>
      <c r="I30" s="72">
        <f>IF(RES_hh_emih!I30=0,0,RES_hh_emih!I30/RES_summary!I$19)</f>
        <v>0.60436210367574228</v>
      </c>
      <c r="J30" s="72">
        <f>IF(RES_hh_emih!J30=0,0,RES_hh_emih!J30/RES_summary!J$19)</f>
        <v>0.63344547969496789</v>
      </c>
      <c r="K30" s="72">
        <f>IF(RES_hh_emih!K30=0,0,RES_hh_emih!K30/RES_summary!K$19)</f>
        <v>0.57350836514599757</v>
      </c>
      <c r="L30" s="72">
        <f>IF(RES_hh_emih!L30=0,0,RES_hh_emih!L30/RES_summary!L$19)</f>
        <v>0.74382826147627246</v>
      </c>
      <c r="M30" s="72">
        <f>IF(RES_hh_emih!M30=0,0,RES_hh_emih!M30/RES_summary!M$19)</f>
        <v>0.69814282032755126</v>
      </c>
      <c r="N30" s="72">
        <f>IF(RES_hh_emih!N30=0,0,RES_hh_emih!N30/RES_summary!N$19)</f>
        <v>0.68553112199670752</v>
      </c>
      <c r="O30" s="72">
        <f>IF(RES_hh_emih!O30=0,0,RES_hh_emih!O30/RES_summary!O$19)</f>
        <v>0.66903695564187782</v>
      </c>
      <c r="P30" s="72">
        <f>IF(RES_hh_emih!P30=0,0,RES_hh_emih!P30/RES_summary!P$19)</f>
        <v>0.65411598612838728</v>
      </c>
      <c r="Q30" s="72">
        <f>IF(RES_hh_emih!Q30=0,0,RES_hh_emih!Q30/RES_summary!Q$19)</f>
        <v>0.64351966098553015</v>
      </c>
      <c r="R30" s="72">
        <f>IF(RES_hh_emih!R30=0,0,RES_hh_emih!R30/RES_summary!R$19)</f>
        <v>0.62495700156305789</v>
      </c>
      <c r="S30" s="72">
        <f>IF(RES_hh_emih!S30=0,0,RES_hh_emih!S30/RES_summary!S$19)</f>
        <v>0.6119347282967853</v>
      </c>
      <c r="T30" s="72">
        <f>IF(RES_hh_emih!T30=0,0,RES_hh_emih!T30/RES_summary!T$19)</f>
        <v>0.60023382600323916</v>
      </c>
      <c r="U30" s="72">
        <f>IF(RES_hh_emih!U30=0,0,RES_hh_emih!U30/RES_summary!U$19)</f>
        <v>0.58778599623300287</v>
      </c>
      <c r="V30" s="72">
        <f>IF(RES_hh_emih!V30=0,0,RES_hh_emih!V30/RES_summary!V$19)</f>
        <v>0.57239710941100708</v>
      </c>
      <c r="W30" s="72">
        <f>IF(RES_hh_emih!W30=0,0,RES_hh_emih!W30/RES_summary!W$19)</f>
        <v>0.56042520669049689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218579</v>
      </c>
      <c r="D3" s="67">
        <f t="shared" si="0"/>
        <v>216303</v>
      </c>
      <c r="E3" s="67">
        <f t="shared" si="0"/>
        <v>210474</v>
      </c>
      <c r="F3" s="67">
        <f t="shared" si="0"/>
        <v>196705</v>
      </c>
      <c r="G3" s="67">
        <f t="shared" si="0"/>
        <v>187057</v>
      </c>
      <c r="H3" s="67">
        <f t="shared" si="0"/>
        <v>202648</v>
      </c>
      <c r="I3" s="67">
        <f t="shared" si="0"/>
        <v>208519</v>
      </c>
      <c r="J3" s="67">
        <f t="shared" si="0"/>
        <v>198117</v>
      </c>
      <c r="K3" s="67">
        <f t="shared" si="0"/>
        <v>220621</v>
      </c>
      <c r="L3" s="67">
        <f t="shared" si="0"/>
        <v>243210</v>
      </c>
      <c r="M3" s="67">
        <f t="shared" si="0"/>
        <v>225335</v>
      </c>
      <c r="N3" s="67">
        <f t="shared" si="0"/>
        <v>203890</v>
      </c>
      <c r="O3" s="67">
        <f t="shared" si="0"/>
        <v>255885</v>
      </c>
      <c r="P3" s="67">
        <f t="shared" si="0"/>
        <v>213784</v>
      </c>
      <c r="Q3" s="67">
        <f t="shared" si="0"/>
        <v>207406</v>
      </c>
      <c r="R3" s="67">
        <f t="shared" si="0"/>
        <v>269389</v>
      </c>
      <c r="S3" s="67">
        <f t="shared" si="0"/>
        <v>236559</v>
      </c>
      <c r="T3" s="67">
        <f t="shared" si="0"/>
        <v>233397</v>
      </c>
      <c r="U3" s="67">
        <f t="shared" si="0"/>
        <v>243296</v>
      </c>
      <c r="V3" s="67">
        <f t="shared" si="0"/>
        <v>272022</v>
      </c>
      <c r="W3" s="67">
        <f t="shared" si="0"/>
        <v>218494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218579</v>
      </c>
      <c r="D4" s="71">
        <f t="shared" si="1"/>
        <v>216303</v>
      </c>
      <c r="E4" s="71">
        <f t="shared" si="1"/>
        <v>210474</v>
      </c>
      <c r="F4" s="71">
        <f t="shared" si="1"/>
        <v>196705</v>
      </c>
      <c r="G4" s="71">
        <f t="shared" si="1"/>
        <v>187057</v>
      </c>
      <c r="H4" s="71">
        <f t="shared" si="1"/>
        <v>202648</v>
      </c>
      <c r="I4" s="71">
        <f t="shared" si="1"/>
        <v>208519</v>
      </c>
      <c r="J4" s="71">
        <f t="shared" si="1"/>
        <v>198117</v>
      </c>
      <c r="K4" s="71">
        <f t="shared" si="1"/>
        <v>220621</v>
      </c>
      <c r="L4" s="71">
        <f t="shared" si="1"/>
        <v>243210</v>
      </c>
      <c r="M4" s="71">
        <f t="shared" si="1"/>
        <v>225335</v>
      </c>
      <c r="N4" s="71">
        <f t="shared" si="1"/>
        <v>203890</v>
      </c>
      <c r="O4" s="71">
        <f t="shared" si="1"/>
        <v>255885</v>
      </c>
      <c r="P4" s="71">
        <f t="shared" si="1"/>
        <v>213784</v>
      </c>
      <c r="Q4" s="71">
        <f t="shared" si="1"/>
        <v>207406</v>
      </c>
      <c r="R4" s="71">
        <f t="shared" ref="R4:V4" si="2">SUM(R5:R13)</f>
        <v>269389</v>
      </c>
      <c r="S4" s="71">
        <f t="shared" si="2"/>
        <v>236559</v>
      </c>
      <c r="T4" s="71">
        <f t="shared" si="2"/>
        <v>233397</v>
      </c>
      <c r="U4" s="71">
        <f t="shared" si="2"/>
        <v>243296</v>
      </c>
      <c r="V4" s="71">
        <f t="shared" si="2"/>
        <v>272022</v>
      </c>
      <c r="W4" s="71">
        <f t="shared" ref="W4" si="3">SUM(W5:W13)</f>
        <v>218494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49</v>
      </c>
      <c r="D5" s="82">
        <v>58</v>
      </c>
      <c r="E5" s="82">
        <v>33</v>
      </c>
      <c r="F5" s="82">
        <v>54</v>
      </c>
      <c r="G5" s="82">
        <v>59</v>
      </c>
      <c r="H5" s="82">
        <v>65</v>
      </c>
      <c r="I5" s="82">
        <v>108</v>
      </c>
      <c r="J5" s="82">
        <v>63</v>
      </c>
      <c r="K5" s="82">
        <v>60</v>
      </c>
      <c r="L5" s="82">
        <v>10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28</v>
      </c>
      <c r="S5" s="82">
        <v>11</v>
      </c>
      <c r="T5" s="82">
        <v>27</v>
      </c>
      <c r="U5" s="82">
        <v>32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473</v>
      </c>
      <c r="D6" s="82">
        <v>488</v>
      </c>
      <c r="E6" s="82">
        <v>523</v>
      </c>
      <c r="F6" s="82">
        <v>699</v>
      </c>
      <c r="G6" s="82">
        <v>816</v>
      </c>
      <c r="H6" s="82">
        <v>977</v>
      </c>
      <c r="I6" s="82">
        <v>836</v>
      </c>
      <c r="J6" s="82">
        <v>529</v>
      </c>
      <c r="K6" s="82">
        <v>521</v>
      </c>
      <c r="L6" s="82">
        <v>562</v>
      </c>
      <c r="M6" s="82">
        <v>596</v>
      </c>
      <c r="N6" s="82">
        <v>611</v>
      </c>
      <c r="O6" s="82">
        <v>758</v>
      </c>
      <c r="P6" s="82">
        <v>730</v>
      </c>
      <c r="Q6" s="82">
        <v>443</v>
      </c>
      <c r="R6" s="82">
        <v>604</v>
      </c>
      <c r="S6" s="82">
        <v>722</v>
      </c>
      <c r="T6" s="82">
        <v>838</v>
      </c>
      <c r="U6" s="82">
        <v>866</v>
      </c>
      <c r="V6" s="82">
        <v>736</v>
      </c>
      <c r="W6" s="82">
        <v>556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670</v>
      </c>
      <c r="M7" s="82">
        <v>1023</v>
      </c>
      <c r="N7" s="82">
        <v>908</v>
      </c>
      <c r="O7" s="82">
        <v>1043</v>
      </c>
      <c r="P7" s="82">
        <v>752</v>
      </c>
      <c r="Q7" s="82">
        <v>235</v>
      </c>
      <c r="R7" s="82">
        <v>65</v>
      </c>
      <c r="S7" s="82">
        <v>17</v>
      </c>
      <c r="T7" s="82">
        <v>67</v>
      </c>
      <c r="U7" s="82">
        <v>96</v>
      </c>
      <c r="V7" s="82">
        <v>141</v>
      </c>
      <c r="W7" s="82">
        <v>9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200073</v>
      </c>
      <c r="D8" s="82">
        <v>193089</v>
      </c>
      <c r="E8" s="82">
        <v>185576</v>
      </c>
      <c r="F8" s="82">
        <v>170175</v>
      </c>
      <c r="G8" s="82">
        <v>160332</v>
      </c>
      <c r="H8" s="82">
        <v>177229</v>
      </c>
      <c r="I8" s="82">
        <v>185452</v>
      </c>
      <c r="J8" s="82">
        <v>178046</v>
      </c>
      <c r="K8" s="82">
        <v>197702</v>
      </c>
      <c r="L8" s="82">
        <v>214958</v>
      </c>
      <c r="M8" s="82">
        <v>193716</v>
      </c>
      <c r="N8" s="82">
        <v>175750</v>
      </c>
      <c r="O8" s="82">
        <v>219370</v>
      </c>
      <c r="P8" s="82">
        <v>158821</v>
      </c>
      <c r="Q8" s="82">
        <v>174105</v>
      </c>
      <c r="R8" s="82">
        <v>235554</v>
      </c>
      <c r="S8" s="82">
        <v>204372</v>
      </c>
      <c r="T8" s="82">
        <v>192088</v>
      </c>
      <c r="U8" s="82">
        <v>198176</v>
      </c>
      <c r="V8" s="82">
        <v>218684</v>
      </c>
      <c r="W8" s="82">
        <v>184478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6085</v>
      </c>
      <c r="D9" s="82">
        <v>9976</v>
      </c>
      <c r="E9" s="82">
        <v>11247</v>
      </c>
      <c r="F9" s="82">
        <v>14213</v>
      </c>
      <c r="G9" s="82">
        <v>15197</v>
      </c>
      <c r="H9" s="82">
        <v>13843</v>
      </c>
      <c r="I9" s="82">
        <v>9148</v>
      </c>
      <c r="J9" s="82">
        <v>7564</v>
      </c>
      <c r="K9" s="82">
        <v>8143</v>
      </c>
      <c r="L9" s="82">
        <v>11122</v>
      </c>
      <c r="M9" s="82">
        <v>11726</v>
      </c>
      <c r="N9" s="82">
        <v>10342</v>
      </c>
      <c r="O9" s="82">
        <v>15713</v>
      </c>
      <c r="P9" s="82">
        <v>29441</v>
      </c>
      <c r="Q9" s="82">
        <v>14651</v>
      </c>
      <c r="R9" s="82">
        <v>13123</v>
      </c>
      <c r="S9" s="82">
        <v>10905</v>
      </c>
      <c r="T9" s="82">
        <v>13286</v>
      </c>
      <c r="U9" s="82">
        <v>11506</v>
      </c>
      <c r="V9" s="82">
        <v>11905</v>
      </c>
      <c r="W9" s="82">
        <v>8360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8358</v>
      </c>
      <c r="D11" s="82">
        <v>8782</v>
      </c>
      <c r="E11" s="82">
        <v>8967</v>
      </c>
      <c r="F11" s="82">
        <v>7871</v>
      </c>
      <c r="G11" s="82">
        <v>6614</v>
      </c>
      <c r="H11" s="82">
        <v>6602</v>
      </c>
      <c r="I11" s="82">
        <v>7851</v>
      </c>
      <c r="J11" s="82">
        <v>7094</v>
      </c>
      <c r="K11" s="82">
        <v>8267</v>
      </c>
      <c r="L11" s="82">
        <v>10130</v>
      </c>
      <c r="M11" s="82">
        <v>10894</v>
      </c>
      <c r="N11" s="82">
        <v>10548</v>
      </c>
      <c r="O11" s="82">
        <v>12998</v>
      </c>
      <c r="P11" s="82">
        <v>15270</v>
      </c>
      <c r="Q11" s="82">
        <v>11284</v>
      </c>
      <c r="R11" s="82">
        <v>10385</v>
      </c>
      <c r="S11" s="82">
        <v>9219</v>
      </c>
      <c r="T11" s="82">
        <v>10053</v>
      </c>
      <c r="U11" s="82">
        <v>9320</v>
      </c>
      <c r="V11" s="82">
        <v>9764</v>
      </c>
      <c r="W11" s="82">
        <v>8134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471</v>
      </c>
      <c r="D12" s="82">
        <v>952</v>
      </c>
      <c r="E12" s="82">
        <v>970</v>
      </c>
      <c r="F12" s="82">
        <v>1079</v>
      </c>
      <c r="G12" s="82">
        <v>1231</v>
      </c>
      <c r="H12" s="82">
        <v>1652</v>
      </c>
      <c r="I12" s="82">
        <v>2183</v>
      </c>
      <c r="J12" s="82">
        <v>2130</v>
      </c>
      <c r="K12" s="82">
        <v>2944</v>
      </c>
      <c r="L12" s="82">
        <v>2775</v>
      </c>
      <c r="M12" s="82">
        <v>3291</v>
      </c>
      <c r="N12" s="82">
        <v>2435</v>
      </c>
      <c r="O12" s="82">
        <v>3487</v>
      </c>
      <c r="P12" s="82">
        <v>8770</v>
      </c>
      <c r="Q12" s="82">
        <v>6688</v>
      </c>
      <c r="R12" s="82">
        <v>9630</v>
      </c>
      <c r="S12" s="82">
        <v>11313</v>
      </c>
      <c r="T12" s="82">
        <v>17038</v>
      </c>
      <c r="U12" s="82">
        <v>23300</v>
      </c>
      <c r="V12" s="82">
        <v>30792</v>
      </c>
      <c r="W12" s="82">
        <v>16957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3070</v>
      </c>
      <c r="D13" s="83">
        <v>2958</v>
      </c>
      <c r="E13" s="83">
        <v>3158</v>
      </c>
      <c r="F13" s="83">
        <v>2614</v>
      </c>
      <c r="G13" s="83">
        <v>2808</v>
      </c>
      <c r="H13" s="83">
        <v>2280</v>
      </c>
      <c r="I13" s="83">
        <v>2941</v>
      </c>
      <c r="J13" s="83">
        <v>2691</v>
      </c>
      <c r="K13" s="83">
        <v>2984</v>
      </c>
      <c r="L13" s="83">
        <v>2983</v>
      </c>
      <c r="M13" s="83">
        <v>4089</v>
      </c>
      <c r="N13" s="83">
        <v>3296</v>
      </c>
      <c r="O13" s="83">
        <v>2516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215038</v>
      </c>
      <c r="D14" s="85">
        <f t="shared" si="4"/>
        <v>212393</v>
      </c>
      <c r="E14" s="85">
        <f t="shared" si="4"/>
        <v>206346</v>
      </c>
      <c r="F14" s="85">
        <f t="shared" si="4"/>
        <v>193012</v>
      </c>
      <c r="G14" s="85">
        <f t="shared" si="4"/>
        <v>183018</v>
      </c>
      <c r="H14" s="85">
        <f t="shared" si="4"/>
        <v>198716</v>
      </c>
      <c r="I14" s="85">
        <f t="shared" si="4"/>
        <v>203395</v>
      </c>
      <c r="J14" s="85">
        <f t="shared" si="4"/>
        <v>193296</v>
      </c>
      <c r="K14" s="85">
        <f t="shared" si="4"/>
        <v>214693</v>
      </c>
      <c r="L14" s="85">
        <f t="shared" si="4"/>
        <v>237452</v>
      </c>
      <c r="M14" s="85">
        <f t="shared" si="4"/>
        <v>217955</v>
      </c>
      <c r="N14" s="85">
        <f t="shared" si="4"/>
        <v>198159</v>
      </c>
      <c r="O14" s="85">
        <f t="shared" si="4"/>
        <v>249882</v>
      </c>
      <c r="P14" s="85">
        <f t="shared" si="4"/>
        <v>205014</v>
      </c>
      <c r="Q14" s="85">
        <f t="shared" si="4"/>
        <v>200718</v>
      </c>
      <c r="R14" s="85">
        <f t="shared" ref="R14:V14" si="5">SUM(R5:R11)</f>
        <v>259759</v>
      </c>
      <c r="S14" s="85">
        <f t="shared" si="5"/>
        <v>225246</v>
      </c>
      <c r="T14" s="85">
        <f t="shared" si="5"/>
        <v>216359</v>
      </c>
      <c r="U14" s="85">
        <f t="shared" si="5"/>
        <v>219996</v>
      </c>
      <c r="V14" s="85">
        <f t="shared" si="5"/>
        <v>241230</v>
      </c>
      <c r="W14" s="85">
        <f t="shared" ref="W14" si="6">SUM(W5:W11)</f>
        <v>201537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4082</v>
      </c>
      <c r="D15" s="71">
        <f t="shared" si="7"/>
        <v>942</v>
      </c>
      <c r="E15" s="71">
        <f t="shared" si="7"/>
        <v>6372</v>
      </c>
      <c r="F15" s="71">
        <f t="shared" si="7"/>
        <v>10180</v>
      </c>
      <c r="G15" s="71">
        <f t="shared" si="7"/>
        <v>22391</v>
      </c>
      <c r="H15" s="71">
        <f t="shared" si="7"/>
        <v>27075</v>
      </c>
      <c r="I15" s="71">
        <f t="shared" si="7"/>
        <v>7922</v>
      </c>
      <c r="J15" s="71">
        <f t="shared" si="7"/>
        <v>13363</v>
      </c>
      <c r="K15" s="71">
        <f t="shared" si="7"/>
        <v>26528</v>
      </c>
      <c r="L15" s="71">
        <f t="shared" si="7"/>
        <v>36426</v>
      </c>
      <c r="M15" s="71">
        <f t="shared" si="7"/>
        <v>74964</v>
      </c>
      <c r="N15" s="71">
        <f t="shared" si="7"/>
        <v>70336</v>
      </c>
      <c r="O15" s="71">
        <f t="shared" si="7"/>
        <v>66663</v>
      </c>
      <c r="P15" s="71">
        <f t="shared" si="7"/>
        <v>72817</v>
      </c>
      <c r="Q15" s="71">
        <f t="shared" si="7"/>
        <v>67345</v>
      </c>
      <c r="R15" s="71">
        <f t="shared" si="7"/>
        <v>94454</v>
      </c>
      <c r="S15" s="71">
        <f t="shared" si="7"/>
        <v>53521</v>
      </c>
      <c r="T15" s="71">
        <f t="shared" si="7"/>
        <v>40024</v>
      </c>
      <c r="U15" s="71">
        <f t="shared" si="7"/>
        <v>37726</v>
      </c>
      <c r="V15" s="71">
        <f t="shared" si="7"/>
        <v>39907</v>
      </c>
      <c r="W15" s="71">
        <f t="shared" si="7"/>
        <v>46554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4082</v>
      </c>
      <c r="D16" s="82">
        <v>942</v>
      </c>
      <c r="E16" s="82">
        <v>6372</v>
      </c>
      <c r="F16" s="82">
        <v>10180</v>
      </c>
      <c r="G16" s="82">
        <v>22391</v>
      </c>
      <c r="H16" s="82">
        <v>27075</v>
      </c>
      <c r="I16" s="82">
        <v>7922</v>
      </c>
      <c r="J16" s="82">
        <v>13363</v>
      </c>
      <c r="K16" s="82">
        <v>26528</v>
      </c>
      <c r="L16" s="82">
        <v>36426</v>
      </c>
      <c r="M16" s="82">
        <v>74964</v>
      </c>
      <c r="N16" s="82">
        <v>70336</v>
      </c>
      <c r="O16" s="82">
        <v>66663</v>
      </c>
      <c r="P16" s="82">
        <v>72817</v>
      </c>
      <c r="Q16" s="82">
        <v>67345</v>
      </c>
      <c r="R16" s="82">
        <v>94454</v>
      </c>
      <c r="S16" s="82">
        <v>53521</v>
      </c>
      <c r="T16" s="82">
        <v>40024</v>
      </c>
      <c r="U16" s="82">
        <v>37726</v>
      </c>
      <c r="V16" s="82">
        <v>39907</v>
      </c>
      <c r="W16" s="82">
        <v>46554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218579</v>
      </c>
      <c r="D17" s="71">
        <f t="shared" si="8"/>
        <v>216303</v>
      </c>
      <c r="E17" s="71">
        <f t="shared" si="8"/>
        <v>210474</v>
      </c>
      <c r="F17" s="71">
        <f t="shared" si="8"/>
        <v>196705</v>
      </c>
      <c r="G17" s="71">
        <f t="shared" si="8"/>
        <v>187057</v>
      </c>
      <c r="H17" s="71">
        <f t="shared" si="8"/>
        <v>202648</v>
      </c>
      <c r="I17" s="71">
        <f t="shared" si="8"/>
        <v>208519</v>
      </c>
      <c r="J17" s="71">
        <f t="shared" si="8"/>
        <v>198117</v>
      </c>
      <c r="K17" s="71">
        <f t="shared" si="8"/>
        <v>220621</v>
      </c>
      <c r="L17" s="71">
        <f t="shared" si="8"/>
        <v>243210</v>
      </c>
      <c r="M17" s="71">
        <f t="shared" si="8"/>
        <v>225335</v>
      </c>
      <c r="N17" s="71">
        <f t="shared" si="8"/>
        <v>203890</v>
      </c>
      <c r="O17" s="71">
        <f t="shared" si="8"/>
        <v>255885</v>
      </c>
      <c r="P17" s="71">
        <f t="shared" si="8"/>
        <v>213784</v>
      </c>
      <c r="Q17" s="71">
        <f t="shared" si="8"/>
        <v>207406</v>
      </c>
      <c r="R17" s="71">
        <f t="shared" ref="R17:V17" si="9">SUM(R18:R25)</f>
        <v>269389</v>
      </c>
      <c r="S17" s="71">
        <f t="shared" si="9"/>
        <v>236559</v>
      </c>
      <c r="T17" s="71">
        <f t="shared" si="9"/>
        <v>233397</v>
      </c>
      <c r="U17" s="71">
        <f t="shared" si="9"/>
        <v>243296</v>
      </c>
      <c r="V17" s="71">
        <f t="shared" si="9"/>
        <v>272022</v>
      </c>
      <c r="W17" s="71">
        <f t="shared" ref="W17" si="10">SUM(W18:W25)</f>
        <v>218494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192437</v>
      </c>
      <c r="D21" s="82">
        <v>189202</v>
      </c>
      <c r="E21" s="82">
        <v>183930</v>
      </c>
      <c r="F21" s="82">
        <v>168555</v>
      </c>
      <c r="G21" s="82">
        <v>158152</v>
      </c>
      <c r="H21" s="82">
        <v>173909</v>
      </c>
      <c r="I21" s="82">
        <v>177991</v>
      </c>
      <c r="J21" s="82">
        <v>173829</v>
      </c>
      <c r="K21" s="82">
        <v>193592</v>
      </c>
      <c r="L21" s="82">
        <v>213057</v>
      </c>
      <c r="M21" s="82">
        <v>193524</v>
      </c>
      <c r="N21" s="82">
        <v>171251</v>
      </c>
      <c r="O21" s="82">
        <v>218577</v>
      </c>
      <c r="P21" s="82">
        <v>158820</v>
      </c>
      <c r="Q21" s="82">
        <v>162562</v>
      </c>
      <c r="R21" s="82">
        <v>234648</v>
      </c>
      <c r="S21" s="82">
        <v>201041</v>
      </c>
      <c r="T21" s="82">
        <v>186806</v>
      </c>
      <c r="U21" s="82">
        <v>191228</v>
      </c>
      <c r="V21" s="82">
        <v>210582</v>
      </c>
      <c r="W21" s="82">
        <v>184478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8196</v>
      </c>
      <c r="D24" s="82">
        <v>8604</v>
      </c>
      <c r="E24" s="82">
        <v>8800</v>
      </c>
      <c r="F24" s="82">
        <v>7711</v>
      </c>
      <c r="G24" s="82">
        <v>6450</v>
      </c>
      <c r="H24" s="82">
        <v>6407</v>
      </c>
      <c r="I24" s="82">
        <v>7664</v>
      </c>
      <c r="J24" s="82">
        <v>6963</v>
      </c>
      <c r="K24" s="82">
        <v>8055</v>
      </c>
      <c r="L24" s="82">
        <v>9909</v>
      </c>
      <c r="M24" s="82">
        <v>10650</v>
      </c>
      <c r="N24" s="82">
        <v>10322</v>
      </c>
      <c r="O24" s="82">
        <v>12692</v>
      </c>
      <c r="P24" s="82">
        <v>14727</v>
      </c>
      <c r="Q24" s="82">
        <v>10938</v>
      </c>
      <c r="R24" s="82">
        <v>10059</v>
      </c>
      <c r="S24" s="82">
        <v>8928</v>
      </c>
      <c r="T24" s="82">
        <v>9706</v>
      </c>
      <c r="U24" s="82">
        <v>8963</v>
      </c>
      <c r="V24" s="82">
        <v>9371</v>
      </c>
      <c r="W24" s="82">
        <v>7865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17946</v>
      </c>
      <c r="D25" s="83">
        <v>18497</v>
      </c>
      <c r="E25" s="83">
        <v>17744</v>
      </c>
      <c r="F25" s="83">
        <v>20439</v>
      </c>
      <c r="G25" s="83">
        <v>22455</v>
      </c>
      <c r="H25" s="83">
        <v>22332</v>
      </c>
      <c r="I25" s="83">
        <v>22864</v>
      </c>
      <c r="J25" s="83">
        <v>17325</v>
      </c>
      <c r="K25" s="83">
        <v>18974</v>
      </c>
      <c r="L25" s="83">
        <v>20244</v>
      </c>
      <c r="M25" s="83">
        <v>21161</v>
      </c>
      <c r="N25" s="83">
        <v>22317</v>
      </c>
      <c r="O25" s="83">
        <v>24616</v>
      </c>
      <c r="P25" s="83">
        <v>40237</v>
      </c>
      <c r="Q25" s="83">
        <v>33906</v>
      </c>
      <c r="R25" s="83">
        <v>24682</v>
      </c>
      <c r="S25" s="83">
        <v>26590</v>
      </c>
      <c r="T25" s="83">
        <v>36885</v>
      </c>
      <c r="U25" s="83">
        <v>43105</v>
      </c>
      <c r="V25" s="83">
        <v>52069</v>
      </c>
      <c r="W25" s="83">
        <v>26151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13462</v>
      </c>
      <c r="D26" s="85">
        <v>9202</v>
      </c>
      <c r="E26" s="85">
        <v>10662</v>
      </c>
      <c r="F26" s="85">
        <v>14399</v>
      </c>
      <c r="G26" s="85">
        <v>12627</v>
      </c>
      <c r="H26" s="85">
        <v>11556</v>
      </c>
      <c r="I26" s="85">
        <v>16411</v>
      </c>
      <c r="J26" s="85">
        <v>11106</v>
      </c>
      <c r="K26" s="85">
        <v>14896</v>
      </c>
      <c r="L26" s="85">
        <v>4954</v>
      </c>
      <c r="M26" s="85">
        <v>19511</v>
      </c>
      <c r="N26" s="85">
        <v>10235</v>
      </c>
      <c r="O26" s="85">
        <v>16758</v>
      </c>
      <c r="P26" s="85">
        <v>29896</v>
      </c>
      <c r="Q26" s="85">
        <v>18523</v>
      </c>
      <c r="R26" s="85">
        <v>17314</v>
      </c>
      <c r="S26" s="85">
        <v>14335</v>
      </c>
      <c r="T26" s="85">
        <v>14556</v>
      </c>
      <c r="U26" s="85">
        <v>23575</v>
      </c>
      <c r="V26" s="85">
        <v>24803</v>
      </c>
      <c r="W26" s="85">
        <v>15073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218579</v>
      </c>
      <c r="D27" s="71">
        <f t="shared" si="11"/>
        <v>216303</v>
      </c>
      <c r="E27" s="71">
        <f t="shared" si="11"/>
        <v>210474</v>
      </c>
      <c r="F27" s="71">
        <f t="shared" si="11"/>
        <v>196705</v>
      </c>
      <c r="G27" s="71">
        <f t="shared" si="11"/>
        <v>187057</v>
      </c>
      <c r="H27" s="71">
        <f t="shared" si="11"/>
        <v>202648</v>
      </c>
      <c r="I27" s="71">
        <f t="shared" si="11"/>
        <v>208519</v>
      </c>
      <c r="J27" s="71">
        <f t="shared" si="11"/>
        <v>198117</v>
      </c>
      <c r="K27" s="71">
        <f t="shared" si="11"/>
        <v>220621</v>
      </c>
      <c r="L27" s="71">
        <f t="shared" si="11"/>
        <v>243210</v>
      </c>
      <c r="M27" s="71">
        <f t="shared" si="11"/>
        <v>225335</v>
      </c>
      <c r="N27" s="71">
        <f t="shared" si="11"/>
        <v>203890</v>
      </c>
      <c r="O27" s="71">
        <f t="shared" si="11"/>
        <v>255885</v>
      </c>
      <c r="P27" s="71">
        <f t="shared" si="11"/>
        <v>213784</v>
      </c>
      <c r="Q27" s="71">
        <f t="shared" si="11"/>
        <v>207406</v>
      </c>
      <c r="R27" s="71">
        <f t="shared" ref="R27:V27" si="12">SUM(R28:R32)</f>
        <v>269389</v>
      </c>
      <c r="S27" s="71">
        <f t="shared" si="12"/>
        <v>236559</v>
      </c>
      <c r="T27" s="71">
        <f t="shared" si="12"/>
        <v>233397</v>
      </c>
      <c r="U27" s="71">
        <f t="shared" si="12"/>
        <v>243296</v>
      </c>
      <c r="V27" s="71">
        <f t="shared" si="12"/>
        <v>272022</v>
      </c>
      <c r="W27" s="71">
        <f t="shared" ref="W27" si="13">SUM(W28:W32)</f>
        <v>218494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101320</v>
      </c>
      <c r="D30" s="82">
        <v>91827</v>
      </c>
      <c r="E30" s="82">
        <v>86979</v>
      </c>
      <c r="F30" s="82">
        <v>74904</v>
      </c>
      <c r="G30" s="82">
        <v>76369</v>
      </c>
      <c r="H30" s="82">
        <v>89930</v>
      </c>
      <c r="I30" s="82">
        <v>109954</v>
      </c>
      <c r="J30" s="82">
        <v>126390</v>
      </c>
      <c r="K30" s="82">
        <v>126458</v>
      </c>
      <c r="L30" s="82">
        <v>128538</v>
      </c>
      <c r="M30" s="82">
        <v>121841</v>
      </c>
      <c r="N30" s="82">
        <v>112507</v>
      </c>
      <c r="O30" s="82">
        <v>136486</v>
      </c>
      <c r="P30" s="82">
        <v>83456</v>
      </c>
      <c r="Q30" s="82">
        <v>88755</v>
      </c>
      <c r="R30" s="82">
        <v>134512</v>
      </c>
      <c r="S30" s="82">
        <v>114990</v>
      </c>
      <c r="T30" s="82">
        <v>109769</v>
      </c>
      <c r="U30" s="82">
        <v>117108</v>
      </c>
      <c r="V30" s="82">
        <v>131320</v>
      </c>
      <c r="W30" s="82">
        <v>104799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117259</v>
      </c>
      <c r="D32" s="86">
        <v>124476</v>
      </c>
      <c r="E32" s="86">
        <v>123495</v>
      </c>
      <c r="F32" s="86">
        <v>121801</v>
      </c>
      <c r="G32" s="86">
        <v>110688</v>
      </c>
      <c r="H32" s="86">
        <v>112718</v>
      </c>
      <c r="I32" s="86">
        <v>98565</v>
      </c>
      <c r="J32" s="86">
        <v>71727</v>
      </c>
      <c r="K32" s="86">
        <v>94163</v>
      </c>
      <c r="L32" s="86">
        <v>114672</v>
      </c>
      <c r="M32" s="86">
        <v>103494</v>
      </c>
      <c r="N32" s="86">
        <v>91383</v>
      </c>
      <c r="O32" s="86">
        <v>119399</v>
      </c>
      <c r="P32" s="86">
        <v>130328</v>
      </c>
      <c r="Q32" s="86">
        <v>118651</v>
      </c>
      <c r="R32" s="86">
        <v>134877</v>
      </c>
      <c r="S32" s="86">
        <v>121569</v>
      </c>
      <c r="T32" s="86">
        <v>123628</v>
      </c>
      <c r="U32" s="86">
        <v>126188</v>
      </c>
      <c r="V32" s="86">
        <v>140702</v>
      </c>
      <c r="W32" s="86">
        <v>113695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276.9558249069558</v>
      </c>
      <c r="D3" s="65">
        <f t="shared" si="0"/>
        <v>261.75400579152324</v>
      </c>
      <c r="E3" s="65">
        <f t="shared" si="0"/>
        <v>257.70921825060611</v>
      </c>
      <c r="F3" s="65">
        <f t="shared" si="0"/>
        <v>230.71779943584716</v>
      </c>
      <c r="G3" s="65">
        <f t="shared" si="0"/>
        <v>211.25925641506726</v>
      </c>
      <c r="H3" s="65">
        <f t="shared" si="0"/>
        <v>228.66575443428098</v>
      </c>
      <c r="I3" s="65">
        <f t="shared" si="0"/>
        <v>210.32216102792921</v>
      </c>
      <c r="J3" s="65">
        <f t="shared" si="0"/>
        <v>223.08989871469674</v>
      </c>
      <c r="K3" s="65">
        <f t="shared" si="0"/>
        <v>243.10501545078372</v>
      </c>
      <c r="L3" s="65">
        <f t="shared" si="0"/>
        <v>304.4219095348015</v>
      </c>
      <c r="M3" s="65">
        <f t="shared" si="0"/>
        <v>223.20501446752817</v>
      </c>
      <c r="N3" s="65">
        <f t="shared" si="0"/>
        <v>211.67113667003449</v>
      </c>
      <c r="O3" s="65">
        <f t="shared" si="0"/>
        <v>271.57795263019938</v>
      </c>
      <c r="P3" s="65">
        <f t="shared" si="0"/>
        <v>163.8575187531101</v>
      </c>
      <c r="Q3" s="65">
        <f t="shared" si="0"/>
        <v>159.98967827338723</v>
      </c>
      <c r="R3" s="65">
        <f t="shared" ref="R3:V3" si="1">SUM(R4,R15,R17,R27)</f>
        <v>205.66415972775303</v>
      </c>
      <c r="S3" s="65">
        <f t="shared" si="1"/>
        <v>167.04347510609261</v>
      </c>
      <c r="T3" s="65">
        <f t="shared" si="1"/>
        <v>154.63861334789942</v>
      </c>
      <c r="U3" s="65">
        <f t="shared" si="1"/>
        <v>146.60951508211568</v>
      </c>
      <c r="V3" s="65">
        <f t="shared" si="1"/>
        <v>147.51195796796699</v>
      </c>
      <c r="W3" s="65">
        <f t="shared" ref="W3" si="2">SUM(W4,W15,W17,W27)</f>
        <v>120.62948463783408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244.42298023267495</v>
      </c>
      <c r="D4" s="69">
        <f t="shared" si="3"/>
        <v>227.64323153778253</v>
      </c>
      <c r="E4" s="69">
        <f t="shared" si="3"/>
        <v>224.01219200473861</v>
      </c>
      <c r="F4" s="69">
        <f t="shared" si="3"/>
        <v>200.34653469589537</v>
      </c>
      <c r="G4" s="69">
        <f t="shared" si="3"/>
        <v>182.64823791555762</v>
      </c>
      <c r="H4" s="69">
        <f t="shared" si="3"/>
        <v>197.04886068653209</v>
      </c>
      <c r="I4" s="69">
        <f t="shared" si="3"/>
        <v>179.9855945908287</v>
      </c>
      <c r="J4" s="69">
        <f t="shared" si="3"/>
        <v>193.27940742552155</v>
      </c>
      <c r="K4" s="69">
        <f t="shared" si="3"/>
        <v>210.07063022026901</v>
      </c>
      <c r="L4" s="69">
        <f t="shared" si="3"/>
        <v>261.8898317060856</v>
      </c>
      <c r="M4" s="69">
        <f t="shared" si="3"/>
        <v>191.20945648932897</v>
      </c>
      <c r="N4" s="69">
        <f t="shared" si="3"/>
        <v>182.10173564173638</v>
      </c>
      <c r="O4" s="69">
        <f t="shared" si="3"/>
        <v>233.36033042840887</v>
      </c>
      <c r="P4" s="69">
        <f t="shared" si="3"/>
        <v>137.15881182611858</v>
      </c>
      <c r="Q4" s="69">
        <f t="shared" si="3"/>
        <v>131.33646372071939</v>
      </c>
      <c r="R4" s="69">
        <f t="shared" ref="R4:V4" si="4">SUM(R5:R14)</f>
        <v>167.98608551254048</v>
      </c>
      <c r="S4" s="69">
        <f t="shared" si="4"/>
        <v>136.06735817256583</v>
      </c>
      <c r="T4" s="69">
        <f t="shared" si="4"/>
        <v>125.51450171828641</v>
      </c>
      <c r="U4" s="69">
        <f t="shared" si="4"/>
        <v>118.48090388502327</v>
      </c>
      <c r="V4" s="69">
        <f t="shared" si="4"/>
        <v>118.97776701309678</v>
      </c>
      <c r="W4" s="69">
        <f t="shared" ref="W4" si="5">SUM(W5:W14)</f>
        <v>97.200161021655475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4.6199836881344498E-2</v>
      </c>
      <c r="D5" s="72">
        <v>5.389097291385065E-2</v>
      </c>
      <c r="E5" s="72">
        <v>3.1228433261773266E-2</v>
      </c>
      <c r="F5" s="72">
        <v>3.1838397489438501E-2</v>
      </c>
      <c r="G5" s="72">
        <v>3.4095043141862659E-2</v>
      </c>
      <c r="H5" s="72">
        <v>3.6444417832740966E-2</v>
      </c>
      <c r="I5" s="72">
        <v>6.8114430551408311E-2</v>
      </c>
      <c r="J5" s="72">
        <v>0.170967212565099</v>
      </c>
      <c r="K5" s="72">
        <v>4.7839088588665951E-2</v>
      </c>
      <c r="L5" s="72">
        <v>8.3565732060428364E-3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2.0133070227841856E-2</v>
      </c>
      <c r="S5" s="72">
        <v>8.2750109899098548E-3</v>
      </c>
      <c r="T5" s="72">
        <v>1.7756679005999462E-2</v>
      </c>
      <c r="U5" s="72">
        <v>2.2774986941137353E-2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0.61511265703436802</v>
      </c>
      <c r="D6" s="72">
        <v>0.60266379906969558</v>
      </c>
      <c r="E6" s="72">
        <v>0.63724101460938221</v>
      </c>
      <c r="F6" s="72">
        <v>0.8221666900914234</v>
      </c>
      <c r="G6" s="72">
        <v>0.90528357354114974</v>
      </c>
      <c r="H6" s="72">
        <v>1.1405792338096161</v>
      </c>
      <c r="I6" s="72">
        <v>0.89316264669129886</v>
      </c>
      <c r="J6" s="72">
        <v>0.60211484204462895</v>
      </c>
      <c r="K6" s="72">
        <v>0.58092627306294387</v>
      </c>
      <c r="L6" s="72">
        <v>0.71000998750091504</v>
      </c>
      <c r="M6" s="72">
        <v>0.58997199738063411</v>
      </c>
      <c r="N6" s="72">
        <v>0.62259146820257871</v>
      </c>
      <c r="O6" s="72">
        <v>0.78331023504913644</v>
      </c>
      <c r="P6" s="72">
        <v>0.54695417003833091</v>
      </c>
      <c r="Q6" s="72">
        <v>0.30733824625927653</v>
      </c>
      <c r="R6" s="72">
        <v>0.40374654969495677</v>
      </c>
      <c r="S6" s="72">
        <v>0.46103752521659924</v>
      </c>
      <c r="T6" s="72">
        <v>0.50658988844221786</v>
      </c>
      <c r="U6" s="72">
        <v>0.49455648755690024</v>
      </c>
      <c r="V6" s="72">
        <v>0.40229564524844358</v>
      </c>
      <c r="W6" s="72">
        <v>0.27063808974412162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0.77029846896889065</v>
      </c>
      <c r="M7" s="72">
        <v>1.081840617527716</v>
      </c>
      <c r="N7" s="72">
        <v>0.93191277737877309</v>
      </c>
      <c r="O7" s="72">
        <v>1.0057366956717653</v>
      </c>
      <c r="P7" s="72">
        <v>0.61262791239951875</v>
      </c>
      <c r="Q7" s="72">
        <v>0.17406026010279702</v>
      </c>
      <c r="R7" s="72">
        <v>4.4592628905004615E-2</v>
      </c>
      <c r="S7" s="72">
        <v>1.1033397523684194E-2</v>
      </c>
      <c r="T7" s="72">
        <v>4.0784287457208517E-2</v>
      </c>
      <c r="U7" s="72">
        <v>5.4499788979370231E-2</v>
      </c>
      <c r="V7" s="72">
        <v>7.4507746199011807E-2</v>
      </c>
      <c r="W7" s="72">
        <v>4.2322063114580612E-3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223.40751484425505</v>
      </c>
      <c r="D8" s="72">
        <v>202.67061018396214</v>
      </c>
      <c r="E8" s="72">
        <v>197.42981116879434</v>
      </c>
      <c r="F8" s="72">
        <v>172.81133459595762</v>
      </c>
      <c r="G8" s="72">
        <v>155.96935822224648</v>
      </c>
      <c r="H8" s="72">
        <v>172.17815257060951</v>
      </c>
      <c r="I8" s="72">
        <v>159.15938682224518</v>
      </c>
      <c r="J8" s="72">
        <v>174.22514081039495</v>
      </c>
      <c r="K8" s="72">
        <v>188.99888689472843</v>
      </c>
      <c r="L8" s="72">
        <v>234.76121653429112</v>
      </c>
      <c r="M8" s="72">
        <v>163.79914283054921</v>
      </c>
      <c r="N8" s="72">
        <v>156.88798357077059</v>
      </c>
      <c r="O8" s="72">
        <v>202.0544626143253</v>
      </c>
      <c r="P8" s="72">
        <v>102.2064409089178</v>
      </c>
      <c r="Q8" s="72">
        <v>111.39137544890345</v>
      </c>
      <c r="R8" s="72">
        <v>149.48856796889538</v>
      </c>
      <c r="S8" s="72">
        <v>120.73402366442848</v>
      </c>
      <c r="T8" s="72">
        <v>108.33428302896782</v>
      </c>
      <c r="U8" s="72">
        <v>102.98462964413461</v>
      </c>
      <c r="V8" s="72">
        <v>103.04708594197227</v>
      </c>
      <c r="W8" s="72">
        <v>86.466857143848415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7.0137009833044193</v>
      </c>
      <c r="D9" s="72">
        <v>10.999906643161376</v>
      </c>
      <c r="E9" s="72">
        <v>12.079130313150179</v>
      </c>
      <c r="F9" s="72">
        <v>14.929739665671732</v>
      </c>
      <c r="G9" s="72">
        <v>15.448142758544588</v>
      </c>
      <c r="H9" s="72">
        <v>13.775871934000671</v>
      </c>
      <c r="I9" s="72">
        <v>8.9039063488499792</v>
      </c>
      <c r="J9" s="72">
        <v>7.3191547023486878</v>
      </c>
      <c r="K9" s="72">
        <v>7.8181757431461989</v>
      </c>
      <c r="L9" s="72">
        <v>10.51959658349938</v>
      </c>
      <c r="M9" s="72">
        <v>10.964454763209375</v>
      </c>
      <c r="N9" s="72">
        <v>9.062386337229146</v>
      </c>
      <c r="O9" s="72">
        <v>13.081876631619586</v>
      </c>
      <c r="P9" s="72">
        <v>21.776631223088014</v>
      </c>
      <c r="Q9" s="72">
        <v>10.045712618386975</v>
      </c>
      <c r="R9" s="72">
        <v>8.4319690237656655</v>
      </c>
      <c r="S9" s="72">
        <v>6.610085279080435</v>
      </c>
      <c r="T9" s="72">
        <v>7.5849046830853233</v>
      </c>
      <c r="U9" s="72">
        <v>6.1630292917079803</v>
      </c>
      <c r="V9" s="72">
        <v>5.9886872490364569</v>
      </c>
      <c r="W9" s="72">
        <v>3.7042839462289785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7.2986749857816733</v>
      </c>
      <c r="D11" s="72">
        <v>7.0924581531330064</v>
      </c>
      <c r="E11" s="72">
        <v>7.4921447563480221</v>
      </c>
      <c r="F11" s="72">
        <v>6.5144922323822412</v>
      </c>
      <c r="G11" s="72">
        <v>5.1610077175721116</v>
      </c>
      <c r="H11" s="72">
        <v>5.033631238217529</v>
      </c>
      <c r="I11" s="72">
        <v>5.6462165524506434</v>
      </c>
      <c r="J11" s="72">
        <v>5.7098360926945171</v>
      </c>
      <c r="K11" s="72">
        <v>6.4414796365065445</v>
      </c>
      <c r="L11" s="72">
        <v>9.0464012498308222</v>
      </c>
      <c r="M11" s="72">
        <v>7.8791480252514621</v>
      </c>
      <c r="N11" s="72">
        <v>8.1535229649791336</v>
      </c>
      <c r="O11" s="72">
        <v>10.410479605215972</v>
      </c>
      <c r="P11" s="72">
        <v>8.963028374910623</v>
      </c>
      <c r="Q11" s="72">
        <v>6.7164683146698723</v>
      </c>
      <c r="R11" s="72">
        <v>5.9580755963728071</v>
      </c>
      <c r="S11" s="72">
        <v>4.8954758638315043</v>
      </c>
      <c r="T11" s="72">
        <v>5.2683222104799956</v>
      </c>
      <c r="U11" s="72">
        <v>4.4512324808544923</v>
      </c>
      <c r="V11" s="72">
        <v>4.270324973791535</v>
      </c>
      <c r="W11" s="72">
        <v>3.4747722849274076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0.1877021657772176</v>
      </c>
      <c r="D12" s="72">
        <v>0.35995559181159698</v>
      </c>
      <c r="E12" s="72">
        <v>0.35927605470463037</v>
      </c>
      <c r="F12" s="72">
        <v>0.36464292868475839</v>
      </c>
      <c r="G12" s="72">
        <v>0.36563724023444616</v>
      </c>
      <c r="H12" s="72">
        <v>0.47537352311968017</v>
      </c>
      <c r="I12" s="72">
        <v>0.56200901213093024</v>
      </c>
      <c r="J12" s="72">
        <v>0.58091879143923952</v>
      </c>
      <c r="K12" s="72">
        <v>0.80553971156157123</v>
      </c>
      <c r="L12" s="72">
        <v>0.72768526666759814</v>
      </c>
      <c r="M12" s="72">
        <v>0.80152255428213226</v>
      </c>
      <c r="N12" s="72">
        <v>0.54374895672302237</v>
      </c>
      <c r="O12" s="72">
        <v>0.6869100568418931</v>
      </c>
      <c r="P12" s="72">
        <v>1.4629977814392536</v>
      </c>
      <c r="Q12" s="72">
        <v>0.98283311412803676</v>
      </c>
      <c r="R12" s="72">
        <v>1.3376466126279578</v>
      </c>
      <c r="S12" s="72">
        <v>1.5026398792223536</v>
      </c>
      <c r="T12" s="72">
        <v>2.099095511482604</v>
      </c>
      <c r="U12" s="72">
        <v>2.7592245531378885</v>
      </c>
      <c r="V12" s="72">
        <v>3.6769712143833893</v>
      </c>
      <c r="W12" s="72">
        <v>1.9794790521058629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2.4467718613636831</v>
      </c>
      <c r="D13" s="74">
        <v>2.7666593083196149</v>
      </c>
      <c r="E13" s="74">
        <v>2.9749537713602296</v>
      </c>
      <c r="F13" s="74">
        <v>2.233844374031551</v>
      </c>
      <c r="G13" s="74">
        <v>2.4020872976185585</v>
      </c>
      <c r="H13" s="74">
        <v>1.8559192786426768</v>
      </c>
      <c r="I13" s="74">
        <v>2.4552169063651719</v>
      </c>
      <c r="J13" s="74">
        <v>2.1358311142947044</v>
      </c>
      <c r="K13" s="74">
        <v>2.6306620750638632</v>
      </c>
      <c r="L13" s="74">
        <v>1.80347119525417</v>
      </c>
      <c r="M13" s="74">
        <v>3.7039838081353302</v>
      </c>
      <c r="N13" s="74">
        <v>3.5771307852268674</v>
      </c>
      <c r="O13" s="74">
        <v>2.2522882662553152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3.4073028982771891</v>
      </c>
      <c r="D14" s="76">
        <v>3.0970868854112501</v>
      </c>
      <c r="E14" s="76">
        <v>3.0084064925100731</v>
      </c>
      <c r="F14" s="76">
        <v>2.6384758115866114</v>
      </c>
      <c r="G14" s="76">
        <v>2.3626260626584368</v>
      </c>
      <c r="H14" s="76">
        <v>2.5528884902996651</v>
      </c>
      <c r="I14" s="76">
        <v>2.2975818715440806</v>
      </c>
      <c r="J14" s="76">
        <v>2.5354438597397109</v>
      </c>
      <c r="K14" s="76">
        <v>2.7471207976107892</v>
      </c>
      <c r="L14" s="76">
        <v>3.5427958468666345</v>
      </c>
      <c r="M14" s="76">
        <v>2.3893918929931091</v>
      </c>
      <c r="N14" s="76">
        <v>2.3224587812262611</v>
      </c>
      <c r="O14" s="76">
        <v>3.0852663234298987</v>
      </c>
      <c r="P14" s="76">
        <v>1.5901314553250399</v>
      </c>
      <c r="Q14" s="76">
        <v>1.7186757182689971</v>
      </c>
      <c r="R14" s="76">
        <v>2.3013540620508759</v>
      </c>
      <c r="S14" s="76">
        <v>1.8447875522728605</v>
      </c>
      <c r="T14" s="76">
        <v>1.6627654293652556</v>
      </c>
      <c r="U14" s="76">
        <v>1.5509566517108948</v>
      </c>
      <c r="V14" s="76">
        <v>1.5178942424656796</v>
      </c>
      <c r="W14" s="76">
        <v>1.2998982984892211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6.6409621778862601E-2</v>
      </c>
      <c r="D15" s="69">
        <f t="shared" si="6"/>
        <v>1.6061545543033642E-2</v>
      </c>
      <c r="E15" s="69">
        <f t="shared" si="6"/>
        <v>0.15083340746129559</v>
      </c>
      <c r="F15" s="69">
        <f t="shared" si="6"/>
        <v>0.17259551367417281</v>
      </c>
      <c r="G15" s="69">
        <f t="shared" si="6"/>
        <v>0.35418429443130039</v>
      </c>
      <c r="H15" s="69">
        <f t="shared" si="6"/>
        <v>0.5970792623725848</v>
      </c>
      <c r="I15" s="69">
        <f t="shared" si="6"/>
        <v>0.12138015341879999</v>
      </c>
      <c r="J15" s="69">
        <f t="shared" si="6"/>
        <v>0.20416018507946401</v>
      </c>
      <c r="K15" s="69">
        <f t="shared" si="6"/>
        <v>0.40267593428408871</v>
      </c>
      <c r="L15" s="69">
        <f t="shared" si="6"/>
        <v>0.54089486315538005</v>
      </c>
      <c r="M15" s="69">
        <f t="shared" si="6"/>
        <v>1.1036948407982585</v>
      </c>
      <c r="N15" s="69">
        <f t="shared" si="6"/>
        <v>1.0206726206548649</v>
      </c>
      <c r="O15" s="69">
        <f t="shared" si="6"/>
        <v>0.95348309756936134</v>
      </c>
      <c r="P15" s="69">
        <f t="shared" si="6"/>
        <v>1.001367904767428</v>
      </c>
      <c r="Q15" s="69">
        <f t="shared" si="6"/>
        <v>0.90905296691666571</v>
      </c>
      <c r="R15" s="69">
        <f t="shared" si="6"/>
        <v>1.2216822921935051</v>
      </c>
      <c r="S15" s="69">
        <f t="shared" si="6"/>
        <v>0.70524736423865308</v>
      </c>
      <c r="T15" s="69">
        <f t="shared" si="6"/>
        <v>0.54600158289043588</v>
      </c>
      <c r="U15" s="69">
        <f t="shared" si="6"/>
        <v>0.53697084464442724</v>
      </c>
      <c r="V15" s="69">
        <f t="shared" si="6"/>
        <v>0.58454994726884646</v>
      </c>
      <c r="W15" s="69">
        <f t="shared" si="6"/>
        <v>0.6537751592903186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6.6409621778862601E-2</v>
      </c>
      <c r="D16" s="72">
        <v>1.6061545543033642E-2</v>
      </c>
      <c r="E16" s="72">
        <v>0.15083340746129559</v>
      </c>
      <c r="F16" s="72">
        <v>0.17259551367417281</v>
      </c>
      <c r="G16" s="72">
        <v>0.35418429443130039</v>
      </c>
      <c r="H16" s="72">
        <v>0.5970792623725848</v>
      </c>
      <c r="I16" s="72">
        <v>0.12138015341879999</v>
      </c>
      <c r="J16" s="72">
        <v>0.20416018507946401</v>
      </c>
      <c r="K16" s="72">
        <v>0.40267593428408871</v>
      </c>
      <c r="L16" s="72">
        <v>0.54089486315538005</v>
      </c>
      <c r="M16" s="72">
        <v>1.1036948407982585</v>
      </c>
      <c r="N16" s="72">
        <v>1.0206726206548649</v>
      </c>
      <c r="O16" s="72">
        <v>0.95348309756936134</v>
      </c>
      <c r="P16" s="72">
        <v>1.001367904767428</v>
      </c>
      <c r="Q16" s="72">
        <v>0.90905296691666571</v>
      </c>
      <c r="R16" s="72">
        <v>1.2216822921935051</v>
      </c>
      <c r="S16" s="72">
        <v>0.70524736423865308</v>
      </c>
      <c r="T16" s="72">
        <v>0.54600158289043588</v>
      </c>
      <c r="U16" s="72">
        <v>0.53697084464442724</v>
      </c>
      <c r="V16" s="72">
        <v>0.58454994726884646</v>
      </c>
      <c r="W16" s="72">
        <v>0.6537751592903186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27.408982353358976</v>
      </c>
      <c r="D17" s="69">
        <f t="shared" si="7"/>
        <v>29.152170853614038</v>
      </c>
      <c r="E17" s="69">
        <f t="shared" si="7"/>
        <v>28.74825605978117</v>
      </c>
      <c r="F17" s="69">
        <f t="shared" si="7"/>
        <v>25.637444311130867</v>
      </c>
      <c r="G17" s="69">
        <f t="shared" si="7"/>
        <v>23.880236995505037</v>
      </c>
      <c r="H17" s="69">
        <f t="shared" si="7"/>
        <v>25.752481870170385</v>
      </c>
      <c r="I17" s="69">
        <f t="shared" si="7"/>
        <v>25.132757070734119</v>
      </c>
      <c r="J17" s="69">
        <f t="shared" si="7"/>
        <v>24.448088899172788</v>
      </c>
      <c r="K17" s="69">
        <f t="shared" si="7"/>
        <v>27.482968146606655</v>
      </c>
      <c r="L17" s="69">
        <f t="shared" si="7"/>
        <v>34.865773896533462</v>
      </c>
      <c r="M17" s="69">
        <f t="shared" si="7"/>
        <v>24.511296607868086</v>
      </c>
      <c r="N17" s="69">
        <f t="shared" si="7"/>
        <v>22.816690863139261</v>
      </c>
      <c r="O17" s="69">
        <f t="shared" si="7"/>
        <v>30.251896551060938</v>
      </c>
      <c r="P17" s="69">
        <f t="shared" si="7"/>
        <v>20.171437210514163</v>
      </c>
      <c r="Q17" s="69">
        <f t="shared" si="7"/>
        <v>22.431522906590192</v>
      </c>
      <c r="R17" s="69">
        <f t="shared" ref="R17:V17" si="8">SUM(R18:R26)</f>
        <v>29.603541707315731</v>
      </c>
      <c r="S17" s="69">
        <f t="shared" si="8"/>
        <v>24.411208193694311</v>
      </c>
      <c r="T17" s="69">
        <f t="shared" si="8"/>
        <v>22.948819118014349</v>
      </c>
      <c r="U17" s="69">
        <f t="shared" si="8"/>
        <v>21.82901778413402</v>
      </c>
      <c r="V17" s="69">
        <f t="shared" si="8"/>
        <v>21.649605048578476</v>
      </c>
      <c r="W17" s="69">
        <f t="shared" ref="W17" si="9">SUM(W18:W26)</f>
        <v>17.793591897895883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24.647645808596014</v>
      </c>
      <c r="D21" s="72">
        <v>26.092607864840495</v>
      </c>
      <c r="E21" s="72">
        <v>25.673191664090847</v>
      </c>
      <c r="F21" s="72">
        <v>22.479272872146211</v>
      </c>
      <c r="G21" s="72">
        <v>20.661994061331402</v>
      </c>
      <c r="H21" s="72">
        <v>22.586329266743501</v>
      </c>
      <c r="I21" s="72">
        <v>21.800810368460336</v>
      </c>
      <c r="J21" s="72">
        <v>21.801510936133095</v>
      </c>
      <c r="K21" s="72">
        <v>24.579520073655672</v>
      </c>
      <c r="L21" s="72">
        <v>31.289788586802448</v>
      </c>
      <c r="M21" s="72">
        <v>21.379019510578239</v>
      </c>
      <c r="N21" s="72">
        <v>19.410556863884647</v>
      </c>
      <c r="O21" s="72">
        <v>26.229093272418975</v>
      </c>
      <c r="P21" s="72">
        <v>14.806105924588788</v>
      </c>
      <c r="Q21" s="72">
        <v>17.635875305507405</v>
      </c>
      <c r="R21" s="72">
        <v>25.854014951055337</v>
      </c>
      <c r="S21" s="72">
        <v>20.760176473600076</v>
      </c>
      <c r="T21" s="72">
        <v>18.319523890792748</v>
      </c>
      <c r="U21" s="72">
        <v>17.060961966299185</v>
      </c>
      <c r="V21" s="72">
        <v>16.430843336226026</v>
      </c>
      <c r="W21" s="72">
        <v>14.925392090429286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0.79385696186672727</v>
      </c>
      <c r="D24" s="72">
        <v>0.87890341389842808</v>
      </c>
      <c r="E24" s="72">
        <v>0.92671383847706279</v>
      </c>
      <c r="F24" s="72">
        <v>0.80302234886431256</v>
      </c>
      <c r="G24" s="72">
        <v>0.64715880355846933</v>
      </c>
      <c r="H24" s="72">
        <v>0.62436745168960339</v>
      </c>
      <c r="I24" s="72">
        <v>0.74733256654588986</v>
      </c>
      <c r="J24" s="72">
        <v>0.68365921231378579</v>
      </c>
      <c r="K24" s="72">
        <v>0.79258918629262343</v>
      </c>
      <c r="L24" s="72">
        <v>1.1315729486765873</v>
      </c>
      <c r="M24" s="72">
        <v>0.95970189505332459</v>
      </c>
      <c r="N24" s="72">
        <v>0.96936654178108339</v>
      </c>
      <c r="O24" s="72">
        <v>1.2852906366459396</v>
      </c>
      <c r="P24" s="72">
        <v>1.2307713381302547</v>
      </c>
      <c r="Q24" s="72">
        <v>1.0907132059430455</v>
      </c>
      <c r="R24" s="72">
        <v>1.0047458245830803</v>
      </c>
      <c r="S24" s="72">
        <v>0.83786615827616751</v>
      </c>
      <c r="T24" s="72">
        <v>0.89862517628081595</v>
      </c>
      <c r="U24" s="72">
        <v>0.75259844571772871</v>
      </c>
      <c r="V24" s="72">
        <v>0.69686201253205138</v>
      </c>
      <c r="W24" s="72">
        <v>0.5985205480016782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1.4128310023349631</v>
      </c>
      <c r="D25" s="74">
        <v>1.7723536166156275</v>
      </c>
      <c r="E25" s="74">
        <v>1.6640197732045385</v>
      </c>
      <c r="F25" s="74">
        <v>1.7229314030575287</v>
      </c>
      <c r="G25" s="74">
        <v>2.0236215950233039</v>
      </c>
      <c r="H25" s="74">
        <v>2.0398510730392116</v>
      </c>
      <c r="I25" s="74">
        <v>1.8969024372887673</v>
      </c>
      <c r="J25" s="74">
        <v>1.4821716793260651</v>
      </c>
      <c r="K25" s="74">
        <v>1.45686852201769</v>
      </c>
      <c r="L25" s="74">
        <v>2.178783249613566</v>
      </c>
      <c r="M25" s="74">
        <v>1.2595502404876184</v>
      </c>
      <c r="N25" s="74">
        <v>1.9490472081684165</v>
      </c>
      <c r="O25" s="74">
        <v>1.9463131583118989</v>
      </c>
      <c r="P25" s="74">
        <v>2.7631865216243647</v>
      </c>
      <c r="Q25" s="74">
        <v>2.8552002018182185</v>
      </c>
      <c r="R25" s="74">
        <v>1.962594877524694</v>
      </c>
      <c r="S25" s="74">
        <v>2.1809340715628762</v>
      </c>
      <c r="T25" s="74">
        <v>3.0925766260900343</v>
      </c>
      <c r="U25" s="74">
        <v>3.0063731521353674</v>
      </c>
      <c r="V25" s="74">
        <v>3.5205264202210178</v>
      </c>
      <c r="W25" s="74">
        <v>1.6764494965017689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0.55464858056127309</v>
      </c>
      <c r="D26" s="77">
        <v>0.40830595825948657</v>
      </c>
      <c r="E26" s="77">
        <v>0.48433078400872009</v>
      </c>
      <c r="F26" s="77">
        <v>0.63221768706281223</v>
      </c>
      <c r="G26" s="77">
        <v>0.54746253559186098</v>
      </c>
      <c r="H26" s="77">
        <v>0.50193407869806617</v>
      </c>
      <c r="I26" s="77">
        <v>0.68771169843912816</v>
      </c>
      <c r="J26" s="77">
        <v>0.48074707139984174</v>
      </c>
      <c r="K26" s="77">
        <v>0.65399036464067017</v>
      </c>
      <c r="L26" s="77">
        <v>0.2656291114408621</v>
      </c>
      <c r="M26" s="77">
        <v>0.91302496174890224</v>
      </c>
      <c r="N26" s="77">
        <v>0.48772024930511226</v>
      </c>
      <c r="O26" s="77">
        <v>0.7911994836841254</v>
      </c>
      <c r="P26" s="77">
        <v>1.3713734261707546</v>
      </c>
      <c r="Q26" s="77">
        <v>0.84973419332152422</v>
      </c>
      <c r="R26" s="77">
        <v>0.78218605415262299</v>
      </c>
      <c r="S26" s="77">
        <v>0.63223149025519088</v>
      </c>
      <c r="T26" s="77">
        <v>0.63809342485075182</v>
      </c>
      <c r="U26" s="77">
        <v>1.0090842199817367</v>
      </c>
      <c r="V26" s="77">
        <v>1.0013732795993804</v>
      </c>
      <c r="W26" s="77">
        <v>0.59322976296315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5.0574526991430329</v>
      </c>
      <c r="D27" s="69">
        <f t="shared" si="10"/>
        <v>4.9425418545836415</v>
      </c>
      <c r="E27" s="69">
        <f t="shared" si="10"/>
        <v>4.7979367786250116</v>
      </c>
      <c r="F27" s="69">
        <f t="shared" si="10"/>
        <v>4.5612249151467488</v>
      </c>
      <c r="G27" s="69">
        <f t="shared" si="10"/>
        <v>4.3765972095733119</v>
      </c>
      <c r="H27" s="69">
        <f t="shared" si="10"/>
        <v>5.2673326152059232</v>
      </c>
      <c r="I27" s="69">
        <f t="shared" si="10"/>
        <v>5.082429212947563</v>
      </c>
      <c r="J27" s="69">
        <f t="shared" si="10"/>
        <v>5.1582422049229502</v>
      </c>
      <c r="K27" s="69">
        <f t="shared" si="10"/>
        <v>5.1487411496239837</v>
      </c>
      <c r="L27" s="69">
        <f t="shared" si="10"/>
        <v>7.1254090690270573</v>
      </c>
      <c r="M27" s="69">
        <f t="shared" si="10"/>
        <v>6.3805665295328833</v>
      </c>
      <c r="N27" s="69">
        <f t="shared" si="10"/>
        <v>5.7320375445039904</v>
      </c>
      <c r="O27" s="69">
        <f t="shared" si="10"/>
        <v>7.0122425531602097</v>
      </c>
      <c r="P27" s="69">
        <f t="shared" si="10"/>
        <v>5.5259018117099163</v>
      </c>
      <c r="Q27" s="69">
        <f t="shared" si="10"/>
        <v>5.312638679160953</v>
      </c>
      <c r="R27" s="69">
        <f t="shared" ref="R27:V27" si="11">SUM(R28:R32)</f>
        <v>6.852850215703322</v>
      </c>
      <c r="S27" s="69">
        <f t="shared" si="11"/>
        <v>5.8596613755938023</v>
      </c>
      <c r="T27" s="69">
        <f t="shared" si="11"/>
        <v>5.6292909287082207</v>
      </c>
      <c r="U27" s="69">
        <f t="shared" si="11"/>
        <v>5.7626225683139474</v>
      </c>
      <c r="V27" s="69">
        <f t="shared" si="11"/>
        <v>6.3000359590228827</v>
      </c>
      <c r="W27" s="69">
        <f t="shared" ref="W27" si="12">SUM(W28:W32)</f>
        <v>4.9819565589924073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2.640998819636653</v>
      </c>
      <c r="D30" s="72">
        <v>2.3760218911263951</v>
      </c>
      <c r="E30" s="72">
        <v>2.2605287045994844</v>
      </c>
      <c r="F30" s="72">
        <v>1.9877230720885748</v>
      </c>
      <c r="G30" s="72">
        <v>2.0337515859675435</v>
      </c>
      <c r="H30" s="72">
        <v>2.6588547275864309</v>
      </c>
      <c r="I30" s="72">
        <v>2.9514465169046304</v>
      </c>
      <c r="J30" s="72">
        <v>3.5683330311746739</v>
      </c>
      <c r="K30" s="72">
        <v>3.2453963219117572</v>
      </c>
      <c r="L30" s="72">
        <v>4.2977952123641954</v>
      </c>
      <c r="M30" s="72">
        <v>3.8429269626529154</v>
      </c>
      <c r="N30" s="72">
        <v>3.5014208099165316</v>
      </c>
      <c r="O30" s="72">
        <v>4.1706246272535914</v>
      </c>
      <c r="P30" s="72">
        <v>2.5062897855781787</v>
      </c>
      <c r="Q30" s="72">
        <v>2.6358770423613627</v>
      </c>
      <c r="R30" s="72">
        <v>3.9001592029244958</v>
      </c>
      <c r="S30" s="72">
        <v>3.2785551564636672</v>
      </c>
      <c r="T30" s="72">
        <v>3.0830969179518886</v>
      </c>
      <c r="U30" s="72">
        <v>3.2366869181887634</v>
      </c>
      <c r="V30" s="72">
        <v>3.5554779043610965</v>
      </c>
      <c r="W30" s="72">
        <v>2.7931652184859432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2.4164538795063804</v>
      </c>
      <c r="D32" s="77">
        <v>2.5665199634572464</v>
      </c>
      <c r="E32" s="77">
        <v>2.5374080740255267</v>
      </c>
      <c r="F32" s="77">
        <v>2.5735018430581738</v>
      </c>
      <c r="G32" s="77">
        <v>2.342845623605768</v>
      </c>
      <c r="H32" s="77">
        <v>2.6084778876194923</v>
      </c>
      <c r="I32" s="77">
        <v>2.130982696042933</v>
      </c>
      <c r="J32" s="77">
        <v>1.5899091737482764</v>
      </c>
      <c r="K32" s="77">
        <v>1.9033448277122265</v>
      </c>
      <c r="L32" s="77">
        <v>2.8276138566628624</v>
      </c>
      <c r="M32" s="77">
        <v>2.5376395668799683</v>
      </c>
      <c r="N32" s="77">
        <v>2.2306167345874588</v>
      </c>
      <c r="O32" s="77">
        <v>2.8416179259066188</v>
      </c>
      <c r="P32" s="77">
        <v>3.0196120261317376</v>
      </c>
      <c r="Q32" s="77">
        <v>2.6767616367995903</v>
      </c>
      <c r="R32" s="77">
        <v>2.9526910127788257</v>
      </c>
      <c r="S32" s="77">
        <v>2.5811062191301346</v>
      </c>
      <c r="T32" s="77">
        <v>2.5461940107563326</v>
      </c>
      <c r="U32" s="77">
        <v>2.5259356501251835</v>
      </c>
      <c r="V32" s="77">
        <v>2.7445580546617863</v>
      </c>
      <c r="W32" s="77">
        <v>2.1887913405064641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183.08498587336251</v>
      </c>
      <c r="D3" s="65">
        <f t="shared" si="0"/>
        <v>175.08820986228039</v>
      </c>
      <c r="E3" s="65">
        <f t="shared" si="0"/>
        <v>174.76156098417161</v>
      </c>
      <c r="F3" s="65">
        <f t="shared" si="0"/>
        <v>158.25538509949075</v>
      </c>
      <c r="G3" s="65">
        <f t="shared" si="0"/>
        <v>146.86114330087909</v>
      </c>
      <c r="H3" s="65">
        <f t="shared" si="0"/>
        <v>161.15760376390935</v>
      </c>
      <c r="I3" s="65">
        <f t="shared" si="0"/>
        <v>149.36332398617191</v>
      </c>
      <c r="J3" s="65">
        <f t="shared" si="0"/>
        <v>160.15277681030906</v>
      </c>
      <c r="K3" s="65">
        <f t="shared" si="0"/>
        <v>177.48463931304073</v>
      </c>
      <c r="L3" s="65">
        <f t="shared" si="0"/>
        <v>224.22044658500334</v>
      </c>
      <c r="M3" s="65">
        <f t="shared" si="0"/>
        <v>169.92144855086494</v>
      </c>
      <c r="N3" s="65">
        <f t="shared" si="0"/>
        <v>163.6151901368975</v>
      </c>
      <c r="O3" s="65">
        <f t="shared" si="0"/>
        <v>213.46064507638451</v>
      </c>
      <c r="P3" s="65">
        <f t="shared" si="0"/>
        <v>136.24571436726666</v>
      </c>
      <c r="Q3" s="65">
        <f t="shared" si="0"/>
        <v>134.34440815113345</v>
      </c>
      <c r="R3" s="65">
        <f t="shared" ref="R3:V3" si="1">SUM(R4,R15,R17,R27)</f>
        <v>175.11328034514324</v>
      </c>
      <c r="S3" s="65">
        <f t="shared" si="1"/>
        <v>143.79240722743097</v>
      </c>
      <c r="T3" s="65">
        <f t="shared" si="1"/>
        <v>135.85108037766159</v>
      </c>
      <c r="U3" s="65">
        <f t="shared" si="1"/>
        <v>131.90984324361071</v>
      </c>
      <c r="V3" s="65">
        <f t="shared" si="1"/>
        <v>136.13986310721214</v>
      </c>
      <c r="W3" s="65">
        <f t="shared" ref="W3" si="2">SUM(W4,W15,W17,W27)</f>
        <v>109.71093954789531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161.29677102267411</v>
      </c>
      <c r="D4" s="69">
        <f t="shared" si="3"/>
        <v>152.19114531376371</v>
      </c>
      <c r="E4" s="69">
        <f t="shared" si="3"/>
        <v>151.64090516482247</v>
      </c>
      <c r="F4" s="69">
        <f t="shared" si="3"/>
        <v>137.05796343371216</v>
      </c>
      <c r="G4" s="69">
        <f t="shared" si="3"/>
        <v>126.3146792579244</v>
      </c>
      <c r="H4" s="69">
        <f t="shared" si="3"/>
        <v>137.83795441209659</v>
      </c>
      <c r="I4" s="69">
        <f t="shared" si="3"/>
        <v>127.87020882936902</v>
      </c>
      <c r="J4" s="69">
        <f t="shared" si="3"/>
        <v>138.8100616548069</v>
      </c>
      <c r="K4" s="69">
        <f t="shared" si="3"/>
        <v>153.02138695298214</v>
      </c>
      <c r="L4" s="69">
        <f t="shared" si="3"/>
        <v>192.43790915067791</v>
      </c>
      <c r="M4" s="69">
        <f t="shared" si="3"/>
        <v>143.44140335457047</v>
      </c>
      <c r="N4" s="69">
        <f t="shared" si="3"/>
        <v>138.66491950920792</v>
      </c>
      <c r="O4" s="69">
        <f t="shared" si="3"/>
        <v>181.35057295617909</v>
      </c>
      <c r="P4" s="69">
        <f t="shared" si="3"/>
        <v>111.74036695975536</v>
      </c>
      <c r="Q4" s="69">
        <f t="shared" si="3"/>
        <v>108.06019106414362</v>
      </c>
      <c r="R4" s="69">
        <f t="shared" ref="R4:V4" si="4">SUM(R5:R14)</f>
        <v>139.91878464907114</v>
      </c>
      <c r="S4" s="69">
        <f t="shared" si="4"/>
        <v>115.53450592579192</v>
      </c>
      <c r="T4" s="69">
        <f t="shared" si="4"/>
        <v>109.40558718107788</v>
      </c>
      <c r="U4" s="69">
        <f t="shared" si="4"/>
        <v>106.06231225926066</v>
      </c>
      <c r="V4" s="69">
        <f t="shared" si="4"/>
        <v>109.64725411119403</v>
      </c>
      <c r="W4" s="69">
        <f t="shared" ref="W4" si="5">SUM(W5:W14)</f>
        <v>87.045120766749562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3.2108112732666505E-2</v>
      </c>
      <c r="D5" s="72">
        <v>3.7727919959321031E-2</v>
      </c>
      <c r="E5" s="72">
        <v>2.2029273357922631E-2</v>
      </c>
      <c r="F5" s="72">
        <v>2.2635551901450567E-2</v>
      </c>
      <c r="G5" s="72">
        <v>2.4435891268777453E-2</v>
      </c>
      <c r="H5" s="72">
        <v>2.6336436869599109E-2</v>
      </c>
      <c r="I5" s="72">
        <v>4.9640895523142763E-2</v>
      </c>
      <c r="J5" s="72">
        <v>0.12568284940996285</v>
      </c>
      <c r="K5" s="72">
        <v>3.5480322028751121E-2</v>
      </c>
      <c r="L5" s="72">
        <v>6.2535905849374854E-3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1.613325142080449E-2</v>
      </c>
      <c r="S5" s="72">
        <v>6.806975328811745E-3</v>
      </c>
      <c r="T5" s="72">
        <v>1.50024769343891E-2</v>
      </c>
      <c r="U5" s="72">
        <v>1.9706353348641382E-2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0.33973193676537511</v>
      </c>
      <c r="D6" s="72">
        <v>0.33651109298169485</v>
      </c>
      <c r="E6" s="72">
        <v>0.3598162565798127</v>
      </c>
      <c r="F6" s="72">
        <v>0.4693666610677904</v>
      </c>
      <c r="G6" s="72">
        <v>0.52263062698651397</v>
      </c>
      <c r="H6" s="72">
        <v>0.66596132779385064</v>
      </c>
      <c r="I6" s="72">
        <v>0.52753817680267878</v>
      </c>
      <c r="J6" s="72">
        <v>0.35994090849845339</v>
      </c>
      <c r="K6" s="72">
        <v>0.35175330778647529</v>
      </c>
      <c r="L6" s="72">
        <v>0.43580413032806176</v>
      </c>
      <c r="M6" s="72">
        <v>0.36994454045345337</v>
      </c>
      <c r="N6" s="72">
        <v>0.40253321209204174</v>
      </c>
      <c r="O6" s="72">
        <v>0.52716191598650464</v>
      </c>
      <c r="P6" s="72">
        <v>0.3846726869147758</v>
      </c>
      <c r="Q6" s="72">
        <v>0.22385853342398654</v>
      </c>
      <c r="R6" s="72">
        <v>0.29902533321807018</v>
      </c>
      <c r="S6" s="72">
        <v>0.34548159773348358</v>
      </c>
      <c r="T6" s="72">
        <v>0.38284812187569178</v>
      </c>
      <c r="U6" s="72">
        <v>0.37621646006339138</v>
      </c>
      <c r="V6" s="72">
        <v>0.30778792879757899</v>
      </c>
      <c r="W6" s="72">
        <v>0.20784209543627177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0.47201836175260786</v>
      </c>
      <c r="M7" s="72">
        <v>0.67644444982583529</v>
      </c>
      <c r="N7" s="72">
        <v>0.59985395577299017</v>
      </c>
      <c r="O7" s="72">
        <v>0.672518904655377</v>
      </c>
      <c r="P7" s="72">
        <v>0.4272128969298748</v>
      </c>
      <c r="Q7" s="72">
        <v>0.12550885563372319</v>
      </c>
      <c r="R7" s="72">
        <v>3.2671593545992389E-2</v>
      </c>
      <c r="S7" s="72">
        <v>8.1754106808146678E-3</v>
      </c>
      <c r="T7" s="72">
        <v>3.0467943359368924E-2</v>
      </c>
      <c r="U7" s="72">
        <v>4.097230242322885E-2</v>
      </c>
      <c r="V7" s="72">
        <v>5.6320281681291134E-2</v>
      </c>
      <c r="W7" s="72">
        <v>3.2103592232996829E-3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144.71836446497858</v>
      </c>
      <c r="D8" s="72">
        <v>132.90233177069743</v>
      </c>
      <c r="E8" s="72">
        <v>131.04140228552802</v>
      </c>
      <c r="F8" s="72">
        <v>116.0634925756053</v>
      </c>
      <c r="G8" s="72">
        <v>105.98091458558928</v>
      </c>
      <c r="H8" s="72">
        <v>118.34872305825775</v>
      </c>
      <c r="I8" s="72">
        <v>110.6531687416319</v>
      </c>
      <c r="J8" s="72">
        <v>122.51750260086608</v>
      </c>
      <c r="K8" s="72">
        <v>134.45032329091569</v>
      </c>
      <c r="L8" s="72">
        <v>168.97245068266048</v>
      </c>
      <c r="M8" s="72">
        <v>119.65343853311276</v>
      </c>
      <c r="N8" s="72">
        <v>116.76610952104366</v>
      </c>
      <c r="O8" s="72">
        <v>153.86458963955354</v>
      </c>
      <c r="P8" s="72">
        <v>79.788423109945867</v>
      </c>
      <c r="Q8" s="72">
        <v>88.771562220535998</v>
      </c>
      <c r="R8" s="72">
        <v>120.52298828091791</v>
      </c>
      <c r="S8" s="72">
        <v>98.212635302346953</v>
      </c>
      <c r="T8" s="72">
        <v>88.755492963977176</v>
      </c>
      <c r="U8" s="72">
        <v>84.876463796576431</v>
      </c>
      <c r="V8" s="72">
        <v>85.370689050102357</v>
      </c>
      <c r="W8" s="72">
        <v>71.899770069348577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4.3210792702024365</v>
      </c>
      <c r="D9" s="72">
        <v>6.9105946565988781</v>
      </c>
      <c r="E9" s="72">
        <v>7.7367644985659982</v>
      </c>
      <c r="F9" s="72">
        <v>9.7472687624006031</v>
      </c>
      <c r="G9" s="72">
        <v>10.278224804726658</v>
      </c>
      <c r="H9" s="72">
        <v>9.3383401636147116</v>
      </c>
      <c r="I9" s="72">
        <v>6.1479288514419359</v>
      </c>
      <c r="J9" s="72">
        <v>5.1460572381435252</v>
      </c>
      <c r="K9" s="72">
        <v>5.595321320482892</v>
      </c>
      <c r="L9" s="72">
        <v>7.6602557908013988</v>
      </c>
      <c r="M9" s="72">
        <v>8.1104996183818283</v>
      </c>
      <c r="N9" s="72">
        <v>6.7945304485532327</v>
      </c>
      <c r="O9" s="72">
        <v>9.9167386439200342</v>
      </c>
      <c r="P9" s="72">
        <v>16.666147912576328</v>
      </c>
      <c r="Q9" s="72">
        <v>7.7751683026260547</v>
      </c>
      <c r="R9" s="72">
        <v>6.6337844153649437</v>
      </c>
      <c r="S9" s="72">
        <v>5.2949871343600687</v>
      </c>
      <c r="T9" s="72">
        <v>6.1848890285626821</v>
      </c>
      <c r="U9" s="72">
        <v>5.1070635906166792</v>
      </c>
      <c r="V9" s="72">
        <v>5.0290585603148026</v>
      </c>
      <c r="W9" s="72">
        <v>3.143777511648826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6.241164372245688</v>
      </c>
      <c r="D11" s="72">
        <v>6.0764181618915725</v>
      </c>
      <c r="E11" s="72">
        <v>6.4314226279684448</v>
      </c>
      <c r="F11" s="72">
        <v>5.6031578335869572</v>
      </c>
      <c r="G11" s="72">
        <v>4.447920351671816</v>
      </c>
      <c r="H11" s="72">
        <v>4.3470102267460824</v>
      </c>
      <c r="I11" s="72">
        <v>4.8862345447236866</v>
      </c>
      <c r="J11" s="72">
        <v>4.9520616120912218</v>
      </c>
      <c r="K11" s="72">
        <v>5.5994626586854244</v>
      </c>
      <c r="L11" s="72">
        <v>7.8829935320366475</v>
      </c>
      <c r="M11" s="72">
        <v>6.8889115011554374</v>
      </c>
      <c r="N11" s="72">
        <v>7.161084152134884</v>
      </c>
      <c r="O11" s="72">
        <v>9.1973001925822402</v>
      </c>
      <c r="P11" s="72">
        <v>7.9726937964767846</v>
      </c>
      <c r="Q11" s="72">
        <v>6.012654400966797</v>
      </c>
      <c r="R11" s="72">
        <v>5.3597644577770405</v>
      </c>
      <c r="S11" s="72">
        <v>4.4246788849334306</v>
      </c>
      <c r="T11" s="72">
        <v>4.783286151184809</v>
      </c>
      <c r="U11" s="72">
        <v>4.0589065797732413</v>
      </c>
      <c r="V11" s="72">
        <v>3.9098463224916027</v>
      </c>
      <c r="W11" s="72">
        <v>3.1933700447411586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0.32372986747576038</v>
      </c>
      <c r="D12" s="72">
        <v>0.65722115076449883</v>
      </c>
      <c r="E12" s="72">
        <v>0.69335825055186995</v>
      </c>
      <c r="F12" s="72">
        <v>0.74255038081597835</v>
      </c>
      <c r="G12" s="72">
        <v>0.78454816837894004</v>
      </c>
      <c r="H12" s="72">
        <v>1.0732892203248188</v>
      </c>
      <c r="I12" s="72">
        <v>1.3334675993586476</v>
      </c>
      <c r="J12" s="72">
        <v>1.4469031917150386</v>
      </c>
      <c r="K12" s="72">
        <v>2.1041662422976204</v>
      </c>
      <c r="L12" s="72">
        <v>1.99159730770084</v>
      </c>
      <c r="M12" s="72">
        <v>2.3036500938979949</v>
      </c>
      <c r="N12" s="72">
        <v>1.6453934557763521</v>
      </c>
      <c r="O12" s="72">
        <v>2.1920199532643401</v>
      </c>
      <c r="P12" s="72">
        <v>4.9110851015866723</v>
      </c>
      <c r="Q12" s="72">
        <v>3.4327630326880776</v>
      </c>
      <c r="R12" s="72">
        <v>4.7530632547754967</v>
      </c>
      <c r="S12" s="72">
        <v>5.3969530681354829</v>
      </c>
      <c r="T12" s="72">
        <v>7.5908350658185109</v>
      </c>
      <c r="U12" s="72">
        <v>10.03202652474817</v>
      </c>
      <c r="V12" s="72">
        <v>13.455657725340705</v>
      </c>
      <c r="W12" s="72">
        <v>7.29725238786222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1.9132900999964257</v>
      </c>
      <c r="D13" s="74">
        <v>2.1732536754590837</v>
      </c>
      <c r="E13" s="74">
        <v>2.3477054797603336</v>
      </c>
      <c r="F13" s="74">
        <v>1.7710158567474823</v>
      </c>
      <c r="G13" s="74">
        <v>1.9133787666439892</v>
      </c>
      <c r="H13" s="74">
        <v>1.4854054881900971</v>
      </c>
      <c r="I13" s="74">
        <v>1.974648148342957</v>
      </c>
      <c r="J13" s="74">
        <v>1.7264693943429099</v>
      </c>
      <c r="K13" s="74">
        <v>2.1377590131745037</v>
      </c>
      <c r="L13" s="74">
        <v>1.4737399079463427</v>
      </c>
      <c r="M13" s="74">
        <v>3.0491227247500539</v>
      </c>
      <c r="N13" s="74">
        <v>2.9729559826085055</v>
      </c>
      <c r="O13" s="74">
        <v>1.8949773827871483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3.4073028982771891</v>
      </c>
      <c r="D14" s="76">
        <v>3.0970868854112501</v>
      </c>
      <c r="E14" s="76">
        <v>3.0084064925100731</v>
      </c>
      <c r="F14" s="76">
        <v>2.6384758115866114</v>
      </c>
      <c r="G14" s="76">
        <v>2.3626260626584368</v>
      </c>
      <c r="H14" s="76">
        <v>2.5528884902996651</v>
      </c>
      <c r="I14" s="76">
        <v>2.2975818715440806</v>
      </c>
      <c r="J14" s="76">
        <v>2.5354438597397109</v>
      </c>
      <c r="K14" s="76">
        <v>2.7471207976107892</v>
      </c>
      <c r="L14" s="76">
        <v>3.5427958468666345</v>
      </c>
      <c r="M14" s="76">
        <v>2.3893918929931091</v>
      </c>
      <c r="N14" s="76">
        <v>2.3224587812262611</v>
      </c>
      <c r="O14" s="76">
        <v>3.0852663234298987</v>
      </c>
      <c r="P14" s="76">
        <v>1.5901314553250399</v>
      </c>
      <c r="Q14" s="76">
        <v>1.7186757182689971</v>
      </c>
      <c r="R14" s="76">
        <v>2.3013540620508759</v>
      </c>
      <c r="S14" s="76">
        <v>1.8447875522728605</v>
      </c>
      <c r="T14" s="76">
        <v>1.6627654293652556</v>
      </c>
      <c r="U14" s="76">
        <v>1.5509566517108948</v>
      </c>
      <c r="V14" s="76">
        <v>1.5178942424656796</v>
      </c>
      <c r="W14" s="76">
        <v>1.2998982984892211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0.17333310766051777</v>
      </c>
      <c r="D15" s="69">
        <f t="shared" si="6"/>
        <v>4.3437810715379901E-2</v>
      </c>
      <c r="E15" s="69">
        <f t="shared" si="6"/>
        <v>0.42231196956765149</v>
      </c>
      <c r="F15" s="69">
        <f t="shared" si="6"/>
        <v>0.49972549444306336</v>
      </c>
      <c r="G15" s="69">
        <f t="shared" si="6"/>
        <v>1.0596354452101653</v>
      </c>
      <c r="H15" s="69">
        <f t="shared" si="6"/>
        <v>1.8443619447000557</v>
      </c>
      <c r="I15" s="69">
        <f t="shared" si="6"/>
        <v>0.38686045282417625</v>
      </c>
      <c r="J15" s="69">
        <f t="shared" si="6"/>
        <v>0.67111263341379734</v>
      </c>
      <c r="K15" s="69">
        <f t="shared" si="6"/>
        <v>1.3649371897564402</v>
      </c>
      <c r="L15" s="69">
        <f t="shared" si="6"/>
        <v>1.8903125169468595</v>
      </c>
      <c r="M15" s="69">
        <f t="shared" si="6"/>
        <v>3.9957550750626805</v>
      </c>
      <c r="N15" s="69">
        <f t="shared" si="6"/>
        <v>3.8501410489244821</v>
      </c>
      <c r="O15" s="69">
        <f t="shared" si="6"/>
        <v>3.7695540085902217</v>
      </c>
      <c r="P15" s="69">
        <f t="shared" si="6"/>
        <v>4.155745022320728</v>
      </c>
      <c r="Q15" s="69">
        <f t="shared" si="6"/>
        <v>3.9262296484175687</v>
      </c>
      <c r="R15" s="69">
        <f t="shared" si="6"/>
        <v>5.4059860444149059</v>
      </c>
      <c r="S15" s="69">
        <f t="shared" si="6"/>
        <v>3.1802468559474049</v>
      </c>
      <c r="T15" s="69">
        <f t="shared" si="6"/>
        <v>2.5006338427856298</v>
      </c>
      <c r="U15" s="69">
        <f t="shared" si="6"/>
        <v>2.4937354053697951</v>
      </c>
      <c r="V15" s="69">
        <f t="shared" si="6"/>
        <v>2.7529471658473508</v>
      </c>
      <c r="W15" s="69">
        <f t="shared" si="6"/>
        <v>3.1208470353354532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0.17333310766051777</v>
      </c>
      <c r="D16" s="72">
        <v>4.3437810715379901E-2</v>
      </c>
      <c r="E16" s="72">
        <v>0.42231196956765149</v>
      </c>
      <c r="F16" s="72">
        <v>0.49972549444306336</v>
      </c>
      <c r="G16" s="72">
        <v>1.0596354452101653</v>
      </c>
      <c r="H16" s="72">
        <v>1.8443619447000557</v>
      </c>
      <c r="I16" s="72">
        <v>0.38686045282417625</v>
      </c>
      <c r="J16" s="72">
        <v>0.67111263341379734</v>
      </c>
      <c r="K16" s="72">
        <v>1.3649371897564402</v>
      </c>
      <c r="L16" s="72">
        <v>1.8903125169468595</v>
      </c>
      <c r="M16" s="72">
        <v>3.9957550750626805</v>
      </c>
      <c r="N16" s="72">
        <v>3.8501410489244821</v>
      </c>
      <c r="O16" s="72">
        <v>3.7695540085902217</v>
      </c>
      <c r="P16" s="72">
        <v>4.155745022320728</v>
      </c>
      <c r="Q16" s="72">
        <v>3.9262296484175687</v>
      </c>
      <c r="R16" s="72">
        <v>5.4059860444149059</v>
      </c>
      <c r="S16" s="72">
        <v>3.1802468559474049</v>
      </c>
      <c r="T16" s="72">
        <v>2.5006338427856298</v>
      </c>
      <c r="U16" s="72">
        <v>2.4937354053697951</v>
      </c>
      <c r="V16" s="72">
        <v>2.7529471658473508</v>
      </c>
      <c r="W16" s="72">
        <v>3.1208470353354532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18.137774355063144</v>
      </c>
      <c r="D17" s="69">
        <f t="shared" si="7"/>
        <v>19.419453847293671</v>
      </c>
      <c r="E17" s="69">
        <f t="shared" si="7"/>
        <v>19.353375662360762</v>
      </c>
      <c r="F17" s="69">
        <f t="shared" si="7"/>
        <v>17.488164796247723</v>
      </c>
      <c r="G17" s="69">
        <f t="shared" si="7"/>
        <v>16.423593013738603</v>
      </c>
      <c r="H17" s="69">
        <f t="shared" si="7"/>
        <v>17.818118549967551</v>
      </c>
      <c r="I17" s="69">
        <f t="shared" si="7"/>
        <v>17.636016052869262</v>
      </c>
      <c r="J17" s="69">
        <f t="shared" si="7"/>
        <v>17.239627646187163</v>
      </c>
      <c r="K17" s="69">
        <f t="shared" si="7"/>
        <v>19.616630499714336</v>
      </c>
      <c r="L17" s="69">
        <f t="shared" si="7"/>
        <v>25.035631630542209</v>
      </c>
      <c r="M17" s="69">
        <f t="shared" si="7"/>
        <v>18.127698019734602</v>
      </c>
      <c r="N17" s="69">
        <f t="shared" si="7"/>
        <v>17.187413430613489</v>
      </c>
      <c r="O17" s="69">
        <f t="shared" si="7"/>
        <v>23.521853993436441</v>
      </c>
      <c r="P17" s="69">
        <f t="shared" si="7"/>
        <v>16.396453762118892</v>
      </c>
      <c r="Q17" s="69">
        <f t="shared" si="7"/>
        <v>18.578953367110437</v>
      </c>
      <c r="R17" s="69">
        <f t="shared" ref="R17:V17" si="8">SUM(R18:R26)</f>
        <v>24.976136364963892</v>
      </c>
      <c r="S17" s="69">
        <f t="shared" si="8"/>
        <v>20.914483737905211</v>
      </c>
      <c r="T17" s="69">
        <f t="shared" si="8"/>
        <v>19.891907949235272</v>
      </c>
      <c r="U17" s="69">
        <f t="shared" si="8"/>
        <v>19.184836297103363</v>
      </c>
      <c r="V17" s="69">
        <f t="shared" si="8"/>
        <v>19.150899350481769</v>
      </c>
      <c r="W17" s="69">
        <f t="shared" ref="W17" si="9">SUM(W18:W26)</f>
        <v>15.890192935659934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15.872166453478039</v>
      </c>
      <c r="D21" s="72">
        <v>16.962344921234482</v>
      </c>
      <c r="E21" s="72">
        <v>16.853592772323218</v>
      </c>
      <c r="F21" s="72">
        <v>14.901564076660485</v>
      </c>
      <c r="G21" s="72">
        <v>13.834852347917142</v>
      </c>
      <c r="H21" s="72">
        <v>15.279038514928846</v>
      </c>
      <c r="I21" s="72">
        <v>14.903602411784142</v>
      </c>
      <c r="J21" s="72">
        <v>15.069784412409536</v>
      </c>
      <c r="K21" s="72">
        <v>17.191667088546048</v>
      </c>
      <c r="L21" s="72">
        <v>22.161752609304756</v>
      </c>
      <c r="M21" s="72">
        <v>15.428132873965932</v>
      </c>
      <c r="N21" s="72">
        <v>14.378371631939652</v>
      </c>
      <c r="O21" s="72">
        <v>20.103652882655062</v>
      </c>
      <c r="P21" s="72">
        <v>11.791375635234553</v>
      </c>
      <c r="Q21" s="72">
        <v>14.513894518525511</v>
      </c>
      <c r="R21" s="72">
        <v>21.729236353852727</v>
      </c>
      <c r="S21" s="72">
        <v>17.779249059558868</v>
      </c>
      <c r="T21" s="72">
        <v>15.94565474441572</v>
      </c>
      <c r="U21" s="72">
        <v>15.048101724529023</v>
      </c>
      <c r="V21" s="72">
        <v>14.635078408914419</v>
      </c>
      <c r="W21" s="72">
        <v>13.361088108075606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0.68681284478849858</v>
      </c>
      <c r="D24" s="72">
        <v>0.76224708728927837</v>
      </c>
      <c r="E24" s="72">
        <v>0.80572091828205439</v>
      </c>
      <c r="F24" s="72">
        <v>0.6999260595322635</v>
      </c>
      <c r="G24" s="72">
        <v>0.5655152439493073</v>
      </c>
      <c r="H24" s="72">
        <v>0.54701988300977378</v>
      </c>
      <c r="I24" s="72">
        <v>0.65649577084555866</v>
      </c>
      <c r="J24" s="72">
        <v>0.6022276173656802</v>
      </c>
      <c r="K24" s="72">
        <v>0.70022623845926524</v>
      </c>
      <c r="L24" s="72">
        <v>1.0027963502965243</v>
      </c>
      <c r="M24" s="72">
        <v>0.85411248464386602</v>
      </c>
      <c r="N24" s="72">
        <v>0.86767120177670842</v>
      </c>
      <c r="O24" s="72">
        <v>1.1590596396453055</v>
      </c>
      <c r="P24" s="72">
        <v>1.1195026433029602</v>
      </c>
      <c r="Q24" s="72">
        <v>1.0001398003886997</v>
      </c>
      <c r="R24" s="72">
        <v>0.92698163104834064</v>
      </c>
      <c r="S24" s="72">
        <v>0.77761809144040461</v>
      </c>
      <c r="T24" s="72">
        <v>0.83877114165942912</v>
      </c>
      <c r="U24" s="72">
        <v>0.7062891092978546</v>
      </c>
      <c r="V24" s="72">
        <v>0.6573343702439135</v>
      </c>
      <c r="W24" s="72">
        <v>0.56722321309540624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1.0241464762353292</v>
      </c>
      <c r="D25" s="74">
        <v>1.2865558805104254</v>
      </c>
      <c r="E25" s="74">
        <v>1.2097311877467671</v>
      </c>
      <c r="F25" s="74">
        <v>1.2544569729921633</v>
      </c>
      <c r="G25" s="74">
        <v>1.4757628862802943</v>
      </c>
      <c r="H25" s="74">
        <v>1.4901260733308632</v>
      </c>
      <c r="I25" s="74">
        <v>1.3882061718004353</v>
      </c>
      <c r="J25" s="74">
        <v>1.0868685450121036</v>
      </c>
      <c r="K25" s="74">
        <v>1.0707468080683538</v>
      </c>
      <c r="L25" s="74">
        <v>1.6054535595000647</v>
      </c>
      <c r="M25" s="74">
        <v>0.93242769937589931</v>
      </c>
      <c r="N25" s="74">
        <v>1.4536503475920151</v>
      </c>
      <c r="O25" s="74">
        <v>1.4679419874519468</v>
      </c>
      <c r="P25" s="74">
        <v>2.1142020574106231</v>
      </c>
      <c r="Q25" s="74">
        <v>2.2151848548747024</v>
      </c>
      <c r="R25" s="74">
        <v>1.5377323259102014</v>
      </c>
      <c r="S25" s="74">
        <v>1.7253850966507465</v>
      </c>
      <c r="T25" s="74">
        <v>2.4693886383093715</v>
      </c>
      <c r="U25" s="74">
        <v>2.4213612432947484</v>
      </c>
      <c r="V25" s="74">
        <v>2.8571132917240547</v>
      </c>
      <c r="W25" s="74">
        <v>1.3686518515257724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0.55464858056127309</v>
      </c>
      <c r="D26" s="77">
        <v>0.40830595825948657</v>
      </c>
      <c r="E26" s="77">
        <v>0.48433078400872009</v>
      </c>
      <c r="F26" s="77">
        <v>0.63221768706281223</v>
      </c>
      <c r="G26" s="77">
        <v>0.54746253559186098</v>
      </c>
      <c r="H26" s="77">
        <v>0.50193407869806617</v>
      </c>
      <c r="I26" s="77">
        <v>0.68771169843912816</v>
      </c>
      <c r="J26" s="77">
        <v>0.48074707139984174</v>
      </c>
      <c r="K26" s="77">
        <v>0.65399036464067017</v>
      </c>
      <c r="L26" s="77">
        <v>0.2656291114408621</v>
      </c>
      <c r="M26" s="77">
        <v>0.91302496174890224</v>
      </c>
      <c r="N26" s="77">
        <v>0.48772024930511226</v>
      </c>
      <c r="O26" s="77">
        <v>0.7911994836841254</v>
      </c>
      <c r="P26" s="77">
        <v>1.3713734261707546</v>
      </c>
      <c r="Q26" s="77">
        <v>0.84973419332152422</v>
      </c>
      <c r="R26" s="77">
        <v>0.78218605415262299</v>
      </c>
      <c r="S26" s="77">
        <v>0.63223149025519088</v>
      </c>
      <c r="T26" s="77">
        <v>0.63809342485075182</v>
      </c>
      <c r="U26" s="77">
        <v>1.0090842199817367</v>
      </c>
      <c r="V26" s="77">
        <v>1.0013732795993804</v>
      </c>
      <c r="W26" s="77">
        <v>0.59322976296315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3.4771073879647516</v>
      </c>
      <c r="D27" s="69">
        <f t="shared" si="10"/>
        <v>3.4341728905076265</v>
      </c>
      <c r="E27" s="69">
        <f t="shared" si="10"/>
        <v>3.3449681874207324</v>
      </c>
      <c r="F27" s="69">
        <f t="shared" si="10"/>
        <v>3.2095313750878161</v>
      </c>
      <c r="G27" s="69">
        <f t="shared" si="10"/>
        <v>3.0632355840059331</v>
      </c>
      <c r="H27" s="69">
        <f t="shared" si="10"/>
        <v>3.6571688571451357</v>
      </c>
      <c r="I27" s="69">
        <f t="shared" si="10"/>
        <v>3.4702386511094732</v>
      </c>
      <c r="J27" s="69">
        <f t="shared" si="10"/>
        <v>3.4319748759012096</v>
      </c>
      <c r="K27" s="69">
        <f t="shared" si="10"/>
        <v>3.4816846705878239</v>
      </c>
      <c r="L27" s="69">
        <f t="shared" si="10"/>
        <v>4.8565932868363433</v>
      </c>
      <c r="M27" s="69">
        <f t="shared" si="10"/>
        <v>4.356592101497192</v>
      </c>
      <c r="N27" s="69">
        <f t="shared" si="10"/>
        <v>3.9127161481515786</v>
      </c>
      <c r="O27" s="69">
        <f t="shared" si="10"/>
        <v>4.8186641181787175</v>
      </c>
      <c r="P27" s="69">
        <f t="shared" si="10"/>
        <v>3.9531486230716872</v>
      </c>
      <c r="Q27" s="69">
        <f t="shared" si="10"/>
        <v>3.7790340714617972</v>
      </c>
      <c r="R27" s="69">
        <f t="shared" ref="R27:V27" si="11">SUM(R28:R32)</f>
        <v>4.8123732866933242</v>
      </c>
      <c r="S27" s="69">
        <f t="shared" si="11"/>
        <v>4.1631707077864419</v>
      </c>
      <c r="T27" s="69">
        <f t="shared" si="11"/>
        <v>4.0529514045627977</v>
      </c>
      <c r="U27" s="69">
        <f t="shared" si="11"/>
        <v>4.1689592818768828</v>
      </c>
      <c r="V27" s="69">
        <f t="shared" si="11"/>
        <v>4.5887624796890005</v>
      </c>
      <c r="W27" s="69">
        <f t="shared" ref="W27" si="12">SUM(W28:W32)</f>
        <v>3.6547788101503471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1.6182237736264449</v>
      </c>
      <c r="D30" s="72">
        <v>1.4565411118427898</v>
      </c>
      <c r="E30" s="72">
        <v>1.3863769710018377</v>
      </c>
      <c r="F30" s="72">
        <v>1.2196232899950508</v>
      </c>
      <c r="G30" s="72">
        <v>1.2484281318820443</v>
      </c>
      <c r="H30" s="72">
        <v>1.6328775941548663</v>
      </c>
      <c r="I30" s="72">
        <v>1.8133612799871737</v>
      </c>
      <c r="J30" s="72">
        <v>2.1933097872447829</v>
      </c>
      <c r="K30" s="72">
        <v>1.9956316523002879</v>
      </c>
      <c r="L30" s="72">
        <v>2.6438010952780897</v>
      </c>
      <c r="M30" s="72">
        <v>2.3644866693605056</v>
      </c>
      <c r="N30" s="72">
        <v>2.154363824586913</v>
      </c>
      <c r="O30" s="72">
        <v>2.5661133895815866</v>
      </c>
      <c r="P30" s="72">
        <v>1.5420768713915405</v>
      </c>
      <c r="Q30" s="72">
        <v>1.6218096751009585</v>
      </c>
      <c r="R30" s="72">
        <v>2.4029007200991082</v>
      </c>
      <c r="S30" s="72">
        <v>2.024327246829686</v>
      </c>
      <c r="T30" s="72">
        <v>1.9084685239757953</v>
      </c>
      <c r="U30" s="72">
        <v>2.0087896368107172</v>
      </c>
      <c r="V30" s="72">
        <v>2.2120079722672954</v>
      </c>
      <c r="W30" s="72">
        <v>1.741645826004447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1.8588836143383067</v>
      </c>
      <c r="D32" s="77">
        <v>1.9776317786648367</v>
      </c>
      <c r="E32" s="77">
        <v>1.9585912164188948</v>
      </c>
      <c r="F32" s="77">
        <v>1.9899080850927655</v>
      </c>
      <c r="G32" s="77">
        <v>1.8148074521238886</v>
      </c>
      <c r="H32" s="77">
        <v>2.0242912629902694</v>
      </c>
      <c r="I32" s="77">
        <v>1.6568773711222995</v>
      </c>
      <c r="J32" s="77">
        <v>1.2386650886564268</v>
      </c>
      <c r="K32" s="77">
        <v>1.4860530182875358</v>
      </c>
      <c r="L32" s="77">
        <v>2.2127921915582536</v>
      </c>
      <c r="M32" s="77">
        <v>1.9921054321366864</v>
      </c>
      <c r="N32" s="77">
        <v>1.7583523235646654</v>
      </c>
      <c r="O32" s="77">
        <v>2.2525507285971309</v>
      </c>
      <c r="P32" s="77">
        <v>2.4110717516801468</v>
      </c>
      <c r="Q32" s="77">
        <v>2.1572243963608386</v>
      </c>
      <c r="R32" s="77">
        <v>2.409472566594216</v>
      </c>
      <c r="S32" s="77">
        <v>2.1388434609567559</v>
      </c>
      <c r="T32" s="77">
        <v>2.1444828805870024</v>
      </c>
      <c r="U32" s="77">
        <v>2.1601696450661656</v>
      </c>
      <c r="V32" s="77">
        <v>2.3767545074217056</v>
      </c>
      <c r="W32" s="77">
        <v>1.9131329841459002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0.66106205180869726</v>
      </c>
      <c r="D3" s="66">
        <f>IF(RES_hh_tes_in!D3=0,"",RES_hh_tes_in!D3/RES_hh_fec_in!D3)</f>
        <v>0.66890364994731455</v>
      </c>
      <c r="E3" s="66">
        <f>IF(RES_hh_tes_in!E3=0,"",RES_hh_tes_in!E3/RES_hh_fec_in!E3)</f>
        <v>0.67813469060399267</v>
      </c>
      <c r="F3" s="66">
        <f>IF(RES_hh_tes_in!F3=0,"",RES_hh_tes_in!F3/RES_hh_fec_in!F3)</f>
        <v>0.68592620719536146</v>
      </c>
      <c r="G3" s="66">
        <f>IF(RES_hh_tes_in!G3=0,"",RES_hh_tes_in!G3/RES_hh_fec_in!G3)</f>
        <v>0.69517021783100807</v>
      </c>
      <c r="H3" s="66">
        <f>IF(RES_hh_tes_in!H3=0,"",RES_hh_tes_in!H3/RES_hh_fec_in!H3)</f>
        <v>0.70477367353328979</v>
      </c>
      <c r="I3" s="66">
        <f>IF(RES_hh_tes_in!I3=0,"",RES_hh_tes_in!I3/RES_hh_fec_in!I3)</f>
        <v>0.71016446035060266</v>
      </c>
      <c r="J3" s="66">
        <f>IF(RES_hh_tes_in!J3=0,"",RES_hh_tes_in!J3/RES_hh_fec_in!J3)</f>
        <v>0.71788448393678206</v>
      </c>
      <c r="K3" s="66">
        <f>IF(RES_hh_tes_in!K3=0,"",RES_hh_tes_in!K3/RES_hh_fec_in!K3)</f>
        <v>0.73007395171973422</v>
      </c>
      <c r="L3" s="66">
        <f>IF(RES_hh_tes_in!L3=0,"",RES_hh_tes_in!L3/RES_hh_fec_in!L3)</f>
        <v>0.73654503687872852</v>
      </c>
      <c r="M3" s="66">
        <f>IF(RES_hh_tes_in!M3=0,"",RES_hh_tes_in!M3/RES_hh_fec_in!M3)</f>
        <v>0.76127970940180234</v>
      </c>
      <c r="N3" s="66">
        <f>IF(RES_hh_tes_in!N3=0,"",RES_hh_tes_in!N3/RES_hh_fec_in!N3)</f>
        <v>0.77296882659987109</v>
      </c>
      <c r="O3" s="66">
        <f>IF(RES_hh_tes_in!O3=0,"",RES_hh_tes_in!O3/RES_hh_fec_in!O3)</f>
        <v>0.78600137827479799</v>
      </c>
      <c r="P3" s="66">
        <f>IF(RES_hh_tes_in!P3=0,"",RES_hh_tes_in!P3/RES_hh_fec_in!P3)</f>
        <v>0.83148893870749307</v>
      </c>
      <c r="Q3" s="66">
        <f>IF(RES_hh_tes_in!Q3=0,"",RES_hh_tes_in!Q3/RES_hh_fec_in!Q3)</f>
        <v>0.8397067210896465</v>
      </c>
      <c r="R3" s="66">
        <f>IF(RES_hh_tes_in!R3=0,"",RES_hh_tes_in!R3/RES_hh_fec_in!R3)</f>
        <v>0.85145258452881933</v>
      </c>
      <c r="S3" s="66">
        <f>IF(RES_hh_tes_in!S3=0,"",RES_hh_tes_in!S3/RES_hh_fec_in!S3)</f>
        <v>0.86080828440683221</v>
      </c>
      <c r="T3" s="66">
        <f>IF(RES_hh_tes_in!T3=0,"",RES_hh_tes_in!T3/RES_hh_fec_in!T3)</f>
        <v>0.87850684532478029</v>
      </c>
      <c r="U3" s="66">
        <f>IF(RES_hh_tes_in!U3=0,"",RES_hh_tes_in!U3/RES_hh_fec_in!U3)</f>
        <v>0.89973589483416738</v>
      </c>
      <c r="V3" s="66">
        <f>IF(RES_hh_tes_in!V3=0,"",RES_hh_tes_in!V3/RES_hh_fec_in!V3)</f>
        <v>0.92290730177126135</v>
      </c>
      <c r="W3" s="66">
        <f>IF(RES_hh_tes_in!W3=0,"",RES_hh_tes_in!W3/RES_hh_fec_in!W3)</f>
        <v>0.90948692914738449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0.65990837223705379</v>
      </c>
      <c r="D4" s="70">
        <f>IF(RES_hh_tes_in!D4=0,"",RES_hh_tes_in!D4/RES_hh_fec_in!D4)</f>
        <v>0.66855115474190663</v>
      </c>
      <c r="E4" s="70">
        <f>IF(RES_hh_tes_in!E4=0,"",RES_hh_tes_in!E4/RES_hh_fec_in!E4)</f>
        <v>0.67693148220082033</v>
      </c>
      <c r="F4" s="70">
        <f>IF(RES_hh_tes_in!F4=0,"",RES_hh_tes_in!F4/RES_hh_fec_in!F4)</f>
        <v>0.68410448746593744</v>
      </c>
      <c r="G4" s="70">
        <f>IF(RES_hh_tes_in!G4=0,"",RES_hh_tes_in!G4/RES_hh_fec_in!G4)</f>
        <v>0.69157348956370723</v>
      </c>
      <c r="H4" s="70">
        <f>IF(RES_hh_tes_in!H4=0,"",RES_hh_tes_in!H4/RES_hh_fec_in!H4)</f>
        <v>0.69951155227114459</v>
      </c>
      <c r="I4" s="70">
        <f>IF(RES_hh_tes_in!I4=0,"",RES_hh_tes_in!I4/RES_hh_fec_in!I4)</f>
        <v>0.71044690615414807</v>
      </c>
      <c r="J4" s="70">
        <f>IF(RES_hh_tes_in!J4=0,"",RES_hh_tes_in!J4/RES_hh_fec_in!J4)</f>
        <v>0.71818339834416189</v>
      </c>
      <c r="K4" s="70">
        <f>IF(RES_hh_tes_in!K4=0,"",RES_hh_tes_in!K4/RES_hh_fec_in!K4)</f>
        <v>0.72842827573055768</v>
      </c>
      <c r="L4" s="70">
        <f>IF(RES_hh_tes_in!L4=0,"",RES_hh_tes_in!L4/RES_hh_fec_in!L4)</f>
        <v>0.73480481428789346</v>
      </c>
      <c r="M4" s="70">
        <f>IF(RES_hh_tes_in!M4=0,"",RES_hh_tes_in!M4/RES_hh_fec_in!M4)</f>
        <v>0.75017944189687946</v>
      </c>
      <c r="N4" s="70">
        <f>IF(RES_hh_tes_in!N4=0,"",RES_hh_tes_in!N4/RES_hh_fec_in!N4)</f>
        <v>0.7614695105488436</v>
      </c>
      <c r="O4" s="70">
        <f>IF(RES_hh_tes_in!O4=0,"",RES_hh_tes_in!O4/RES_hh_fec_in!O4)</f>
        <v>0.77712682624013718</v>
      </c>
      <c r="P4" s="70">
        <f>IF(RES_hh_tes_in!P4=0,"",RES_hh_tes_in!P4/RES_hh_fec_in!P4)</f>
        <v>0.81467873242743494</v>
      </c>
      <c r="Q4" s="70">
        <f>IF(RES_hh_tes_in!Q4=0,"",RES_hh_tes_in!Q4/RES_hh_fec_in!Q4)</f>
        <v>0.82277372180454289</v>
      </c>
      <c r="R4" s="70">
        <f>IF(RES_hh_tes_in!R4=0,"",RES_hh_tes_in!R4/RES_hh_fec_in!R4)</f>
        <v>0.83291889457490775</v>
      </c>
      <c r="S4" s="70">
        <f>IF(RES_hh_tes_in!S4=0,"",RES_hh_tes_in!S4/RES_hh_fec_in!S4)</f>
        <v>0.84909788414695786</v>
      </c>
      <c r="T4" s="70">
        <f>IF(RES_hh_tes_in!T4=0,"",RES_hh_tes_in!T4/RES_hh_fec_in!T4)</f>
        <v>0.8716569454789812</v>
      </c>
      <c r="U4" s="70">
        <f>IF(RES_hh_tes_in!U4=0,"",RES_hh_tes_in!U4/RES_hh_fec_in!U4)</f>
        <v>0.89518486761534244</v>
      </c>
      <c r="V4" s="70">
        <f>IF(RES_hh_tes_in!V4=0,"",RES_hh_tes_in!V4/RES_hh_fec_in!V4)</f>
        <v>0.92157767676984836</v>
      </c>
      <c r="W4" s="70">
        <f>IF(RES_hh_tes_in!W4=0,"",RES_hh_tes_in!W4/RES_hh_fec_in!W4)</f>
        <v>0.89552445028724337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0.69498324886146445</v>
      </c>
      <c r="D5" s="78">
        <f>IF(RES_hh_tes_in!D5=0,"",RES_hh_tes_in!D5/RES_hh_fec_in!D5)</f>
        <v>0.70007865732230057</v>
      </c>
      <c r="E5" s="78">
        <f>IF(RES_hh_tes_in!E5=0,"",RES_hh_tes_in!E5/RES_hh_fec_in!E5)</f>
        <v>0.70542358539929284</v>
      </c>
      <c r="F5" s="78">
        <f>IF(RES_hh_tes_in!F5=0,"",RES_hh_tes_in!F5/RES_hh_fec_in!F5)</f>
        <v>0.71095135705116064</v>
      </c>
      <c r="G5" s="78">
        <f>IF(RES_hh_tes_in!G5=0,"",RES_hh_tes_in!G5/RES_hh_fec_in!G5)</f>
        <v>0.71669923299714255</v>
      </c>
      <c r="H5" s="78">
        <f>IF(RES_hh_tes_in!H5=0,"",RES_hh_tes_in!H5/RES_hh_fec_in!H5)</f>
        <v>0.72264666129304878</v>
      </c>
      <c r="I5" s="78">
        <f>IF(RES_hh_tes_in!I5=0,"",RES_hh_tes_in!I5/RES_hh_fec_in!I5)</f>
        <v>0.72878676546634369</v>
      </c>
      <c r="J5" s="78">
        <f>IF(RES_hh_tes_in!J5=0,"",RES_hh_tes_in!J5/RES_hh_fec_in!J5)</f>
        <v>0.73512837651316754</v>
      </c>
      <c r="K5" s="78">
        <f>IF(RES_hh_tes_in!K5=0,"",RES_hh_tes_in!K5/RES_hh_fec_in!K5)</f>
        <v>0.74165965689315261</v>
      </c>
      <c r="L5" s="78">
        <f>IF(RES_hh_tes_in!L5=0,"",RES_hh_tes_in!L5/RES_hh_fec_in!L5)</f>
        <v>0.74834390015459518</v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0.8013309067235036</v>
      </c>
      <c r="S5" s="78">
        <f>IF(RES_hh_tes_in!S5=0,"",RES_hh_tes_in!S5/RES_hh_fec_in!S5)</f>
        <v>0.82259411342315303</v>
      </c>
      <c r="T5" s="78">
        <f>IF(RES_hh_tes_in!T5=0,"",RES_hh_tes_in!T5/RES_hh_fec_in!T5)</f>
        <v>0.84489205044029925</v>
      </c>
      <c r="U5" s="78">
        <f>IF(RES_hh_tes_in!U5=0,"",RES_hh_tes_in!U5/RES_hh_fec_in!U5)</f>
        <v>0.8652629922279671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>
        <f>IF(RES_hh_tes_in!L7=0,"",RES_hh_tes_in!L7/RES_hh_fec_in!L7)</f>
        <v>0.61277333497033193</v>
      </c>
      <c r="M7" s="78">
        <f>IF(RES_hh_tes_in!M7=0,"",RES_hh_tes_in!M7/RES_hh_fec_in!M7)</f>
        <v>0.62527181810910815</v>
      </c>
      <c r="N7" s="78">
        <f>IF(RES_hh_tes_in!N7=0,"",RES_hh_tes_in!N7/RES_hh_fec_in!N7)</f>
        <v>0.64368036401456197</v>
      </c>
      <c r="O7" s="78">
        <f>IF(RES_hh_tes_in!O7=0,"",RES_hh_tes_in!O7/RES_hh_fec_in!O7)</f>
        <v>0.66868287450342967</v>
      </c>
      <c r="P7" s="78">
        <f>IF(RES_hh_tes_in!P7=0,"",RES_hh_tes_in!P7/RES_hh_fec_in!P7)</f>
        <v>0.69734481286786765</v>
      </c>
      <c r="Q7" s="78">
        <f>IF(RES_hh_tes_in!Q7=0,"",RES_hh_tes_in!Q7/RES_hh_fec_in!Q7)</f>
        <v>0.72106554109249177</v>
      </c>
      <c r="R7" s="78">
        <f>IF(RES_hh_tes_in!R7=0,"",RES_hh_tes_in!R7/RES_hh_fec_in!R7)</f>
        <v>0.73266802940890685</v>
      </c>
      <c r="S7" s="78">
        <f>IF(RES_hh_tes_in!S7=0,"",RES_hh_tes_in!S7/RES_hh_fec_in!S7)</f>
        <v>0.74096946686325804</v>
      </c>
      <c r="T7" s="78">
        <f>IF(RES_hh_tes_in!T7=0,"",RES_hh_tes_in!T7/RES_hh_fec_in!T7)</f>
        <v>0.74705101545138786</v>
      </c>
      <c r="U7" s="78">
        <f>IF(RES_hh_tes_in!U7=0,"",RES_hh_tes_in!U7/RES_hh_fec_in!U7)</f>
        <v>0.75178827644154855</v>
      </c>
      <c r="V7" s="78">
        <f>IF(RES_hh_tes_in!V7=0,"",RES_hh_tes_in!V7/RES_hh_fec_in!V7)</f>
        <v>0.75589834016530899</v>
      </c>
      <c r="W7" s="78">
        <f>IF(RES_hh_tes_in!W7=0,"",RES_hh_tes_in!W7/RES_hh_fec_in!W7)</f>
        <v>0.75855451909518656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0.64777751350874058</v>
      </c>
      <c r="D8" s="78">
        <f>IF(RES_hh_tes_in!D8=0,"",RES_hh_tes_in!D8/RES_hh_fec_in!D8)</f>
        <v>0.65575532461299291</v>
      </c>
      <c r="E8" s="78">
        <f>IF(RES_hh_tes_in!E8=0,"",RES_hh_tes_in!E8/RES_hh_fec_in!E8)</f>
        <v>0.66373665410383753</v>
      </c>
      <c r="F8" s="78">
        <f>IF(RES_hh_tes_in!F8=0,"",RES_hh_tes_in!F8/RES_hh_fec_in!F8)</f>
        <v>0.67161967614548035</v>
      </c>
      <c r="G8" s="78">
        <f>IF(RES_hh_tes_in!G8=0,"",RES_hh_tes_in!G8/RES_hh_fec_in!G8)</f>
        <v>0.67949830526694333</v>
      </c>
      <c r="H8" s="78">
        <f>IF(RES_hh_tes_in!H8=0,"",RES_hh_tes_in!H8/RES_hh_fec_in!H8)</f>
        <v>0.68736202178568184</v>
      </c>
      <c r="I8" s="78">
        <f>IF(RES_hh_tes_in!I8=0,"",RES_hh_tes_in!I8/RES_hh_fec_in!I8)</f>
        <v>0.69523495252726286</v>
      </c>
      <c r="J8" s="78">
        <f>IF(RES_hh_tes_in!J8=0,"",RES_hh_tes_in!J8/RES_hh_fec_in!J8)</f>
        <v>0.7032136810507672</v>
      </c>
      <c r="K8" s="78">
        <f>IF(RES_hh_tes_in!K8=0,"",RES_hh_tes_in!K8/RES_hh_fec_in!K8)</f>
        <v>0.71138156155281462</v>
      </c>
      <c r="L8" s="78">
        <f>IF(RES_hh_tes_in!L8=0,"",RES_hh_tes_in!L8/RES_hh_fec_in!L8)</f>
        <v>0.71976305616894343</v>
      </c>
      <c r="M8" s="78">
        <f>IF(RES_hh_tes_in!M8=0,"",RES_hh_tes_in!M8/RES_hh_fec_in!M8)</f>
        <v>0.73048879539555744</v>
      </c>
      <c r="N8" s="78">
        <f>IF(RES_hh_tes_in!N8=0,"",RES_hh_tes_in!N8/RES_hh_fec_in!N8)</f>
        <v>0.74426419961202217</v>
      </c>
      <c r="O8" s="78">
        <f>IF(RES_hh_tes_in!O8=0,"",RES_hh_tes_in!O8/RES_hh_fec_in!O8)</f>
        <v>0.7615005758781237</v>
      </c>
      <c r="P8" s="78">
        <f>IF(RES_hh_tes_in!P8=0,"",RES_hh_tes_in!P8/RES_hh_fec_in!P8)</f>
        <v>0.7806594418159033</v>
      </c>
      <c r="Q8" s="78">
        <f>IF(RES_hh_tes_in!Q8=0,"",RES_hh_tes_in!Q8/RES_hh_fec_in!Q8)</f>
        <v>0.79693389064269682</v>
      </c>
      <c r="R8" s="78">
        <f>IF(RES_hh_tes_in!R8=0,"",RES_hh_tes_in!R8/RES_hh_fec_in!R8)</f>
        <v>0.80623548622123109</v>
      </c>
      <c r="S8" s="78">
        <f>IF(RES_hh_tes_in!S8=0,"",RES_hh_tes_in!S8/RES_hh_fec_in!S8)</f>
        <v>0.813462786391696</v>
      </c>
      <c r="T8" s="78">
        <f>IF(RES_hh_tes_in!T8=0,"",RES_hh_tes_in!T8/RES_hh_fec_in!T8)</f>
        <v>0.81927429141008468</v>
      </c>
      <c r="U8" s="78">
        <f>IF(RES_hh_tes_in!U8=0,"",RES_hh_tes_in!U8/RES_hh_fec_in!U8)</f>
        <v>0.82416632549797675</v>
      </c>
      <c r="V8" s="78">
        <f>IF(RES_hh_tes_in!V8=0,"",RES_hh_tes_in!V8/RES_hh_fec_in!V8)</f>
        <v>0.82846291352844448</v>
      </c>
      <c r="W8" s="78">
        <f>IF(RES_hh_tes_in!W8=0,"",RES_hh_tes_in!W8/RES_hh_fec_in!W8)</f>
        <v>0.83152981898872913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0.61609117361695864</v>
      </c>
      <c r="D9" s="78">
        <f>IF(RES_hh_tes_in!D9=0,"",RES_hh_tes_in!D9/RES_hh_fec_in!D9)</f>
        <v>0.62824120974655573</v>
      </c>
      <c r="E9" s="78">
        <f>IF(RES_hh_tes_in!E9=0,"",RES_hh_tes_in!E9/RES_hh_fec_in!E9)</f>
        <v>0.64050674990592826</v>
      </c>
      <c r="F9" s="78">
        <f>IF(RES_hh_tes_in!F9=0,"",RES_hh_tes_in!F9/RES_hh_fec_in!F9)</f>
        <v>0.65287600324422967</v>
      </c>
      <c r="G9" s="78">
        <f>IF(RES_hh_tes_in!G9=0,"",RES_hh_tes_in!G9/RES_hh_fec_in!G9)</f>
        <v>0.6653372489739342</v>
      </c>
      <c r="H9" s="78">
        <f>IF(RES_hh_tes_in!H9=0,"",RES_hh_tes_in!H9/RES_hh_fec_in!H9)</f>
        <v>0.67787652268793641</v>
      </c>
      <c r="I9" s="78">
        <f>IF(RES_hh_tes_in!I9=0,"",RES_hh_tes_in!I9/RES_hh_fec_in!I9)</f>
        <v>0.69047546218138256</v>
      </c>
      <c r="J9" s="78">
        <f>IF(RES_hh_tes_in!J9=0,"",RES_hh_tes_in!J9/RES_hh_fec_in!J9)</f>
        <v>0.70309447571755468</v>
      </c>
      <c r="K9" s="78">
        <f>IF(RES_hh_tes_in!K9=0,"",RES_hh_tes_in!K9/RES_hh_fec_in!K9)</f>
        <v>0.71568119012776454</v>
      </c>
      <c r="L9" s="78">
        <f>IF(RES_hh_tes_in!L9=0,"",RES_hh_tes_in!L9/RES_hh_fec_in!L9)</f>
        <v>0.72818912113198053</v>
      </c>
      <c r="M9" s="78">
        <f>IF(RES_hh_tes_in!M9=0,"",RES_hh_tes_in!M9/RES_hh_fec_in!M9)</f>
        <v>0.73970842997101538</v>
      </c>
      <c r="N9" s="78">
        <f>IF(RES_hh_tes_in!N9=0,"",RES_hh_tes_in!N9/RES_hh_fec_in!N9)</f>
        <v>0.74975069432216268</v>
      </c>
      <c r="O9" s="78">
        <f>IF(RES_hh_tes_in!O9=0,"",RES_hh_tes_in!O9/RES_hh_fec_in!O9)</f>
        <v>0.75805168655625088</v>
      </c>
      <c r="P9" s="78">
        <f>IF(RES_hh_tes_in!P9=0,"",RES_hh_tes_in!P9/RES_hh_fec_in!P9)</f>
        <v>0.76532259475040143</v>
      </c>
      <c r="Q9" s="78">
        <f>IF(RES_hh_tes_in!Q9=0,"",RES_hh_tes_in!Q9/RES_hh_fec_in!Q9)</f>
        <v>0.77397877064439669</v>
      </c>
      <c r="R9" s="78">
        <f>IF(RES_hh_tes_in!R9=0,"",RES_hh_tes_in!R9/RES_hh_fec_in!R9)</f>
        <v>0.78674202866109866</v>
      </c>
      <c r="S9" s="78">
        <f>IF(RES_hh_tes_in!S9=0,"",RES_hh_tes_in!S9/RES_hh_fec_in!S9)</f>
        <v>0.80104672039824021</v>
      </c>
      <c r="T9" s="78">
        <f>IF(RES_hh_tes_in!T9=0,"",RES_hh_tes_in!T9/RES_hh_fec_in!T9)</f>
        <v>0.81542079788494393</v>
      </c>
      <c r="U9" s="78">
        <f>IF(RES_hh_tes_in!U9=0,"",RES_hh_tes_in!U9/RES_hh_fec_in!U9)</f>
        <v>0.82866125551081748</v>
      </c>
      <c r="V9" s="78">
        <f>IF(RES_hh_tes_in!V9=0,"",RES_hh_tes_in!V9/RES_hh_fec_in!V9)</f>
        <v>0.83975975888938725</v>
      </c>
      <c r="W9" s="78">
        <f>IF(RES_hh_tes_in!W9=0,"",RES_hh_tes_in!W9/RES_hh_fec_in!W9)</f>
        <v>0.8486869681923932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0.85510923344359224</v>
      </c>
      <c r="D11" s="78">
        <f>IF(RES_hh_tes_in!D11=0,"",RES_hh_tes_in!D11/RES_hh_fec_in!D11)</f>
        <v>0.8567436043605543</v>
      </c>
      <c r="E11" s="78">
        <f>IF(RES_hh_tes_in!E11=0,"",RES_hh_tes_in!E11/RES_hh_fec_in!E11)</f>
        <v>0.85842209902834066</v>
      </c>
      <c r="F11" s="78">
        <f>IF(RES_hh_tes_in!F11=0,"",RES_hh_tes_in!F11/RES_hh_fec_in!F11)</f>
        <v>0.86010661057123949</v>
      </c>
      <c r="G11" s="78">
        <f>IF(RES_hh_tes_in!G11=0,"",RES_hh_tes_in!G11/RES_hh_fec_in!G11)</f>
        <v>0.86183175749333063</v>
      </c>
      <c r="H11" s="78">
        <f>IF(RES_hh_tes_in!H11=0,"",RES_hh_tes_in!H11/RES_hh_fec_in!H11)</f>
        <v>0.86359330293043324</v>
      </c>
      <c r="I11" s="78">
        <f>IF(RES_hh_tes_in!I11=0,"",RES_hh_tes_in!I11/RES_hh_fec_in!I11)</f>
        <v>0.86539977688296432</v>
      </c>
      <c r="J11" s="78">
        <f>IF(RES_hh_tes_in!J11=0,"",RES_hh_tes_in!J11/RES_hh_fec_in!J11)</f>
        <v>0.86728612375181235</v>
      </c>
      <c r="K11" s="78">
        <f>IF(RES_hh_tes_in!K11=0,"",RES_hh_tes_in!K11/RES_hh_fec_in!K11)</f>
        <v>0.86928205546920312</v>
      </c>
      <c r="L11" s="78">
        <f>IF(RES_hh_tes_in!L11=0,"",RES_hh_tes_in!L11/RES_hh_fec_in!L11)</f>
        <v>0.87139552119513475</v>
      </c>
      <c r="M11" s="78">
        <f>IF(RES_hh_tes_in!M11=0,"",RES_hh_tes_in!M11/RES_hh_fec_in!M11)</f>
        <v>0.8743218783398321</v>
      </c>
      <c r="N11" s="78">
        <f>IF(RES_hh_tes_in!N11=0,"",RES_hh_tes_in!N11/RES_hh_fec_in!N11)</f>
        <v>0.87828098147181832</v>
      </c>
      <c r="O11" s="78">
        <f>IF(RES_hh_tes_in!O11=0,"",RES_hh_tes_in!O11/RES_hh_fec_in!O11)</f>
        <v>0.8834655598358897</v>
      </c>
      <c r="P11" s="78">
        <f>IF(RES_hh_tes_in!P11=0,"",RES_hh_tes_in!P11/RES_hh_fec_in!P11)</f>
        <v>0.88950893191346014</v>
      </c>
      <c r="Q11" s="78">
        <f>IF(RES_hh_tes_in!Q11=0,"",RES_hh_tes_in!Q11/RES_hh_fec_in!Q11)</f>
        <v>0.89521071480887804</v>
      </c>
      <c r="R11" s="78">
        <f>IF(RES_hh_tes_in!R11=0,"",RES_hh_tes_in!R11/RES_hh_fec_in!R11)</f>
        <v>0.8995798007396868</v>
      </c>
      <c r="S11" s="78">
        <f>IF(RES_hh_tes_in!S11=0,"",RES_hh_tes_in!S11/RES_hh_fec_in!S11)</f>
        <v>0.9038301909776757</v>
      </c>
      <c r="T11" s="78">
        <f>IF(RES_hh_tes_in!T11=0,"",RES_hh_tes_in!T11/RES_hh_fec_in!T11)</f>
        <v>0.90793348623773806</v>
      </c>
      <c r="U11" s="78">
        <f>IF(RES_hh_tes_in!U11=0,"",RES_hh_tes_in!U11/RES_hh_fec_in!U11)</f>
        <v>0.91186128723478022</v>
      </c>
      <c r="V11" s="78">
        <f>IF(RES_hh_tes_in!V11=0,"",RES_hh_tes_in!V11/RES_hh_fec_in!V11)</f>
        <v>0.91558519468370325</v>
      </c>
      <c r="W11" s="78">
        <f>IF(RES_hh_tes_in!W11=0,"",RES_hh_tes_in!W11/RES_hh_fec_in!W11)</f>
        <v>0.91901563120930441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1.7246996918511486</v>
      </c>
      <c r="D12" s="78">
        <f>IF(RES_hh_tes_in!D12=0,"",RES_hh_tes_in!D12/RES_hh_fec_in!D12)</f>
        <v>1.8258395360850306</v>
      </c>
      <c r="E12" s="78">
        <f>IF(RES_hh_tes_in!E12=0,"",RES_hh_tes_in!E12/RES_hh_fec_in!E12)</f>
        <v>1.9298760423148622</v>
      </c>
      <c r="F12" s="78">
        <f>IF(RES_hh_tes_in!F12=0,"",RES_hh_tes_in!F12/RES_hh_fec_in!F12)</f>
        <v>2.0363767466828597</v>
      </c>
      <c r="G12" s="78">
        <f>IF(RES_hh_tes_in!G12=0,"",RES_hh_tes_in!G12/RES_hh_fec_in!G12)</f>
        <v>2.1457009353748777</v>
      </c>
      <c r="H12" s="78">
        <f>IF(RES_hh_tes_in!H12=0,"",RES_hh_tes_in!H12/RES_hh_fec_in!H12)</f>
        <v>2.2577808147186338</v>
      </c>
      <c r="I12" s="78">
        <f>IF(RES_hh_tes_in!I12=0,"",RES_hh_tes_in!I12/RES_hh_fec_in!I12)</f>
        <v>2.3726801004536062</v>
      </c>
      <c r="J12" s="78">
        <f>IF(RES_hh_tes_in!J12=0,"",RES_hh_tes_in!J12/RES_hh_fec_in!J12)</f>
        <v>2.4907150759063983</v>
      </c>
      <c r="K12" s="78">
        <f>IF(RES_hh_tes_in!K12=0,"",RES_hh_tes_in!K12/RES_hh_fec_in!K12)</f>
        <v>2.6121198149481781</v>
      </c>
      <c r="L12" s="78">
        <f>IF(RES_hh_tes_in!L12=0,"",RES_hh_tes_in!L12/RES_hh_fec_in!L12)</f>
        <v>2.7368938178744089</v>
      </c>
      <c r="M12" s="78">
        <f>IF(RES_hh_tes_in!M12=0,"",RES_hh_tes_in!M12/RES_hh_fec_in!M12)</f>
        <v>2.8740926647550342</v>
      </c>
      <c r="N12" s="78">
        <f>IF(RES_hh_tes_in!N12=0,"",RES_hh_tes_in!N12/RES_hh_fec_in!N12)</f>
        <v>3.0260167590804059</v>
      </c>
      <c r="O12" s="78">
        <f>IF(RES_hh_tes_in!O12=0,"",RES_hh_tes_in!O12/RES_hh_fec_in!O12)</f>
        <v>3.1911309660281768</v>
      </c>
      <c r="P12" s="78">
        <f>IF(RES_hh_tes_in!P12=0,"",RES_hh_tes_in!P12/RES_hh_fec_in!P12)</f>
        <v>3.3568643533794651</v>
      </c>
      <c r="Q12" s="78">
        <f>IF(RES_hh_tes_in!Q12=0,"",RES_hh_tes_in!Q12/RES_hh_fec_in!Q12)</f>
        <v>3.4927221960094448</v>
      </c>
      <c r="R12" s="78">
        <f>IF(RES_hh_tes_in!R12=0,"",RES_hh_tes_in!R12/RES_hh_fec_in!R12)</f>
        <v>3.5533026510174963</v>
      </c>
      <c r="S12" s="78">
        <f>IF(RES_hh_tes_in!S12=0,"",RES_hh_tes_in!S12/RES_hh_fec_in!S12)</f>
        <v>3.5916477013298187</v>
      </c>
      <c r="T12" s="78">
        <f>IF(RES_hh_tes_in!T12=0,"",RES_hh_tes_in!T12/RES_hh_fec_in!T12)</f>
        <v>3.6162409115233913</v>
      </c>
      <c r="U12" s="78">
        <f>IF(RES_hh_tes_in!U12=0,"",RES_hh_tes_in!U12/RES_hh_fec_in!U12)</f>
        <v>3.6358137337315992</v>
      </c>
      <c r="V12" s="78">
        <f>IF(RES_hh_tes_in!V12=0,"",RES_hh_tes_in!V12/RES_hh_fec_in!V12)</f>
        <v>3.659440594124193</v>
      </c>
      <c r="W12" s="78">
        <f>IF(RES_hh_tes_in!W12=0,"",RES_hh_tes_in!W12/RES_hh_fec_in!W12)</f>
        <v>3.6864509276312165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0.78196505780071923</v>
      </c>
      <c r="D13" s="79">
        <f>IF(RES_hh_tes_in!D13=0,"",RES_hh_tes_in!D13/RES_hh_fec_in!D13)</f>
        <v>0.78551546586307086</v>
      </c>
      <c r="E13" s="79">
        <f>IF(RES_hh_tes_in!E13=0,"",RES_hh_tes_in!E13/RES_hh_fec_in!E13)</f>
        <v>0.78915696181957773</v>
      </c>
      <c r="F13" s="79">
        <f>IF(RES_hh_tes_in!F13=0,"",RES_hh_tes_in!F13/RES_hh_fec_in!F13)</f>
        <v>0.7928107603804222</v>
      </c>
      <c r="G13" s="79">
        <f>IF(RES_hh_tes_in!G13=0,"",RES_hh_tes_in!G13/RES_hh_fec_in!G13)</f>
        <v>0.79654838878708634</v>
      </c>
      <c r="H13" s="79">
        <f>IF(RES_hh_tes_in!H13=0,"",RES_hh_tes_in!H13/RES_hh_fec_in!H13)</f>
        <v>0.80036104225203464</v>
      </c>
      <c r="I13" s="79">
        <f>IF(RES_hh_tes_in!I13=0,"",RES_hh_tes_in!I13/RES_hh_fec_in!I13)</f>
        <v>0.80426627204450407</v>
      </c>
      <c r="J13" s="79">
        <f>IF(RES_hh_tes_in!J13=0,"",RES_hh_tes_in!J13/RES_hh_fec_in!J13)</f>
        <v>0.80833610054090155</v>
      </c>
      <c r="K13" s="79">
        <f>IF(RES_hh_tes_in!K13=0,"",RES_hh_tes_in!K13/RES_hh_fec_in!K13)</f>
        <v>0.81263155516567309</v>
      </c>
      <c r="L13" s="79">
        <f>IF(RES_hh_tes_in!L13=0,"",RES_hh_tes_in!L13/RES_hh_fec_in!L13)</f>
        <v>0.81716853134360312</v>
      </c>
      <c r="M13" s="79">
        <f>IF(RES_hh_tes_in!M13=0,"",RES_hh_tes_in!M13/RES_hh_fec_in!M13)</f>
        <v>0.82320087848468526</v>
      </c>
      <c r="N13" s="79">
        <f>IF(RES_hh_tes_in!N13=0,"",RES_hh_tes_in!N13/RES_hh_fec_in!N13)</f>
        <v>0.83110072320712081</v>
      </c>
      <c r="O13" s="79">
        <f>IF(RES_hh_tes_in!O13=0,"",RES_hh_tes_in!O13/RES_hh_fec_in!O13)</f>
        <v>0.84135650448410992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 t="str">
        <f>IF(RES_hh_tes_in!W13=0,"",RES_hh_tes_in!W13/RES_hh_fec_in!W13)</f>
        <v/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2.6100601542002404</v>
      </c>
      <c r="D15" s="70">
        <f>IF(RES_hh_tes_in!D15=0,"",RES_hh_tes_in!D15/RES_hh_fec_in!D15)</f>
        <v>2.7044602027243969</v>
      </c>
      <c r="E15" s="70">
        <f>IF(RES_hh_tes_in!E15=0,"",RES_hh_tes_in!E15/RES_hh_fec_in!E15)</f>
        <v>2.7998569857676809</v>
      </c>
      <c r="F15" s="70">
        <f>IF(RES_hh_tes_in!F15=0,"",RES_hh_tes_in!F15/RES_hh_fec_in!F15)</f>
        <v>2.8953562222158866</v>
      </c>
      <c r="G15" s="70">
        <f>IF(RES_hh_tes_in!G15=0,"",RES_hh_tes_in!G15/RES_hh_fec_in!G15)</f>
        <v>2.9917629377428483</v>
      </c>
      <c r="H15" s="70">
        <f>IF(RES_hh_tes_in!H15=0,"",RES_hh_tes_in!H15/RES_hh_fec_in!H15)</f>
        <v>3.0889733757813063</v>
      </c>
      <c r="I15" s="70">
        <f>IF(RES_hh_tes_in!I15=0,"",RES_hh_tes_in!I15/RES_hh_fec_in!I15)</f>
        <v>3.1871804568361775</v>
      </c>
      <c r="J15" s="70">
        <f>IF(RES_hh_tes_in!J15=0,"",RES_hh_tes_in!J15/RES_hh_fec_in!J15)</f>
        <v>3.2871866429420815</v>
      </c>
      <c r="K15" s="70">
        <f>IF(RES_hh_tes_in!K15=0,"",RES_hh_tes_in!K15/RES_hh_fec_in!K15)</f>
        <v>3.3896666613144903</v>
      </c>
      <c r="L15" s="70">
        <f>IF(RES_hh_tes_in!L15=0,"",RES_hh_tes_in!L15/RES_hh_fec_in!L15)</f>
        <v>3.4947873343064813</v>
      </c>
      <c r="M15" s="70">
        <f>IF(RES_hh_tes_in!M15=0,"",RES_hh_tes_in!M15/RES_hh_fec_in!M15)</f>
        <v>3.6203440727988814</v>
      </c>
      <c r="N15" s="70">
        <f>IF(RES_hh_tes_in!N15=0,"",RES_hh_tes_in!N15/RES_hh_fec_in!N15)</f>
        <v>3.7721606037146627</v>
      </c>
      <c r="O15" s="70">
        <f>IF(RES_hh_tes_in!O15=0,"",RES_hh_tes_in!O15/RES_hh_fec_in!O15)</f>
        <v>3.9534565617362762</v>
      </c>
      <c r="P15" s="70">
        <f>IF(RES_hh_tes_in!P15=0,"",RES_hh_tes_in!P15/RES_hh_fec_in!P15)</f>
        <v>4.1500681243482811</v>
      </c>
      <c r="Q15" s="70">
        <f>IF(RES_hh_tes_in!Q15=0,"",RES_hh_tes_in!Q15/RES_hh_fec_in!Q15)</f>
        <v>4.319032874106985</v>
      </c>
      <c r="R15" s="70">
        <f>IF(RES_hh_tes_in!R15=0,"",RES_hh_tes_in!R15/RES_hh_fec_in!R15)</f>
        <v>4.425034298163208</v>
      </c>
      <c r="S15" s="70">
        <f>IF(RES_hh_tes_in!S15=0,"",RES_hh_tes_in!S15/RES_hh_fec_in!S15)</f>
        <v>4.509406227105333</v>
      </c>
      <c r="T15" s="70">
        <f>IF(RES_hh_tes_in!T15=0,"",RES_hh_tes_in!T15/RES_hh_fec_in!T15)</f>
        <v>4.5799021855352802</v>
      </c>
      <c r="U15" s="70">
        <f>IF(RES_hh_tes_in!U15=0,"",RES_hh_tes_in!U15/RES_hh_fec_in!U15)</f>
        <v>4.6440797116668477</v>
      </c>
      <c r="V15" s="70">
        <f>IF(RES_hh_tes_in!V15=0,"",RES_hh_tes_in!V15/RES_hh_fec_in!V15)</f>
        <v>4.7095157201018685</v>
      </c>
      <c r="W15" s="70">
        <f>IF(RES_hh_tes_in!W15=0,"",RES_hh_tes_in!W15/RES_hh_fec_in!W15)</f>
        <v>4.7735784864068149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2.6100601542002404</v>
      </c>
      <c r="D16" s="78">
        <f>IF(RES_hh_tes_in!D16=0,"",RES_hh_tes_in!D16/RES_hh_fec_in!D16)</f>
        <v>2.7044602027243969</v>
      </c>
      <c r="E16" s="78">
        <f>IF(RES_hh_tes_in!E16=0,"",RES_hh_tes_in!E16/RES_hh_fec_in!E16)</f>
        <v>2.7998569857676809</v>
      </c>
      <c r="F16" s="78">
        <f>IF(RES_hh_tes_in!F16=0,"",RES_hh_tes_in!F16/RES_hh_fec_in!F16)</f>
        <v>2.8953562222158866</v>
      </c>
      <c r="G16" s="78">
        <f>IF(RES_hh_tes_in!G16=0,"",RES_hh_tes_in!G16/RES_hh_fec_in!G16)</f>
        <v>2.9917629377428483</v>
      </c>
      <c r="H16" s="78">
        <f>IF(RES_hh_tes_in!H16=0,"",RES_hh_tes_in!H16/RES_hh_fec_in!H16)</f>
        <v>3.0889733757813063</v>
      </c>
      <c r="I16" s="78">
        <f>IF(RES_hh_tes_in!I16=0,"",RES_hh_tes_in!I16/RES_hh_fec_in!I16)</f>
        <v>3.1871804568361775</v>
      </c>
      <c r="J16" s="78">
        <f>IF(RES_hh_tes_in!J16=0,"",RES_hh_tes_in!J16/RES_hh_fec_in!J16)</f>
        <v>3.2871866429420815</v>
      </c>
      <c r="K16" s="78">
        <f>IF(RES_hh_tes_in!K16=0,"",RES_hh_tes_in!K16/RES_hh_fec_in!K16)</f>
        <v>3.3896666613144903</v>
      </c>
      <c r="L16" s="78">
        <f>IF(RES_hh_tes_in!L16=0,"",RES_hh_tes_in!L16/RES_hh_fec_in!L16)</f>
        <v>3.4947873343064813</v>
      </c>
      <c r="M16" s="78">
        <f>IF(RES_hh_tes_in!M16=0,"",RES_hh_tes_in!M16/RES_hh_fec_in!M16)</f>
        <v>3.6203440727988814</v>
      </c>
      <c r="N16" s="78">
        <f>IF(RES_hh_tes_in!N16=0,"",RES_hh_tes_in!N16/RES_hh_fec_in!N16)</f>
        <v>3.7721606037146627</v>
      </c>
      <c r="O16" s="78">
        <f>IF(RES_hh_tes_in!O16=0,"",RES_hh_tes_in!O16/RES_hh_fec_in!O16)</f>
        <v>3.9534565617362762</v>
      </c>
      <c r="P16" s="78">
        <f>IF(RES_hh_tes_in!P16=0,"",RES_hh_tes_in!P16/RES_hh_fec_in!P16)</f>
        <v>4.1500681243482811</v>
      </c>
      <c r="Q16" s="78">
        <f>IF(RES_hh_tes_in!Q16=0,"",RES_hh_tes_in!Q16/RES_hh_fec_in!Q16)</f>
        <v>4.319032874106985</v>
      </c>
      <c r="R16" s="78">
        <f>IF(RES_hh_tes_in!R16=0,"",RES_hh_tes_in!R16/RES_hh_fec_in!R16)</f>
        <v>4.425034298163208</v>
      </c>
      <c r="S16" s="78">
        <f>IF(RES_hh_tes_in!S16=0,"",RES_hh_tes_in!S16/RES_hh_fec_in!S16)</f>
        <v>4.509406227105333</v>
      </c>
      <c r="T16" s="78">
        <f>IF(RES_hh_tes_in!T16=0,"",RES_hh_tes_in!T16/RES_hh_fec_in!T16)</f>
        <v>4.5799021855352802</v>
      </c>
      <c r="U16" s="78">
        <f>IF(RES_hh_tes_in!U16=0,"",RES_hh_tes_in!U16/RES_hh_fec_in!U16)</f>
        <v>4.6440797116668477</v>
      </c>
      <c r="V16" s="78">
        <f>IF(RES_hh_tes_in!V16=0,"",RES_hh_tes_in!V16/RES_hh_fec_in!V16)</f>
        <v>4.7095157201018685</v>
      </c>
      <c r="W16" s="78">
        <f>IF(RES_hh_tes_in!W16=0,"",RES_hh_tes_in!W16/RES_hh_fec_in!W16)</f>
        <v>4.7735784864068149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0.66174563218836013</v>
      </c>
      <c r="D17" s="70">
        <f>IF(RES_hh_tes_in!D17=0,"",RES_hh_tes_in!D17/RES_hh_fec_in!D17)</f>
        <v>0.66614091776586204</v>
      </c>
      <c r="E17" s="70">
        <f>IF(RES_hh_tes_in!E17=0,"",RES_hh_tes_in!E17/RES_hh_fec_in!E17)</f>
        <v>0.67320172820625968</v>
      </c>
      <c r="F17" s="70">
        <f>IF(RES_hh_tes_in!F17=0,"",RES_hh_tes_in!F17/RES_hh_fec_in!F17)</f>
        <v>0.68213370194060197</v>
      </c>
      <c r="G17" s="70">
        <f>IF(RES_hh_tes_in!G17=0,"",RES_hh_tes_in!G17/RES_hh_fec_in!G17)</f>
        <v>0.68774832581561096</v>
      </c>
      <c r="H17" s="70">
        <f>IF(RES_hh_tes_in!H17=0,"",RES_hh_tes_in!H17/RES_hh_fec_in!H17)</f>
        <v>0.69189908140879552</v>
      </c>
      <c r="I17" s="70">
        <f>IF(RES_hh_tes_in!I17=0,"",RES_hh_tes_in!I17/RES_hh_fec_in!I17)</f>
        <v>0.70171434050128745</v>
      </c>
      <c r="J17" s="70">
        <f>IF(RES_hh_tes_in!J17=0,"",RES_hh_tes_in!J17/RES_hh_fec_in!J17)</f>
        <v>0.70515236251331181</v>
      </c>
      <c r="K17" s="70">
        <f>IF(RES_hh_tes_in!K17=0,"",RES_hh_tes_in!K17/RES_hh_fec_in!K17)</f>
        <v>0.71377408710261225</v>
      </c>
      <c r="L17" s="70">
        <f>IF(RES_hh_tes_in!L17=0,"",RES_hh_tes_in!L17/RES_hh_fec_in!L17)</f>
        <v>0.71805753415475981</v>
      </c>
      <c r="M17" s="70">
        <f>IF(RES_hh_tes_in!M17=0,"",RES_hh_tes_in!M17/RES_hh_fec_in!M17)</f>
        <v>0.73956503851026956</v>
      </c>
      <c r="N17" s="70">
        <f>IF(RES_hh_tes_in!N17=0,"",RES_hh_tes_in!N17/RES_hh_fec_in!N17)</f>
        <v>0.75328247788902802</v>
      </c>
      <c r="O17" s="70">
        <f>IF(RES_hh_tes_in!O17=0,"",RES_hh_tes_in!O17/RES_hh_fec_in!O17)</f>
        <v>0.77753320205015464</v>
      </c>
      <c r="P17" s="70">
        <f>IF(RES_hh_tes_in!P17=0,"",RES_hh_tes_in!P17/RES_hh_fec_in!P17)</f>
        <v>0.81285500834677271</v>
      </c>
      <c r="Q17" s="70">
        <f>IF(RES_hh_tes_in!Q17=0,"",RES_hh_tes_in!Q17/RES_hh_fec_in!Q17)</f>
        <v>0.82825198469481076</v>
      </c>
      <c r="R17" s="70">
        <f>IF(RES_hh_tes_in!R17=0,"",RES_hh_tes_in!R17/RES_hh_fec_in!R17)</f>
        <v>0.84368744158715647</v>
      </c>
      <c r="S17" s="70">
        <f>IF(RES_hh_tes_in!S17=0,"",RES_hh_tes_in!S17/RES_hh_fec_in!S17)</f>
        <v>0.85675741945897044</v>
      </c>
      <c r="T17" s="70">
        <f>IF(RES_hh_tes_in!T17=0,"",RES_hh_tes_in!T17/RES_hh_fec_in!T17)</f>
        <v>0.86679440222789217</v>
      </c>
      <c r="U17" s="70">
        <f>IF(RES_hh_tes_in!U17=0,"",RES_hh_tes_in!U17/RES_hh_fec_in!U17)</f>
        <v>0.87886850827743024</v>
      </c>
      <c r="V17" s="70">
        <f>IF(RES_hh_tes_in!V17=0,"",RES_hh_tes_in!V17/RES_hh_fec_in!V17)</f>
        <v>0.88458423641031858</v>
      </c>
      <c r="W17" s="70">
        <f>IF(RES_hh_tes_in!W17=0,"",RES_hh_tes_in!W17/RES_hh_fec_in!W17)</f>
        <v>0.89302896384506669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0.64396277748938302</v>
      </c>
      <c r="D21" s="78">
        <f>IF(RES_hh_tes_in!D21=0,"",RES_hh_tes_in!D21/RES_hh_fec_in!D21)</f>
        <v>0.65008239149951186</v>
      </c>
      <c r="E21" s="78">
        <f>IF(RES_hh_tes_in!E21=0,"",RES_hh_tes_in!E21/RES_hh_fec_in!E21)</f>
        <v>0.65646659725196443</v>
      </c>
      <c r="F21" s="78">
        <f>IF(RES_hh_tes_in!F21=0,"",RES_hh_tes_in!F21/RES_hh_fec_in!F21)</f>
        <v>0.66290240620393148</v>
      </c>
      <c r="G21" s="78">
        <f>IF(RES_hh_tes_in!G21=0,"",RES_hh_tes_in!G21/RES_hh_fec_in!G21)</f>
        <v>0.66957972724466375</v>
      </c>
      <c r="H21" s="78">
        <f>IF(RES_hh_tes_in!H21=0,"",RES_hh_tes_in!H21/RES_hh_fec_in!H21)</f>
        <v>0.67647284932775531</v>
      </c>
      <c r="I21" s="78">
        <f>IF(RES_hh_tes_in!I21=0,"",RES_hh_tes_in!I21/RES_hh_fec_in!I21)</f>
        <v>0.68362607443920886</v>
      </c>
      <c r="J21" s="78">
        <f>IF(RES_hh_tes_in!J21=0,"",RES_hh_tes_in!J21/RES_hh_fec_in!J21)</f>
        <v>0.69122660610799136</v>
      </c>
      <c r="K21" s="78">
        <f>IF(RES_hh_tes_in!K21=0,"",RES_hh_tes_in!K21/RES_hh_fec_in!K21)</f>
        <v>0.69943054368144786</v>
      </c>
      <c r="L21" s="78">
        <f>IF(RES_hh_tes_in!L21=0,"",RES_hh_tes_in!L21/RES_hh_fec_in!L21)</f>
        <v>0.70827428404716808</v>
      </c>
      <c r="M21" s="78">
        <f>IF(RES_hh_tes_in!M21=0,"",RES_hh_tes_in!M21/RES_hh_fec_in!M21)</f>
        <v>0.72164829010667042</v>
      </c>
      <c r="N21" s="78">
        <f>IF(RES_hh_tes_in!N21=0,"",RES_hh_tes_in!N21/RES_hh_fec_in!N21)</f>
        <v>0.74075008423339483</v>
      </c>
      <c r="O21" s="78">
        <f>IF(RES_hh_tes_in!O21=0,"",RES_hh_tes_in!O21/RES_hh_fec_in!O21)</f>
        <v>0.76646389083510258</v>
      </c>
      <c r="P21" s="78">
        <f>IF(RES_hh_tes_in!P21=0,"",RES_hh_tes_in!P21/RES_hh_fec_in!P21)</f>
        <v>0.79638601096675843</v>
      </c>
      <c r="Q21" s="78">
        <f>IF(RES_hh_tes_in!Q21=0,"",RES_hh_tes_in!Q21/RES_hh_fec_in!Q21)</f>
        <v>0.82297556923602488</v>
      </c>
      <c r="R21" s="78">
        <f>IF(RES_hh_tes_in!R21=0,"",RES_hh_tes_in!R21/RES_hh_fec_in!R21)</f>
        <v>0.84045887630949012</v>
      </c>
      <c r="S21" s="78">
        <f>IF(RES_hh_tes_in!S21=0,"",RES_hh_tes_in!S21/RES_hh_fec_in!S21)</f>
        <v>0.85641126809148571</v>
      </c>
      <c r="T21" s="78">
        <f>IF(RES_hh_tes_in!T21=0,"",RES_hh_tes_in!T21/RES_hh_fec_in!T21)</f>
        <v>0.87041862220174193</v>
      </c>
      <c r="U21" s="78">
        <f>IF(RES_hh_tes_in!U21=0,"",RES_hh_tes_in!U21/RES_hh_fec_in!U21)</f>
        <v>0.88201953408335354</v>
      </c>
      <c r="V21" s="78">
        <f>IF(RES_hh_tes_in!V21=0,"",RES_hh_tes_in!V21/RES_hh_fec_in!V21)</f>
        <v>0.89070768367973052</v>
      </c>
      <c r="W21" s="78">
        <f>IF(RES_hh_tes_in!W21=0,"",RES_hh_tes_in!W21/RES_hh_fec_in!W21)</f>
        <v>0.89519176629491903</v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0.86515944027685021</v>
      </c>
      <c r="D24" s="78">
        <f>IF(RES_hh_tes_in!D24=0,"",RES_hh_tes_in!D24/RES_hh_fec_in!D24)</f>
        <v>0.86727059564860076</v>
      </c>
      <c r="E24" s="78">
        <f>IF(RES_hh_tes_in!E24=0,"",RES_hh_tes_in!E24/RES_hh_fec_in!E24)</f>
        <v>0.86943874670756505</v>
      </c>
      <c r="F24" s="78">
        <f>IF(RES_hh_tes_in!F24=0,"",RES_hh_tes_in!F24/RES_hh_fec_in!F24)</f>
        <v>0.87161466990569481</v>
      </c>
      <c r="G24" s="78">
        <f>IF(RES_hh_tes_in!G24=0,"",RES_hh_tes_in!G24/RES_hh_fec_in!G24)</f>
        <v>0.8738430827793171</v>
      </c>
      <c r="H24" s="78">
        <f>IF(RES_hh_tes_in!H24=0,"",RES_hh_tes_in!H24/RES_hh_fec_in!H24)</f>
        <v>0.87611851247127148</v>
      </c>
      <c r="I24" s="78">
        <f>IF(RES_hh_tes_in!I24=0,"",RES_hh_tes_in!I24/RES_hh_fec_in!I24)</f>
        <v>0.87845197738381531</v>
      </c>
      <c r="J24" s="78">
        <f>IF(RES_hh_tes_in!J24=0,"",RES_hh_tes_in!J24/RES_hh_fec_in!J24)</f>
        <v>0.88088861602185198</v>
      </c>
      <c r="K24" s="78">
        <f>IF(RES_hh_tes_in!K24=0,"",RES_hh_tes_in!K24/RES_hh_fec_in!K24)</f>
        <v>0.88346680798738797</v>
      </c>
      <c r="L24" s="78">
        <f>IF(RES_hh_tes_in!L24=0,"",RES_hh_tes_in!L24/RES_hh_fec_in!L24)</f>
        <v>0.8861968213974436</v>
      </c>
      <c r="M24" s="78">
        <f>IF(RES_hh_tes_in!M24=0,"",RES_hh_tes_in!M24/RES_hh_fec_in!M24)</f>
        <v>0.88997686578123136</v>
      </c>
      <c r="N24" s="78">
        <f>IF(RES_hh_tes_in!N24=0,"",RES_hh_tes_in!N24/RES_hh_fec_in!N24)</f>
        <v>0.89509093245830085</v>
      </c>
      <c r="O24" s="78">
        <f>IF(RES_hh_tes_in!O24=0,"",RES_hh_tes_in!O24/RES_hh_fec_in!O24)</f>
        <v>0.90178797432925895</v>
      </c>
      <c r="P24" s="78">
        <f>IF(RES_hh_tes_in!P24=0,"",RES_hh_tes_in!P24/RES_hh_fec_in!P24)</f>
        <v>0.9095943402481812</v>
      </c>
      <c r="Q24" s="78">
        <f>IF(RES_hh_tes_in!Q24=0,"",RES_hh_tes_in!Q24/RES_hh_fec_in!Q24)</f>
        <v>0.91695946738259682</v>
      </c>
      <c r="R24" s="78">
        <f>IF(RES_hh_tes_in!R24=0,"",RES_hh_tes_in!R24/RES_hh_fec_in!R24)</f>
        <v>0.92260311848819287</v>
      </c>
      <c r="S24" s="78">
        <f>IF(RES_hh_tes_in!S24=0,"",RES_hh_tes_in!S24/RES_hh_fec_in!S24)</f>
        <v>0.92809344757435042</v>
      </c>
      <c r="T24" s="78">
        <f>IF(RES_hh_tes_in!T24=0,"",RES_hh_tes_in!T24/RES_hh_fec_in!T24)</f>
        <v>0.93339377061623441</v>
      </c>
      <c r="U24" s="78">
        <f>IF(RES_hh_tes_in!U24=0,"",RES_hh_tes_in!U24/RES_hh_fec_in!U24)</f>
        <v>0.93846740358902758</v>
      </c>
      <c r="V24" s="78">
        <f>IF(RES_hh_tes_in!V24=0,"",RES_hh_tes_in!V24/RES_hh_fec_in!V24)</f>
        <v>0.94327766246790523</v>
      </c>
      <c r="W24" s="78">
        <f>IF(RES_hh_tes_in!W24=0,"",RES_hh_tes_in!W24/RES_hh_fec_in!W24)</f>
        <v>0.94770883804947625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0.72488958307309137</v>
      </c>
      <c r="D25" s="79">
        <f>IF(RES_hh_tes_in!D25=0,"",RES_hh_tes_in!D25/RES_hh_fec_in!D25)</f>
        <v>0.72590247705034716</v>
      </c>
      <c r="E25" s="79">
        <f>IF(RES_hh_tes_in!E25=0,"",RES_hh_tes_in!E25/RES_hh_fec_in!E25)</f>
        <v>0.72699327689904136</v>
      </c>
      <c r="F25" s="79">
        <f>IF(RES_hh_tes_in!F25=0,"",RES_hh_tes_in!F25/RES_hh_fec_in!F25)</f>
        <v>0.7280945548766441</v>
      </c>
      <c r="G25" s="79">
        <f>IF(RES_hh_tes_in!G25=0,"",RES_hh_tes_in!G25/RES_hh_fec_in!G25)</f>
        <v>0.72926820405042159</v>
      </c>
      <c r="H25" s="79">
        <f>IF(RES_hh_tes_in!H25=0,"",RES_hh_tes_in!H25/RES_hh_fec_in!H25)</f>
        <v>0.73050728703968426</v>
      </c>
      <c r="I25" s="79">
        <f>IF(RES_hh_tes_in!I25=0,"",RES_hh_tes_in!I25/RES_hh_fec_in!I25)</f>
        <v>0.73182792351966774</v>
      </c>
      <c r="J25" s="79">
        <f>IF(RES_hh_tes_in!J25=0,"",RES_hh_tes_in!J25/RES_hh_fec_in!J25)</f>
        <v>0.7332946379776305</v>
      </c>
      <c r="K25" s="79">
        <f>IF(RES_hh_tes_in!K25=0,"",RES_hh_tes_in!K25/RES_hh_fec_in!K25)</f>
        <v>0.73496461203336527</v>
      </c>
      <c r="L25" s="79">
        <f>IF(RES_hh_tes_in!L25=0,"",RES_hh_tes_in!L25/RES_hh_fec_in!L25)</f>
        <v>0.73685785852484942</v>
      </c>
      <c r="M25" s="79">
        <f>IF(RES_hh_tes_in!M25=0,"",RES_hh_tes_in!M25/RES_hh_fec_in!M25)</f>
        <v>0.74028623027766016</v>
      </c>
      <c r="N25" s="79">
        <f>IF(RES_hh_tes_in!N25=0,"",RES_hh_tes_in!N25/RES_hh_fec_in!N25)</f>
        <v>0.7458261357137973</v>
      </c>
      <c r="O25" s="79">
        <f>IF(RES_hh_tes_in!O25=0,"",RES_hh_tes_in!O25/RES_hh_fec_in!O25)</f>
        <v>0.75421675139120004</v>
      </c>
      <c r="P25" s="79">
        <f>IF(RES_hh_tes_in!P25=0,"",RES_hh_tes_in!P25/RES_hh_fec_in!P25)</f>
        <v>0.76513186528130928</v>
      </c>
      <c r="Q25" s="79">
        <f>IF(RES_hh_tes_in!Q25=0,"",RES_hh_tes_in!Q25/RES_hh_fec_in!Q25)</f>
        <v>0.77584221711109846</v>
      </c>
      <c r="R25" s="79">
        <f>IF(RES_hh_tes_in!R25=0,"",RES_hh_tes_in!R25/RES_hh_fec_in!R25)</f>
        <v>0.78351999361664137</v>
      </c>
      <c r="S25" s="79">
        <f>IF(RES_hh_tes_in!S25=0,"",RES_hh_tes_in!S25/RES_hh_fec_in!S25)</f>
        <v>0.79112207890553998</v>
      </c>
      <c r="T25" s="79">
        <f>IF(RES_hh_tes_in!T25=0,"",RES_hh_tes_in!T25/RES_hh_fec_in!T25)</f>
        <v>0.79848907137070246</v>
      </c>
      <c r="U25" s="79">
        <f>IF(RES_hh_tes_in!U25=0,"",RES_hh_tes_in!U25/RES_hh_fec_in!U25)</f>
        <v>0.80540941551946188</v>
      </c>
      <c r="V25" s="79">
        <f>IF(RES_hh_tes_in!V25=0,"",RES_hh_tes_in!V25/RES_hh_fec_in!V25)</f>
        <v>0.81155854286833784</v>
      </c>
      <c r="W25" s="79">
        <f>IF(RES_hh_tes_in!W25=0,"",RES_hh_tes_in!W25/RES_hh_fec_in!W25)</f>
        <v>0.81639909486192408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0.68752148459123208</v>
      </c>
      <c r="D27" s="70">
        <f>IF(RES_hh_tes_in!D27=0,"",RES_hh_tes_in!D27/RES_hh_fec_in!D27)</f>
        <v>0.6948191824259059</v>
      </c>
      <c r="E27" s="70">
        <f>IF(RES_hh_tes_in!E27=0,"",RES_hh_tes_in!E27/RES_hh_fec_in!E27)</f>
        <v>0.69716804154708567</v>
      </c>
      <c r="F27" s="70">
        <f>IF(RES_hh_tes_in!F27=0,"",RES_hh_tes_in!F27/RES_hh_fec_in!F27)</f>
        <v>0.7036555826110924</v>
      </c>
      <c r="G27" s="70">
        <f>IF(RES_hh_tes_in!G27=0,"",RES_hh_tes_in!G27/RES_hh_fec_in!G27)</f>
        <v>0.69991261185869502</v>
      </c>
      <c r="H27" s="70">
        <f>IF(RES_hh_tes_in!H27=0,"",RES_hh_tes_in!H27/RES_hh_fec_in!H27)</f>
        <v>0.69431135724892146</v>
      </c>
      <c r="I27" s="70">
        <f>IF(RES_hh_tes_in!I27=0,"",RES_hh_tes_in!I27/RES_hh_fec_in!I27)</f>
        <v>0.68279133967453776</v>
      </c>
      <c r="J27" s="70">
        <f>IF(RES_hh_tes_in!J27=0,"",RES_hh_tes_in!J27/RES_hh_fec_in!J27)</f>
        <v>0.66533806276599106</v>
      </c>
      <c r="K27" s="70">
        <f>IF(RES_hh_tes_in!K27=0,"",RES_hh_tes_in!K27/RES_hh_fec_in!K27)</f>
        <v>0.67622056914671147</v>
      </c>
      <c r="L27" s="70">
        <f>IF(RES_hh_tes_in!L27=0,"",RES_hh_tes_in!L27/RES_hh_fec_in!L27)</f>
        <v>0.68158799583130314</v>
      </c>
      <c r="M27" s="70">
        <f>IF(RES_hh_tes_in!M27=0,"",RES_hh_tes_in!M27/RES_hh_fec_in!M27)</f>
        <v>0.68279079629252526</v>
      </c>
      <c r="N27" s="70">
        <f>IF(RES_hh_tes_in!N27=0,"",RES_hh_tes_in!N27/RES_hh_fec_in!N27)</f>
        <v>0.68260476624113897</v>
      </c>
      <c r="O27" s="70">
        <f>IF(RES_hh_tes_in!O27=0,"",RES_hh_tes_in!O27/RES_hh_fec_in!O27)</f>
        <v>0.68717875653161609</v>
      </c>
      <c r="P27" s="70">
        <f>IF(RES_hh_tes_in!P27=0,"",RES_hh_tes_in!P27/RES_hh_fec_in!P27)</f>
        <v>0.71538524529961534</v>
      </c>
      <c r="Q27" s="70">
        <f>IF(RES_hh_tes_in!Q27=0,"",RES_hh_tes_in!Q27/RES_hh_fec_in!Q27)</f>
        <v>0.7113290211670551</v>
      </c>
      <c r="R27" s="70">
        <f>IF(RES_hh_tes_in!R27=0,"",RES_hh_tes_in!R27/RES_hh_fec_in!R27)</f>
        <v>0.7022440495876825</v>
      </c>
      <c r="S27" s="70">
        <f>IF(RES_hh_tes_in!S27=0,"",RES_hh_tes_in!S27/RES_hh_fec_in!S27)</f>
        <v>0.71047974292960869</v>
      </c>
      <c r="T27" s="70">
        <f>IF(RES_hh_tes_in!T27=0,"",RES_hh_tes_in!T27/RES_hh_fec_in!T27)</f>
        <v>0.71997547397907313</v>
      </c>
      <c r="U27" s="70">
        <f>IF(RES_hh_tes_in!U27=0,"",RES_hh_tes_in!U27/RES_hh_fec_in!U27)</f>
        <v>0.72344826204653812</v>
      </c>
      <c r="V27" s="70">
        <f>IF(RES_hh_tes_in!V27=0,"",RES_hh_tes_in!V27/RES_hh_fec_in!V27)</f>
        <v>0.72837083939449521</v>
      </c>
      <c r="W27" s="70">
        <f>IF(RES_hh_tes_in!W27=0,"",RES_hh_tes_in!W27/RES_hh_fec_in!W27)</f>
        <v>0.7336031069065605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0.61273172922094643</v>
      </c>
      <c r="D30" s="78">
        <f>IF(RES_hh_tes_in!D30=0,"",RES_hh_tes_in!D30/RES_hh_fec_in!D30)</f>
        <v>0.61301670547837028</v>
      </c>
      <c r="E30" s="78">
        <f>IF(RES_hh_tes_in!E30=0,"",RES_hh_tes_in!E30/RES_hh_fec_in!E30)</f>
        <v>0.61329766270208586</v>
      </c>
      <c r="F30" s="78">
        <f>IF(RES_hh_tes_in!F30=0,"",RES_hh_tes_in!F30/RES_hh_fec_in!F30)</f>
        <v>0.61357807187575031</v>
      </c>
      <c r="G30" s="78">
        <f>IF(RES_hh_tes_in!G30=0,"",RES_hh_tes_in!G30/RES_hh_fec_in!G30)</f>
        <v>0.61385477975576508</v>
      </c>
      <c r="H30" s="78">
        <f>IF(RES_hh_tes_in!H30=0,"",RES_hh_tes_in!H30/RES_hh_fec_in!H30)</f>
        <v>0.61412817225900385</v>
      </c>
      <c r="I30" s="78">
        <f>IF(RES_hh_tes_in!I30=0,"",RES_hh_tes_in!I30/RES_hh_fec_in!I30)</f>
        <v>0.6143974724261515</v>
      </c>
      <c r="J30" s="78">
        <f>IF(RES_hh_tes_in!J30=0,"",RES_hh_tes_in!J30/RES_hh_fec_in!J30)</f>
        <v>0.61465949732913761</v>
      </c>
      <c r="K30" s="78">
        <f>IF(RES_hh_tes_in!K30=0,"",RES_hh_tes_in!K30/RES_hh_fec_in!K30)</f>
        <v>0.61491154064189191</v>
      </c>
      <c r="L30" s="78">
        <f>IF(RES_hh_tes_in!L30=0,"",RES_hh_tes_in!L30/RES_hh_fec_in!L30)</f>
        <v>0.61515287831123722</v>
      </c>
      <c r="M30" s="78">
        <f>IF(RES_hh_tes_in!M30=0,"",RES_hh_tes_in!M30/RES_hh_fec_in!M30)</f>
        <v>0.61528274992981191</v>
      </c>
      <c r="N30" s="78">
        <f>IF(RES_hh_tes_in!N30=0,"",RES_hh_tes_in!N30/RES_hh_fec_in!N30)</f>
        <v>0.61528274992981202</v>
      </c>
      <c r="O30" s="78">
        <f>IF(RES_hh_tes_in!O30=0,"",RES_hh_tes_in!O30/RES_hh_fec_in!O30)</f>
        <v>0.61528274992981191</v>
      </c>
      <c r="P30" s="78">
        <f>IF(RES_hh_tes_in!P30=0,"",RES_hh_tes_in!P30/RES_hh_fec_in!P30)</f>
        <v>0.61528274992981191</v>
      </c>
      <c r="Q30" s="78">
        <f>IF(RES_hh_tes_in!Q30=0,"",RES_hh_tes_in!Q30/RES_hh_fec_in!Q30)</f>
        <v>0.61528274992981191</v>
      </c>
      <c r="R30" s="78">
        <f>IF(RES_hh_tes_in!R30=0,"",RES_hh_tes_in!R30/RES_hh_fec_in!R30)</f>
        <v>0.61610323965681113</v>
      </c>
      <c r="S30" s="78">
        <f>IF(RES_hh_tes_in!S30=0,"",RES_hh_tes_in!S30/RES_hh_fec_in!S30)</f>
        <v>0.6174449262623285</v>
      </c>
      <c r="T30" s="78">
        <f>IF(RES_hh_tes_in!T30=0,"",RES_hh_tes_in!T30/RES_hh_fec_in!T30)</f>
        <v>0.61901022730209765</v>
      </c>
      <c r="U30" s="78">
        <f>IF(RES_hh_tes_in!U30=0,"",RES_hh_tes_in!U30/RES_hh_fec_in!U30)</f>
        <v>0.62063143195043025</v>
      </c>
      <c r="V30" s="78">
        <f>IF(RES_hh_tes_in!V30=0,"",RES_hh_tes_in!V30/RES_hh_fec_in!V30)</f>
        <v>0.62214082938163651</v>
      </c>
      <c r="W30" s="78">
        <f>IF(RES_hh_tes_in!W30=0,"",RES_hh_tes_in!W30/RES_hh_fec_in!W30)</f>
        <v>0.62353841959571565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0.76926095304497555</v>
      </c>
      <c r="D32" s="81">
        <f>IF(RES_hh_tes_in!D32=0,"",RES_hh_tes_in!D32/RES_hh_fec_in!D32)</f>
        <v>0.77054993018673257</v>
      </c>
      <c r="E32" s="81">
        <f>IF(RES_hh_tes_in!E32=0,"",RES_hh_tes_in!E32/RES_hh_fec_in!E32)</f>
        <v>0.77188657057894705</v>
      </c>
      <c r="F32" s="81">
        <f>IF(RES_hh_tes_in!F32=0,"",RES_hh_tes_in!F32/RES_hh_fec_in!F32)</f>
        <v>0.77322971050531475</v>
      </c>
      <c r="G32" s="81">
        <f>IF(RES_hh_tes_in!G32=0,"",RES_hh_tes_in!G32/RES_hh_fec_in!G32)</f>
        <v>0.77461674548184711</v>
      </c>
      <c r="H32" s="81">
        <f>IF(RES_hh_tes_in!H32=0,"",RES_hh_tes_in!H32/RES_hh_fec_in!H32)</f>
        <v>0.77604309877345601</v>
      </c>
      <c r="I32" s="81">
        <f>IF(RES_hh_tes_in!I32=0,"",RES_hh_tes_in!I32/RES_hh_fec_in!I32)</f>
        <v>0.77751798463637933</v>
      </c>
      <c r="J32" s="81">
        <f>IF(RES_hh_tes_in!J32=0,"",RES_hh_tes_in!J32/RES_hh_fec_in!J32)</f>
        <v>0.77907915062608435</v>
      </c>
      <c r="K32" s="81">
        <f>IF(RES_hh_tes_in!K32=0,"",RES_hh_tes_in!K32/RES_hh_fec_in!K32)</f>
        <v>0.78075869209350512</v>
      </c>
      <c r="L32" s="81">
        <f>IF(RES_hh_tes_in!L32=0,"",RES_hh_tes_in!L32/RES_hh_fec_in!L32)</f>
        <v>0.7825651958608596</v>
      </c>
      <c r="M32" s="81">
        <f>IF(RES_hh_tes_in!M32=0,"",RES_hh_tes_in!M32/RES_hh_fec_in!M32)</f>
        <v>0.78502300253222446</v>
      </c>
      <c r="N32" s="81">
        <f>IF(RES_hh_tes_in!N32=0,"",RES_hh_tes_in!N32/RES_hh_fec_in!N32)</f>
        <v>0.78828079082346869</v>
      </c>
      <c r="O32" s="81">
        <f>IF(RES_hh_tes_in!O32=0,"",RES_hh_tes_in!O32/RES_hh_fec_in!O32)</f>
        <v>0.79270006993584619</v>
      </c>
      <c r="P32" s="81">
        <f>IF(RES_hh_tes_in!P32=0,"",RES_hh_tes_in!P32/RES_hh_fec_in!P32)</f>
        <v>0.79847070776467965</v>
      </c>
      <c r="Q32" s="81">
        <f>IF(RES_hh_tes_in!Q32=0,"",RES_hh_tes_in!Q32/RES_hh_fec_in!Q32)</f>
        <v>0.80590829108716433</v>
      </c>
      <c r="R32" s="81">
        <f>IF(RES_hh_tes_in!R32=0,"",RES_hh_tes_in!R32/RES_hh_fec_in!R32)</f>
        <v>0.81602597636066976</v>
      </c>
      <c r="S32" s="81">
        <f>IF(RES_hh_tes_in!S32=0,"",RES_hh_tes_in!S32/RES_hh_fec_in!S32)</f>
        <v>0.82865379390607685</v>
      </c>
      <c r="T32" s="81">
        <f>IF(RES_hh_tes_in!T32=0,"",RES_hh_tes_in!T32/RES_hh_fec_in!T32)</f>
        <v>0.84223074578279911</v>
      </c>
      <c r="U32" s="81">
        <f>IF(RES_hh_tes_in!U32=0,"",RES_hh_tes_in!U32/RES_hh_fec_in!U32)</f>
        <v>0.85519583405028909</v>
      </c>
      <c r="V32" s="81">
        <f>IF(RES_hh_tes_in!V32=0,"",RES_hh_tes_in!V32/RES_hh_fec_in!V32)</f>
        <v>0.86598806076798207</v>
      </c>
      <c r="W32" s="81">
        <f>IF(RES_hh_tes_in!W32=0,"",RES_hh_tes_in!W32/RES_hh_fec_in!W32)</f>
        <v>0.87405909770422463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590.64863132317623</v>
      </c>
      <c r="D3" s="65">
        <f t="shared" si="0"/>
        <v>544.71214042099564</v>
      </c>
      <c r="E3" s="65">
        <f t="shared" si="0"/>
        <v>531.14406784440996</v>
      </c>
      <c r="F3" s="65">
        <f t="shared" si="0"/>
        <v>465.66897734538958</v>
      </c>
      <c r="G3" s="65">
        <f t="shared" si="0"/>
        <v>422.17916823894291</v>
      </c>
      <c r="H3" s="65">
        <f t="shared" si="0"/>
        <v>466.86966560456392</v>
      </c>
      <c r="I3" s="65">
        <f t="shared" si="0"/>
        <v>434.60838467621875</v>
      </c>
      <c r="J3" s="65">
        <f t="shared" si="0"/>
        <v>471.09628235882008</v>
      </c>
      <c r="K3" s="65">
        <f t="shared" si="0"/>
        <v>511.00463922092814</v>
      </c>
      <c r="L3" s="65">
        <f t="shared" si="0"/>
        <v>639.25807720477155</v>
      </c>
      <c r="M3" s="65">
        <f t="shared" si="0"/>
        <v>448.84077027028923</v>
      </c>
      <c r="N3" s="65">
        <f t="shared" si="0"/>
        <v>426.80963589412374</v>
      </c>
      <c r="O3" s="65">
        <f t="shared" si="0"/>
        <v>551.13408875371874</v>
      </c>
      <c r="P3" s="65">
        <f t="shared" si="0"/>
        <v>284.04482100551394</v>
      </c>
      <c r="Q3" s="65">
        <f t="shared" si="0"/>
        <v>310.59424398072332</v>
      </c>
      <c r="R3" s="65">
        <f t="shared" ref="R3:V3" si="1">SUM(R4,R15,R17,R27)</f>
        <v>422.2898184730692</v>
      </c>
      <c r="S3" s="65">
        <f t="shared" si="1"/>
        <v>341.3270787736252</v>
      </c>
      <c r="T3" s="65">
        <f t="shared" si="1"/>
        <v>306.26113175426678</v>
      </c>
      <c r="U3" s="65">
        <f t="shared" si="1"/>
        <v>291.13125494241393</v>
      </c>
      <c r="V3" s="65">
        <f t="shared" si="1"/>
        <v>290.27123768333877</v>
      </c>
      <c r="W3" s="65">
        <f t="shared" ref="W3" si="2">SUM(W4,W15,W17,W27)</f>
        <v>245.43811484878995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526.55320472133542</v>
      </c>
      <c r="D4" s="69">
        <f t="shared" si="3"/>
        <v>477.8451708870553</v>
      </c>
      <c r="E4" s="69">
        <f t="shared" si="3"/>
        <v>465.53349069777596</v>
      </c>
      <c r="F4" s="69">
        <f t="shared" si="3"/>
        <v>408.20102449994982</v>
      </c>
      <c r="G4" s="69">
        <f t="shared" si="3"/>
        <v>368.87151888044451</v>
      </c>
      <c r="H4" s="69">
        <f t="shared" si="3"/>
        <v>407.5739087136385</v>
      </c>
      <c r="I4" s="69">
        <f t="shared" si="3"/>
        <v>376.4704124156093</v>
      </c>
      <c r="J4" s="69">
        <f t="shared" si="3"/>
        <v>411.5077247715962</v>
      </c>
      <c r="K4" s="69">
        <f t="shared" si="3"/>
        <v>445.6496202805846</v>
      </c>
      <c r="L4" s="69">
        <f t="shared" si="3"/>
        <v>555.67014543272467</v>
      </c>
      <c r="M4" s="69">
        <f t="shared" si="3"/>
        <v>389.59959354808558</v>
      </c>
      <c r="N4" s="69">
        <f t="shared" si="3"/>
        <v>372.99410187618344</v>
      </c>
      <c r="O4" s="69">
        <f t="shared" si="3"/>
        <v>479.73138942950089</v>
      </c>
      <c r="P4" s="69">
        <f t="shared" si="3"/>
        <v>243.3815559859315</v>
      </c>
      <c r="Q4" s="69">
        <f t="shared" si="3"/>
        <v>262.98005747916136</v>
      </c>
      <c r="R4" s="69">
        <f t="shared" ref="R4:V4" si="4">SUM(R5:R14)</f>
        <v>352.40336894190699</v>
      </c>
      <c r="S4" s="69">
        <f t="shared" si="4"/>
        <v>284.86503092233596</v>
      </c>
      <c r="T4" s="69">
        <f t="shared" si="4"/>
        <v>255.99076729231558</v>
      </c>
      <c r="U4" s="69">
        <f t="shared" si="4"/>
        <v>243.45624279030284</v>
      </c>
      <c r="V4" s="69">
        <f t="shared" si="4"/>
        <v>243.32747028231819</v>
      </c>
      <c r="W4" s="69">
        <f t="shared" ref="W4" si="5">SUM(W5:W14)</f>
        <v>203.82085957810787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0.18974740689678507</v>
      </c>
      <c r="D5" s="72">
        <v>0.22133568115858804</v>
      </c>
      <c r="E5" s="72">
        <v>0.12786843047091992</v>
      </c>
      <c r="F5" s="72">
        <v>0.13060224861927267</v>
      </c>
      <c r="G5" s="72">
        <v>0.13985909003666078</v>
      </c>
      <c r="H5" s="72">
        <v>0.14949630929619478</v>
      </c>
      <c r="I5" s="72">
        <v>0.27805196038682056</v>
      </c>
      <c r="J5" s="72">
        <v>0.69791038742836797</v>
      </c>
      <c r="K5" s="72">
        <v>0.19528537870045104</v>
      </c>
      <c r="L5" s="72">
        <v>3.4112618181583662E-2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8.2263331413122684E-2</v>
      </c>
      <c r="S5" s="72">
        <v>3.3807048741046987E-2</v>
      </c>
      <c r="T5" s="72">
        <v>7.2543865123501458E-2</v>
      </c>
      <c r="U5" s="72">
        <v>9.3031914991992912E-2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1.6250481673295116</v>
      </c>
      <c r="D6" s="72">
        <v>1.5921598929792962</v>
      </c>
      <c r="E6" s="72">
        <v>1.6835084290589004</v>
      </c>
      <c r="F6" s="72">
        <v>2.172058171285181</v>
      </c>
      <c r="G6" s="72">
        <v>2.3916422386580165</v>
      </c>
      <c r="H6" s="72">
        <v>3.0132629728879983</v>
      </c>
      <c r="I6" s="72">
        <v>2.35962031594446</v>
      </c>
      <c r="J6" s="72">
        <v>1.590709619444318</v>
      </c>
      <c r="K6" s="72">
        <v>1.5347321577578183</v>
      </c>
      <c r="L6" s="72">
        <v>1.8757546536870326</v>
      </c>
      <c r="M6" s="72">
        <v>1.5586297926975743</v>
      </c>
      <c r="N6" s="72">
        <v>1.6448062201735216</v>
      </c>
      <c r="O6" s="72">
        <v>2.0694044373174503</v>
      </c>
      <c r="P6" s="72">
        <v>1.4449822507625016</v>
      </c>
      <c r="Q6" s="72">
        <v>0.81194793851559199</v>
      </c>
      <c r="R6" s="72">
        <v>1.0666462202398554</v>
      </c>
      <c r="S6" s="72">
        <v>1.2180015755739975</v>
      </c>
      <c r="T6" s="72">
        <v>1.338345033850753</v>
      </c>
      <c r="U6" s="72">
        <v>1.3065543434271383</v>
      </c>
      <c r="V6" s="72">
        <v>1.0628131181490219</v>
      </c>
      <c r="W6" s="72">
        <v>0.71499086666277445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2.3543535234388839</v>
      </c>
      <c r="M7" s="72">
        <v>3.3103888305366431</v>
      </c>
      <c r="N7" s="72">
        <v>2.8516156624984883</v>
      </c>
      <c r="O7" s="72">
        <v>3.0775138868617549</v>
      </c>
      <c r="P7" s="72">
        <v>1.8746168017955662</v>
      </c>
      <c r="Q7" s="72">
        <v>0.53262612141362398</v>
      </c>
      <c r="R7" s="72">
        <v>0.13648828546594582</v>
      </c>
      <c r="S7" s="72">
        <v>3.377533193430398E-2</v>
      </c>
      <c r="T7" s="72">
        <v>0.12487775317344205</v>
      </c>
      <c r="U7" s="72">
        <v>0.16689394381443948</v>
      </c>
      <c r="V7" s="72">
        <v>0.22819754851156551</v>
      </c>
      <c r="W7" s="72">
        <v>1.2964279631059712E-2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524.73840914710911</v>
      </c>
      <c r="D8" s="72">
        <v>476.0316753129174</v>
      </c>
      <c r="E8" s="72">
        <v>463.72211383824612</v>
      </c>
      <c r="F8" s="72">
        <v>405.89836408004538</v>
      </c>
      <c r="G8" s="72">
        <v>366.34001755174984</v>
      </c>
      <c r="H8" s="72">
        <v>404.41114943145431</v>
      </c>
      <c r="I8" s="72">
        <v>373.83274013927803</v>
      </c>
      <c r="J8" s="72">
        <v>409.21910476472351</v>
      </c>
      <c r="K8" s="72">
        <v>443.91960274412634</v>
      </c>
      <c r="L8" s="72">
        <v>551.40592463741712</v>
      </c>
      <c r="M8" s="72">
        <v>384.73057492485134</v>
      </c>
      <c r="N8" s="72">
        <v>368.49767999351144</v>
      </c>
      <c r="O8" s="72">
        <v>474.58447110532171</v>
      </c>
      <c r="P8" s="72">
        <v>240.06195693337344</v>
      </c>
      <c r="Q8" s="72">
        <v>261.63548341923212</v>
      </c>
      <c r="R8" s="72">
        <v>351.11797110478807</v>
      </c>
      <c r="S8" s="72">
        <v>283.57944696608661</v>
      </c>
      <c r="T8" s="72">
        <v>254.4550006401679</v>
      </c>
      <c r="U8" s="72">
        <v>241.88976258806926</v>
      </c>
      <c r="V8" s="72">
        <v>242.03645961565761</v>
      </c>
      <c r="W8" s="72">
        <v>203.09290443181405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57.892262307472116</v>
      </c>
      <c r="D17" s="69">
        <f t="shared" si="7"/>
        <v>61.286181671376468</v>
      </c>
      <c r="E17" s="69">
        <f t="shared" si="7"/>
        <v>60.30105908001994</v>
      </c>
      <c r="F17" s="69">
        <f t="shared" si="7"/>
        <v>52.799199229878091</v>
      </c>
      <c r="G17" s="69">
        <f t="shared" si="7"/>
        <v>48.530784208886082</v>
      </c>
      <c r="H17" s="69">
        <f t="shared" si="7"/>
        <v>53.050652732814953</v>
      </c>
      <c r="I17" s="69">
        <f t="shared" si="7"/>
        <v>51.205630029225723</v>
      </c>
      <c r="J17" s="69">
        <f t="shared" si="7"/>
        <v>51.207275518932555</v>
      </c>
      <c r="K17" s="69">
        <f t="shared" si="7"/>
        <v>57.732248935498063</v>
      </c>
      <c r="L17" s="69">
        <f t="shared" si="7"/>
        <v>73.493292725780947</v>
      </c>
      <c r="M17" s="69">
        <f t="shared" si="7"/>
        <v>50.214929855544717</v>
      </c>
      <c r="N17" s="69">
        <f t="shared" si="7"/>
        <v>45.591415026996579</v>
      </c>
      <c r="O17" s="69">
        <f t="shared" si="7"/>
        <v>61.60675788697268</v>
      </c>
      <c r="P17" s="69">
        <f t="shared" si="7"/>
        <v>34.776504603923343</v>
      </c>
      <c r="Q17" s="69">
        <f t="shared" si="7"/>
        <v>41.423052211024206</v>
      </c>
      <c r="R17" s="69">
        <f t="shared" ref="R17:V17" si="8">SUM(R18:R26)</f>
        <v>60.725775876161038</v>
      </c>
      <c r="S17" s="69">
        <f t="shared" si="8"/>
        <v>48.761394548274197</v>
      </c>
      <c r="T17" s="69">
        <f t="shared" si="8"/>
        <v>43.028802453169789</v>
      </c>
      <c r="U17" s="69">
        <f t="shared" si="8"/>
        <v>40.072698749441301</v>
      </c>
      <c r="V17" s="69">
        <f t="shared" si="8"/>
        <v>38.592679387742344</v>
      </c>
      <c r="W17" s="69">
        <f t="shared" ref="W17" si="9">SUM(W18:W26)</f>
        <v>35.056683329961444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57.892262307472116</v>
      </c>
      <c r="D21" s="72">
        <v>61.286181671376468</v>
      </c>
      <c r="E21" s="72">
        <v>60.30105908001994</v>
      </c>
      <c r="F21" s="72">
        <v>52.799199229878091</v>
      </c>
      <c r="G21" s="72">
        <v>48.530784208886082</v>
      </c>
      <c r="H21" s="72">
        <v>53.050652732814953</v>
      </c>
      <c r="I21" s="72">
        <v>51.205630029225723</v>
      </c>
      <c r="J21" s="72">
        <v>51.207275518932555</v>
      </c>
      <c r="K21" s="72">
        <v>57.732248935498063</v>
      </c>
      <c r="L21" s="72">
        <v>73.493292725780947</v>
      </c>
      <c r="M21" s="72">
        <v>50.214929855544717</v>
      </c>
      <c r="N21" s="72">
        <v>45.591415026996579</v>
      </c>
      <c r="O21" s="72">
        <v>61.60675788697268</v>
      </c>
      <c r="P21" s="72">
        <v>34.776504603923343</v>
      </c>
      <c r="Q21" s="72">
        <v>41.423052211024206</v>
      </c>
      <c r="R21" s="72">
        <v>60.725775876161038</v>
      </c>
      <c r="S21" s="72">
        <v>48.761394548274197</v>
      </c>
      <c r="T21" s="72">
        <v>43.028802453169789</v>
      </c>
      <c r="U21" s="72">
        <v>40.072698749441301</v>
      </c>
      <c r="V21" s="72">
        <v>38.592679387742344</v>
      </c>
      <c r="W21" s="72">
        <v>35.056683329961444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6.2031642943687091</v>
      </c>
      <c r="D27" s="69">
        <f t="shared" si="10"/>
        <v>5.5807878625638434</v>
      </c>
      <c r="E27" s="69">
        <f t="shared" si="10"/>
        <v>5.3095180666140056</v>
      </c>
      <c r="F27" s="69">
        <f t="shared" si="10"/>
        <v>4.6687536155616698</v>
      </c>
      <c r="G27" s="69">
        <f t="shared" si="10"/>
        <v>4.7768651496123198</v>
      </c>
      <c r="H27" s="69">
        <f t="shared" si="10"/>
        <v>6.2451041581104265</v>
      </c>
      <c r="I27" s="69">
        <f t="shared" si="10"/>
        <v>6.9323422313837089</v>
      </c>
      <c r="J27" s="69">
        <f t="shared" si="10"/>
        <v>8.3812820682913127</v>
      </c>
      <c r="K27" s="69">
        <f t="shared" si="10"/>
        <v>7.6227700048454627</v>
      </c>
      <c r="L27" s="69">
        <f t="shared" si="10"/>
        <v>10.09463904626592</v>
      </c>
      <c r="M27" s="69">
        <f t="shared" si="10"/>
        <v>9.0262468666589637</v>
      </c>
      <c r="N27" s="69">
        <f t="shared" si="10"/>
        <v>8.2241189909437384</v>
      </c>
      <c r="O27" s="69">
        <f t="shared" si="10"/>
        <v>9.7959414372451743</v>
      </c>
      <c r="P27" s="69">
        <f t="shared" si="10"/>
        <v>5.8867604156591415</v>
      </c>
      <c r="Q27" s="69">
        <f t="shared" si="10"/>
        <v>6.1911342905377493</v>
      </c>
      <c r="R27" s="69">
        <f t="shared" ref="R27:V27" si="11">SUM(R28:R32)</f>
        <v>9.1606736550012009</v>
      </c>
      <c r="S27" s="69">
        <f t="shared" si="11"/>
        <v>7.7006533030150486</v>
      </c>
      <c r="T27" s="69">
        <f t="shared" si="11"/>
        <v>7.2415620087814236</v>
      </c>
      <c r="U27" s="69">
        <f t="shared" si="11"/>
        <v>7.6023134026697941</v>
      </c>
      <c r="V27" s="69">
        <f t="shared" si="11"/>
        <v>8.3510880132782415</v>
      </c>
      <c r="W27" s="69">
        <f t="shared" ref="W27" si="12">SUM(W28:W32)</f>
        <v>6.5605719407206484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6.2031642943687091</v>
      </c>
      <c r="D30" s="72">
        <v>5.5807878625638434</v>
      </c>
      <c r="E30" s="72">
        <v>5.3095180666140056</v>
      </c>
      <c r="F30" s="72">
        <v>4.6687536155616698</v>
      </c>
      <c r="G30" s="72">
        <v>4.7768651496123198</v>
      </c>
      <c r="H30" s="72">
        <v>6.2451041581104265</v>
      </c>
      <c r="I30" s="72">
        <v>6.9323422313837089</v>
      </c>
      <c r="J30" s="72">
        <v>8.3812820682913127</v>
      </c>
      <c r="K30" s="72">
        <v>7.6227700048454627</v>
      </c>
      <c r="L30" s="72">
        <v>10.09463904626592</v>
      </c>
      <c r="M30" s="72">
        <v>9.0262468666589637</v>
      </c>
      <c r="N30" s="72">
        <v>8.2241189909437384</v>
      </c>
      <c r="O30" s="72">
        <v>9.7959414372451743</v>
      </c>
      <c r="P30" s="72">
        <v>5.8867604156591415</v>
      </c>
      <c r="Q30" s="72">
        <v>6.1911342905377493</v>
      </c>
      <c r="R30" s="72">
        <v>9.1606736550012009</v>
      </c>
      <c r="S30" s="72">
        <v>7.7006533030150486</v>
      </c>
      <c r="T30" s="72">
        <v>7.2415620087814236</v>
      </c>
      <c r="U30" s="72">
        <v>7.6023134026697941</v>
      </c>
      <c r="V30" s="72">
        <v>8.3510880132782415</v>
      </c>
      <c r="W30" s="72">
        <v>6.5605719407206484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14736.073656059803</v>
      </c>
      <c r="D3" s="65">
        <f>IF(RES_hh_fec_in!D3=0,0,1000*11630*RES_hh_fec_in!D3/RES_hh_num_in!D3)</f>
        <v>14073.771918814882</v>
      </c>
      <c r="E3" s="65">
        <f>IF(RES_hh_fec_in!E3=0,0,1000*11630*RES_hh_fec_in!E3/RES_hh_num_in!E3)</f>
        <v>14240.040139183695</v>
      </c>
      <c r="F3" s="65">
        <f>IF(RES_hh_fec_in!F3=0,0,1000*11630*RES_hh_fec_in!F3/RES_hh_num_in!F3)</f>
        <v>13640.975101999962</v>
      </c>
      <c r="G3" s="65">
        <f>IF(RES_hh_fec_in!G3=0,0,1000*11630*RES_hh_fec_in!G3/RES_hh_num_in!G3)</f>
        <v>13134.740491439679</v>
      </c>
      <c r="H3" s="65">
        <f>IF(RES_hh_fec_in!H3=0,0,1000*11630*RES_hh_fec_in!H3/RES_hh_num_in!H3)</f>
        <v>13123.162942988274</v>
      </c>
      <c r="I3" s="65">
        <f>IF(RES_hh_fec_in!I3=0,0,1000*11630*RES_hh_fec_in!I3/RES_hh_num_in!I3)</f>
        <v>11730.570033209524</v>
      </c>
      <c r="J3" s="65">
        <f>IF(RES_hh_fec_in!J3=0,0,1000*11630*RES_hh_fec_in!J3/RES_hh_num_in!J3)</f>
        <v>13095.976226431469</v>
      </c>
      <c r="K3" s="65">
        <f>IF(RES_hh_fec_in!K3=0,0,1000*11630*RES_hh_fec_in!K3/RES_hh_num_in!K3)</f>
        <v>12815.241204113001</v>
      </c>
      <c r="L3" s="65">
        <f>IF(RES_hh_fec_in!L3=0,0,1000*11630*RES_hh_fec_in!L3/RES_hh_num_in!L3)</f>
        <v>14557.077455243376</v>
      </c>
      <c r="M3" s="65">
        <f>IF(RES_hh_fec_in!M3=0,0,1000*11630*RES_hh_fec_in!M3/RES_hh_num_in!M3)</f>
        <v>11520.067092361829</v>
      </c>
      <c r="N3" s="65">
        <f>IF(RES_hh_fec_in!N3=0,0,1000*11630*RES_hh_fec_in!N3/RES_hh_num_in!N3)</f>
        <v>12073.840401552314</v>
      </c>
      <c r="O3" s="65">
        <f>IF(RES_hh_fec_in!O3=0,0,1000*11630*RES_hh_fec_in!O3/RES_hh_num_in!O3)</f>
        <v>12343.246337570466</v>
      </c>
      <c r="P3" s="65">
        <f>IF(RES_hh_fec_in!P3=0,0,1000*11630*RES_hh_fec_in!P3/RES_hh_num_in!P3)</f>
        <v>8913.9642961992977</v>
      </c>
      <c r="Q3" s="65">
        <f>IF(RES_hh_fec_in!Q3=0,0,1000*11630*RES_hh_fec_in!Q3/RES_hh_num_in!Q3)</f>
        <v>8971.1963893016291</v>
      </c>
      <c r="R3" s="65">
        <f>IF(RES_hh_fec_in!R3=0,0,1000*11630*RES_hh_fec_in!R3/RES_hh_num_in!R3)</f>
        <v>8878.8858403044214</v>
      </c>
      <c r="S3" s="65">
        <f>IF(RES_hh_fec_in!S3=0,0,1000*11630*RES_hh_fec_in!S3/RES_hh_num_in!S3)</f>
        <v>8212.3935909597913</v>
      </c>
      <c r="T3" s="65">
        <f>IF(RES_hh_fec_in!T3=0,0,1000*11630*RES_hh_fec_in!T3/RES_hh_num_in!T3)</f>
        <v>7705.5278055676399</v>
      </c>
      <c r="U3" s="65">
        <f>IF(RES_hh_fec_in!U3=0,0,1000*11630*RES_hh_fec_in!U3/RES_hh_num_in!U3)</f>
        <v>7008.2067128313056</v>
      </c>
      <c r="V3" s="65">
        <f>IF(RES_hh_fec_in!V3=0,0,1000*11630*RES_hh_fec_in!V3/RES_hh_num_in!V3)</f>
        <v>6306.7107482757137</v>
      </c>
      <c r="W3" s="65">
        <f>IF(RES_hh_fec_in!W3=0,0,1000*11630*RES_hh_fec_in!W3/RES_hh_num_in!W3)</f>
        <v>6420.8669635688411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13005.088595455234</v>
      </c>
      <c r="D4" s="69">
        <f>IF(RES_hh_fec_in!D4=0,0,1000*11630*RES_hh_fec_in!D4/RES_hh_num_in!D4)</f>
        <v>12239.732147887042</v>
      </c>
      <c r="E4" s="69">
        <f>IF(RES_hh_fec_in!E4=0,0,1000*11630*RES_hh_fec_in!E4/RES_hh_num_in!E4)</f>
        <v>12378.069467084342</v>
      </c>
      <c r="F4" s="69">
        <f>IF(RES_hh_fec_in!F4=0,0,1000*11630*RES_hh_fec_in!F4/RES_hh_num_in!F4)</f>
        <v>11845.302348762172</v>
      </c>
      <c r="G4" s="69">
        <f>IF(RES_hh_fec_in!G4=0,0,1000*11630*RES_hh_fec_in!G4/RES_hh_num_in!G4)</f>
        <v>11355.891556894076</v>
      </c>
      <c r="H4" s="69">
        <f>IF(RES_hh_fec_in!H4=0,0,1000*11630*RES_hh_fec_in!H4/RES_hh_num_in!H4)</f>
        <v>11308.664530537524</v>
      </c>
      <c r="I4" s="69">
        <f>IF(RES_hh_fec_in!I4=0,0,1000*11630*RES_hh_fec_in!I4/RES_hh_num_in!I4)</f>
        <v>10038.56945933626</v>
      </c>
      <c r="J4" s="69">
        <f>IF(RES_hh_fec_in!J4=0,0,1000*11630*RES_hh_fec_in!J4/RES_hh_num_in!J4)</f>
        <v>11346.020323136408</v>
      </c>
      <c r="K4" s="69">
        <f>IF(RES_hh_fec_in!K4=0,0,1000*11630*RES_hh_fec_in!K4/RES_hh_num_in!K4)</f>
        <v>11073.838979343438</v>
      </c>
      <c r="L4" s="69">
        <f>IF(RES_hh_fec_in!L4=0,0,1000*11630*RES_hh_fec_in!L4/RES_hh_num_in!L4)</f>
        <v>12523.246341605096</v>
      </c>
      <c r="M4" s="69">
        <f>IF(RES_hh_fec_in!M4=0,0,1000*11630*RES_hh_fec_in!M4/RES_hh_num_in!M4)</f>
        <v>9868.7109369201225</v>
      </c>
      <c r="N4" s="69">
        <f>IF(RES_hh_fec_in!N4=0,0,1000*11630*RES_hh_fec_in!N4/RES_hh_num_in!N4)</f>
        <v>10387.185175895796</v>
      </c>
      <c r="O4" s="69">
        <f>IF(RES_hh_fec_in!O4=0,0,1000*11630*RES_hh_fec_in!O4/RES_hh_num_in!O4)</f>
        <v>10606.251413261407</v>
      </c>
      <c r="P4" s="69">
        <f>IF(RES_hh_fec_in!P4=0,0,1000*11630*RES_hh_fec_in!P4/RES_hh_num_in!P4)</f>
        <v>7461.5358564614708</v>
      </c>
      <c r="Q4" s="69">
        <f>IF(RES_hh_fec_in!Q4=0,0,1000*11630*RES_hh_fec_in!Q4/RES_hh_num_in!Q4)</f>
        <v>7364.5076471845878</v>
      </c>
      <c r="R4" s="69">
        <f>IF(RES_hh_fec_in!R4=0,0,1000*11630*RES_hh_fec_in!R4/RES_hh_num_in!R4)</f>
        <v>7252.2566790434867</v>
      </c>
      <c r="S4" s="69">
        <f>IF(RES_hh_fec_in!S4=0,0,1000*11630*RES_hh_fec_in!S4/RES_hh_num_in!S4)</f>
        <v>6689.5082222487436</v>
      </c>
      <c r="T4" s="69">
        <f>IF(RES_hh_fec_in!T4=0,0,1000*11630*RES_hh_fec_in!T4/RES_hh_num_in!T4)</f>
        <v>6254.2948494782322</v>
      </c>
      <c r="U4" s="69">
        <f>IF(RES_hh_fec_in!U4=0,0,1000*11630*RES_hh_fec_in!U4/RES_hh_num_in!U4)</f>
        <v>5663.6069322258509</v>
      </c>
      <c r="V4" s="69">
        <f>IF(RES_hh_fec_in!V4=0,0,1000*11630*RES_hh_fec_in!V4/RES_hh_num_in!V4)</f>
        <v>5086.7629469760377</v>
      </c>
      <c r="W4" s="69">
        <f>IF(RES_hh_fec_in!W4=0,0,1000*11630*RES_hh_fec_in!W4/RES_hh_num_in!W4)</f>
        <v>5173.7707794349199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10965.38985571503</v>
      </c>
      <c r="D5" s="72">
        <f>IF(RES_hh_fec_in!D5=0,0,1000*11630*RES_hh_fec_in!D5/RES_hh_num_in!D5)</f>
        <v>10806.069223932467</v>
      </c>
      <c r="E5" s="72">
        <f>IF(RES_hh_fec_in!E5=0,0,1000*11630*RES_hh_fec_in!E5/RES_hh_num_in!E5)</f>
        <v>11005.656934376457</v>
      </c>
      <c r="F5" s="72">
        <f>IF(RES_hh_fec_in!F5=0,0,1000*11630*RES_hh_fec_in!F5/RES_hh_num_in!F5)</f>
        <v>6857.0474592994397</v>
      </c>
      <c r="G5" s="72">
        <f>IF(RES_hh_fec_in!G5=0,0,1000*11630*RES_hh_fec_in!G5/RES_hh_num_in!G5)</f>
        <v>6720.7686735569951</v>
      </c>
      <c r="H5" s="72">
        <f>IF(RES_hh_fec_in!H5=0,0,1000*11630*RES_hh_fec_in!H5/RES_hh_num_in!H5)</f>
        <v>6520.7473753042677</v>
      </c>
      <c r="I5" s="72">
        <f>IF(RES_hh_fec_in!I5=0,0,1000*11630*RES_hh_fec_in!I5/RES_hh_num_in!I5)</f>
        <v>7334.9150677118396</v>
      </c>
      <c r="J5" s="72">
        <f>IF(RES_hh_fec_in!J5=0,0,1000*11630*RES_hh_fec_in!J5/RES_hh_num_in!J5)</f>
        <v>31561.09019257304</v>
      </c>
      <c r="K5" s="72">
        <f>IF(RES_hh_fec_in!K5=0,0,1000*11630*RES_hh_fec_in!K5/RES_hh_num_in!K5)</f>
        <v>9272.8100047697499</v>
      </c>
      <c r="L5" s="72">
        <f>IF(RES_hh_fec_in!L5=0,0,1000*11630*RES_hh_fec_in!L5/RES_hh_num_in!L5)</f>
        <v>9718.6946386278178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8362.4145267785989</v>
      </c>
      <c r="S5" s="72">
        <f>IF(RES_hh_fec_in!S5=0,0,1000*11630*RES_hh_fec_in!S5/RES_hh_num_in!S5)</f>
        <v>8748.9434375137826</v>
      </c>
      <c r="T5" s="72">
        <f>IF(RES_hh_fec_in!T5=0,0,1000*11630*RES_hh_fec_in!T5/RES_hh_num_in!T5)</f>
        <v>7648.5250681397683</v>
      </c>
      <c r="U5" s="72">
        <f>IF(RES_hh_fec_in!U5=0,0,1000*11630*RES_hh_fec_in!U5/RES_hh_num_in!U5)</f>
        <v>8277.2843164196074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15124.228755411626</v>
      </c>
      <c r="D6" s="72">
        <f>IF(RES_hh_fec_in!D6=0,0,1000*11630*RES_hh_fec_in!D6/RES_hh_num_in!D6)</f>
        <v>14362.663899960162</v>
      </c>
      <c r="E6" s="72">
        <f>IF(RES_hh_fec_in!E6=0,0,1000*11630*RES_hh_fec_in!E6/RES_hh_num_in!E6)</f>
        <v>14170.388145137887</v>
      </c>
      <c r="F6" s="72">
        <f>IF(RES_hh_fec_in!F6=0,0,1000*11630*RES_hh_fec_in!F6/RES_hh_num_in!F6)</f>
        <v>13679.254085498218</v>
      </c>
      <c r="G6" s="72">
        <f>IF(RES_hh_fec_in!G6=0,0,1000*11630*RES_hh_fec_in!G6/RES_hh_num_in!G6)</f>
        <v>12902.509755249475</v>
      </c>
      <c r="H6" s="72">
        <f>IF(RES_hh_fec_in!H6=0,0,1000*11630*RES_hh_fec_in!H6/RES_hh_num_in!H6)</f>
        <v>13577.212373803311</v>
      </c>
      <c r="I6" s="72">
        <f>IF(RES_hh_fec_in!I6=0,0,1000*11630*RES_hh_fec_in!I6/RES_hh_num_in!I6)</f>
        <v>12425.217202176802</v>
      </c>
      <c r="J6" s="72">
        <f>IF(RES_hh_fec_in!J6=0,0,1000*11630*RES_hh_fec_in!J6/RES_hh_num_in!J6)</f>
        <v>13237.420818485889</v>
      </c>
      <c r="K6" s="72">
        <f>IF(RES_hh_fec_in!K6=0,0,1000*11630*RES_hh_fec_in!K6/RES_hh_num_in!K6)</f>
        <v>12967.701642460725</v>
      </c>
      <c r="L6" s="72">
        <f>IF(RES_hh_fec_in!L6=0,0,1000*11630*RES_hh_fec_in!L6/RES_hh_num_in!L6)</f>
        <v>14692.911307180857</v>
      </c>
      <c r="M6" s="72">
        <f>IF(RES_hh_fec_in!M6=0,0,1000*11630*RES_hh_fec_in!M6/RES_hh_num_in!M6)</f>
        <v>11512.373036135526</v>
      </c>
      <c r="N6" s="72">
        <f>IF(RES_hh_fec_in!N6=0,0,1000*11630*RES_hh_fec_in!N6/RES_hh_num_in!N6)</f>
        <v>11850.636293283127</v>
      </c>
      <c r="O6" s="72">
        <f>IF(RES_hh_fec_in!O6=0,0,1000*11630*RES_hh_fec_in!O6/RES_hh_num_in!O6)</f>
        <v>12018.335136703769</v>
      </c>
      <c r="P6" s="72">
        <f>IF(RES_hh_fec_in!P6=0,0,1000*11630*RES_hh_fec_in!P6/RES_hh_num_in!P6)</f>
        <v>8713.8041062271077</v>
      </c>
      <c r="Q6" s="72">
        <f>IF(RES_hh_fec_in!Q6=0,0,1000*11630*RES_hh_fec_in!Q6/RES_hh_num_in!Q6)</f>
        <v>8068.4961715471472</v>
      </c>
      <c r="R6" s="72">
        <f>IF(RES_hh_fec_in!R6=0,0,1000*11630*RES_hh_fec_in!R6/RES_hh_num_in!R6)</f>
        <v>7774.1264452853438</v>
      </c>
      <c r="S6" s="72">
        <f>IF(RES_hh_fec_in!S6=0,0,1000*11630*RES_hh_fec_in!S6/RES_hh_num_in!S6)</f>
        <v>7426.4077815360797</v>
      </c>
      <c r="T6" s="72">
        <f>IF(RES_hh_fec_in!T6=0,0,1000*11630*RES_hh_fec_in!T6/RES_hh_num_in!T6)</f>
        <v>7030.5971391205176</v>
      </c>
      <c r="U6" s="72">
        <f>IF(RES_hh_fec_in!U6=0,0,1000*11630*RES_hh_fec_in!U6/RES_hh_num_in!U6)</f>
        <v>6641.6766169592956</v>
      </c>
      <c r="V6" s="72">
        <f>IF(RES_hh_fec_in!V6=0,0,1000*11630*RES_hh_fec_in!V6/RES_hh_num_in!V6)</f>
        <v>6356.9271117383132</v>
      </c>
      <c r="W6" s="72">
        <f>IF(RES_hh_fec_in!W6=0,0,1000*11630*RES_hh_fec_in!W6/RES_hh_num_in!W6)</f>
        <v>5661.0089635326158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13371.001782251042</v>
      </c>
      <c r="M7" s="72">
        <f>IF(RES_hh_fec_in!M7=0,0,1000*11630*RES_hh_fec_in!M7/RES_hh_num_in!M7)</f>
        <v>12298.930969547739</v>
      </c>
      <c r="N7" s="72">
        <f>IF(RES_hh_fec_in!N7=0,0,1000*11630*RES_hh_fec_in!N7/RES_hh_num_in!N7)</f>
        <v>11936.283701448381</v>
      </c>
      <c r="O7" s="72">
        <f>IF(RES_hh_fec_in!O7=0,0,1000*11630*RES_hh_fec_in!O7/RES_hh_num_in!O7)</f>
        <v>11214.494506867335</v>
      </c>
      <c r="P7" s="72">
        <f>IF(RES_hh_fec_in!P7=0,0,1000*11630*RES_hh_fec_in!P7/RES_hh_num_in!P7)</f>
        <v>9474.5513579872386</v>
      </c>
      <c r="Q7" s="72">
        <f>IF(RES_hh_fec_in!Q7=0,0,1000*11630*RES_hh_fec_in!Q7/RES_hh_num_in!Q7)</f>
        <v>8614.1311701937411</v>
      </c>
      <c r="R7" s="72">
        <f>IF(RES_hh_fec_in!R7=0,0,1000*11630*RES_hh_fec_in!R7/RES_hh_num_in!R7)</f>
        <v>7978.6503717723645</v>
      </c>
      <c r="S7" s="72">
        <f>IF(RES_hh_fec_in!S7=0,0,1000*11630*RES_hh_fec_in!S7/RES_hh_num_in!S7)</f>
        <v>7548.1419529674813</v>
      </c>
      <c r="T7" s="72">
        <f>IF(RES_hh_fec_in!T7=0,0,1000*11630*RES_hh_fec_in!T7/RES_hh_num_in!T7)</f>
        <v>7079.4218377214183</v>
      </c>
      <c r="U7" s="72">
        <f>IF(RES_hh_fec_in!U7=0,0,1000*11630*RES_hh_fec_in!U7/RES_hh_num_in!U7)</f>
        <v>6602.422352396622</v>
      </c>
      <c r="V7" s="72">
        <f>IF(RES_hh_fec_in!V7=0,0,1000*11630*RES_hh_fec_in!V7/RES_hh_num_in!V7)</f>
        <v>6145.5680020887048</v>
      </c>
      <c r="W7" s="72">
        <f>IF(RES_hh_fec_in!W7=0,0,1000*11630*RES_hh_fec_in!W7/RES_hh_num_in!W7)</f>
        <v>5468.9510446952509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12986.406949656806</v>
      </c>
      <c r="D8" s="72">
        <f>IF(RES_hh_fec_in!D8=0,0,1000*11630*RES_hh_fec_in!D8/RES_hh_num_in!D8)</f>
        <v>12207.112763748737</v>
      </c>
      <c r="E8" s="72">
        <f>IF(RES_hh_fec_in!E8=0,0,1000*11630*RES_hh_fec_in!E8/RES_hh_num_in!E8)</f>
        <v>12372.875285021115</v>
      </c>
      <c r="F8" s="72">
        <f>IF(RES_hh_fec_in!F8=0,0,1000*11630*RES_hh_fec_in!F8/RES_hh_num_in!F8)</f>
        <v>11810.17083209042</v>
      </c>
      <c r="G8" s="72">
        <f>IF(RES_hh_fec_in!G8=0,0,1000*11630*RES_hh_fec_in!G8/RES_hh_num_in!G8)</f>
        <v>11313.547115514848</v>
      </c>
      <c r="H8" s="72">
        <f>IF(RES_hh_fec_in!H8=0,0,1000*11630*RES_hh_fec_in!H8/RES_hh_num_in!H8)</f>
        <v>11298.556750848838</v>
      </c>
      <c r="I8" s="72">
        <f>IF(RES_hh_fec_in!I8=0,0,1000*11630*RES_hh_fec_in!I8/RES_hh_num_in!I8)</f>
        <v>9981.1469746495677</v>
      </c>
      <c r="J8" s="72">
        <f>IF(RES_hh_fec_in!J8=0,0,1000*11630*RES_hh_fec_in!J8/RES_hh_num_in!J8)</f>
        <v>11380.420720627777</v>
      </c>
      <c r="K8" s="72">
        <f>IF(RES_hh_fec_in!K8=0,0,1000*11630*RES_hh_fec_in!K8/RES_hh_num_in!K8)</f>
        <v>11118.03145433881</v>
      </c>
      <c r="L8" s="72">
        <f>IF(RES_hh_fec_in!L8=0,0,1000*11630*RES_hh_fec_in!L8/RES_hh_num_in!L8)</f>
        <v>12701.425154187356</v>
      </c>
      <c r="M8" s="72">
        <f>IF(RES_hh_fec_in!M8=0,0,1000*11630*RES_hh_fec_in!M8/RES_hh_num_in!M8)</f>
        <v>9833.9013355597235</v>
      </c>
      <c r="N8" s="72">
        <f>IF(RES_hh_fec_in!N8=0,0,1000*11630*RES_hh_fec_in!N8/RES_hh_num_in!N8)</f>
        <v>10381.833564313298</v>
      </c>
      <c r="O8" s="72">
        <f>IF(RES_hh_fec_in!O8=0,0,1000*11630*RES_hh_fec_in!O8/RES_hh_num_in!O8)</f>
        <v>10712.008935609259</v>
      </c>
      <c r="P8" s="72">
        <f>IF(RES_hh_fec_in!P8=0,0,1000*11630*RES_hh_fec_in!P8/RES_hh_num_in!P8)</f>
        <v>7484.2804652452387</v>
      </c>
      <c r="Q8" s="72">
        <f>IF(RES_hh_fec_in!Q8=0,0,1000*11630*RES_hh_fec_in!Q8/RES_hh_num_in!Q8)</f>
        <v>7440.8069640202575</v>
      </c>
      <c r="R8" s="72">
        <f>IF(RES_hh_fec_in!R8=0,0,1000*11630*RES_hh_fec_in!R8/RES_hh_num_in!R8)</f>
        <v>7380.69421652043</v>
      </c>
      <c r="S8" s="72">
        <f>IF(RES_hh_fec_in!S8=0,0,1000*11630*RES_hh_fec_in!S8/RES_hh_num_in!S8)</f>
        <v>6870.494467037086</v>
      </c>
      <c r="T8" s="72">
        <f>IF(RES_hh_fec_in!T8=0,0,1000*11630*RES_hh_fec_in!T8/RES_hh_num_in!T8)</f>
        <v>6559.117235990253</v>
      </c>
      <c r="U8" s="72">
        <f>IF(RES_hh_fec_in!U8=0,0,1000*11630*RES_hh_fec_in!U8/RES_hh_num_in!U8)</f>
        <v>6043.6745254787947</v>
      </c>
      <c r="V8" s="72">
        <f>IF(RES_hh_fec_in!V8=0,0,1000*11630*RES_hh_fec_in!V8/RES_hh_num_in!V8)</f>
        <v>5480.2253914558787</v>
      </c>
      <c r="W8" s="72">
        <f>IF(RES_hh_fec_in!W8=0,0,1000*11630*RES_hh_fec_in!W8/RES_hh_num_in!W8)</f>
        <v>5451.1082545504451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13404.986431525127</v>
      </c>
      <c r="D9" s="72">
        <f>IF(RES_hh_fec_in!D9=0,0,1000*11630*RES_hh_fec_in!D9/RES_hh_num_in!D9)</f>
        <v>12823.668229748077</v>
      </c>
      <c r="E9" s="72">
        <f>IF(RES_hh_fec_in!E9=0,0,1000*11630*RES_hh_fec_in!E9/RES_hh_num_in!E9)</f>
        <v>12490.467283892289</v>
      </c>
      <c r="F9" s="72">
        <f>IF(RES_hh_fec_in!F9=0,0,1000*11630*RES_hh_fec_in!F9/RES_hh_num_in!F9)</f>
        <v>12216.482960090216</v>
      </c>
      <c r="G9" s="72">
        <f>IF(RES_hh_fec_in!G9=0,0,1000*11630*RES_hh_fec_in!G9/RES_hh_num_in!G9)</f>
        <v>11822.195188647334</v>
      </c>
      <c r="H9" s="72">
        <f>IF(RES_hh_fec_in!H9=0,0,1000*11630*RES_hh_fec_in!H9/RES_hh_num_in!H9)</f>
        <v>11573.603307984382</v>
      </c>
      <c r="I9" s="72">
        <f>IF(RES_hh_fec_in!I9=0,0,1000*11630*RES_hh_fec_in!I9/RES_hh_num_in!I9)</f>
        <v>11319.679802921431</v>
      </c>
      <c r="J9" s="72">
        <f>IF(RES_hh_fec_in!J9=0,0,1000*11630*RES_hh_fec_in!J9/RES_hh_num_in!J9)</f>
        <v>11253.539025425072</v>
      </c>
      <c r="K9" s="72">
        <f>IF(RES_hh_fec_in!K9=0,0,1000*11630*RES_hh_fec_in!K9/RES_hh_num_in!K9)</f>
        <v>11166.079318775672</v>
      </c>
      <c r="L9" s="72">
        <f>IF(RES_hh_fec_in!L9=0,0,1000*11630*RES_hh_fec_in!L9/RES_hh_num_in!L9)</f>
        <v>11000.081663918161</v>
      </c>
      <c r="M9" s="72">
        <f>IF(RES_hh_fec_in!M9=0,0,1000*11630*RES_hh_fec_in!M9/RES_hh_num_in!M9)</f>
        <v>10874.689484574879</v>
      </c>
      <c r="N9" s="72">
        <f>IF(RES_hh_fec_in!N9=0,0,1000*11630*RES_hh_fec_in!N9/RES_hh_num_in!N9)</f>
        <v>10191.022345965477</v>
      </c>
      <c r="O9" s="72">
        <f>IF(RES_hh_fec_in!O9=0,0,1000*11630*RES_hh_fec_in!O9/RES_hh_num_in!O9)</f>
        <v>9682.5701791978481</v>
      </c>
      <c r="P9" s="72">
        <f>IF(RES_hh_fec_in!P9=0,0,1000*11630*RES_hh_fec_in!P9/RES_hh_num_in!P9)</f>
        <v>8602.3647676544133</v>
      </c>
      <c r="Q9" s="72">
        <f>IF(RES_hh_fec_in!Q9=0,0,1000*11630*RES_hh_fec_in!Q9/RES_hh_num_in!Q9)</f>
        <v>7974.3114976343268</v>
      </c>
      <c r="R9" s="72">
        <f>IF(RES_hh_fec_in!R9=0,0,1000*11630*RES_hh_fec_in!R9/RES_hh_num_in!R9)</f>
        <v>7472.6662917316689</v>
      </c>
      <c r="S9" s="72">
        <f>IF(RES_hh_fec_in!S9=0,0,1000*11630*RES_hh_fec_in!S9/RES_hh_num_in!S9)</f>
        <v>7049.5453274374559</v>
      </c>
      <c r="T9" s="72">
        <f>IF(RES_hh_fec_in!T9=0,0,1000*11630*RES_hh_fec_in!T9/RES_hh_num_in!T9)</f>
        <v>6639.5033467019648</v>
      </c>
      <c r="U9" s="72">
        <f>IF(RES_hh_fec_in!U9=0,0,1000*11630*RES_hh_fec_in!U9/RES_hh_num_in!U9)</f>
        <v>6229.4481716116652</v>
      </c>
      <c r="V9" s="72">
        <f>IF(RES_hh_fec_in!V9=0,0,1000*11630*RES_hh_fec_in!V9/RES_hh_num_in!V9)</f>
        <v>5850.3513403018896</v>
      </c>
      <c r="W9" s="72">
        <f>IF(RES_hh_fec_in!W9=0,0,1000*11630*RES_hh_fec_in!W9/RES_hh_num_in!W9)</f>
        <v>5153.2084084501221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10155.96914149807</v>
      </c>
      <c r="D11" s="72">
        <f>IF(RES_hh_fec_in!D11=0,0,1000*11630*RES_hh_fec_in!D11/RES_hh_num_in!D11)</f>
        <v>9392.5402324000061</v>
      </c>
      <c r="E11" s="72">
        <f>IF(RES_hh_fec_in!E11=0,0,1000*11630*RES_hh_fec_in!E11/RES_hh_num_in!E11)</f>
        <v>9717.145479684119</v>
      </c>
      <c r="F11" s="72">
        <f>IF(RES_hh_fec_in!F11=0,0,1000*11630*RES_hh_fec_in!F11/RES_hh_num_in!F11)</f>
        <v>9625.6567987047983</v>
      </c>
      <c r="G11" s="72">
        <f>IF(RES_hh_fec_in!G11=0,0,1000*11630*RES_hh_fec_in!G11/RES_hh_num_in!G11)</f>
        <v>9075.0710243972881</v>
      </c>
      <c r="H11" s="72">
        <f>IF(RES_hh_fec_in!H11=0,0,1000*11630*RES_hh_fec_in!H11/RES_hh_num_in!H11)</f>
        <v>8867.1813542062791</v>
      </c>
      <c r="I11" s="72">
        <f>IF(RES_hh_fec_in!I11=0,0,1000*11630*RES_hh_fec_in!I11/RES_hh_num_in!I11)</f>
        <v>8363.9661832888778</v>
      </c>
      <c r="J11" s="72">
        <f>IF(RES_hh_fec_in!J11=0,0,1000*11630*RES_hh_fec_in!J11/RES_hh_num_in!J11)</f>
        <v>9360.7828810314677</v>
      </c>
      <c r="K11" s="72">
        <f>IF(RES_hh_fec_in!K11=0,0,1000*11630*RES_hh_fec_in!K11/RES_hh_num_in!K11)</f>
        <v>9061.8613974320924</v>
      </c>
      <c r="L11" s="72">
        <f>IF(RES_hh_fec_in!L11=0,0,1000*11630*RES_hh_fec_in!L11/RES_hh_num_in!L11)</f>
        <v>10385.947338157202</v>
      </c>
      <c r="M11" s="72">
        <f>IF(RES_hh_fec_in!M11=0,0,1000*11630*RES_hh_fec_in!M11/RES_hh_num_in!M11)</f>
        <v>8411.4642494652562</v>
      </c>
      <c r="N11" s="72">
        <f>IF(RES_hh_fec_in!N11=0,0,1000*11630*RES_hh_fec_in!N11/RES_hh_num_in!N11)</f>
        <v>8989.9006525130189</v>
      </c>
      <c r="O11" s="72">
        <f>IF(RES_hh_fec_in!O11=0,0,1000*11630*RES_hh_fec_in!O11/RES_hh_num_in!O11)</f>
        <v>9314.808263476054</v>
      </c>
      <c r="P11" s="72">
        <f>IF(RES_hh_fec_in!P11=0,0,1000*11630*RES_hh_fec_in!P11/RES_hh_num_in!P11)</f>
        <v>6826.4584152069774</v>
      </c>
      <c r="Q11" s="72">
        <f>IF(RES_hh_fec_in!Q11=0,0,1000*11630*RES_hh_fec_in!Q11/RES_hh_num_in!Q11)</f>
        <v>6922.4146135776864</v>
      </c>
      <c r="R11" s="72">
        <f>IF(RES_hh_fec_in!R11=0,0,1000*11630*RES_hh_fec_in!R11/RES_hh_num_in!R11)</f>
        <v>6672.3562047006017</v>
      </c>
      <c r="S11" s="72">
        <f>IF(RES_hh_fec_in!S11=0,0,1000*11630*RES_hh_fec_in!S11/RES_hh_num_in!S11)</f>
        <v>6175.7657334158148</v>
      </c>
      <c r="T11" s="72">
        <f>IF(RES_hh_fec_in!T11=0,0,1000*11630*RES_hh_fec_in!T11/RES_hh_num_in!T11)</f>
        <v>6094.7565212257387</v>
      </c>
      <c r="U11" s="72">
        <f>IF(RES_hh_fec_in!U11=0,0,1000*11630*RES_hh_fec_in!U11/RES_hh_num_in!U11)</f>
        <v>5554.4886000362385</v>
      </c>
      <c r="V11" s="72">
        <f>IF(RES_hh_fec_in!V11=0,0,1000*11630*RES_hh_fec_in!V11/RES_hh_num_in!V11)</f>
        <v>5086.4276367467792</v>
      </c>
      <c r="W11" s="72">
        <f>IF(RES_hh_fec_in!W11=0,0,1000*11630*RES_hh_fec_in!W11/RES_hh_num_in!W11)</f>
        <v>4968.2323178885845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4634.7689766221674</v>
      </c>
      <c r="D12" s="72">
        <f>IF(RES_hh_fec_in!D12=0,0,1000*11630*RES_hh_fec_in!D12/RES_hh_num_in!D12)</f>
        <v>4397.3566520681443</v>
      </c>
      <c r="E12" s="72">
        <f>IF(RES_hh_fec_in!E12=0,0,1000*11630*RES_hh_fec_in!E12/RES_hh_num_in!E12)</f>
        <v>4307.6087796029396</v>
      </c>
      <c r="F12" s="72">
        <f>IF(RES_hh_fec_in!F12=0,0,1000*11630*RES_hh_fec_in!F12/RES_hh_num_in!F12)</f>
        <v>3930.3032999107877</v>
      </c>
      <c r="G12" s="72">
        <f>IF(RES_hh_fec_in!G12=0,0,1000*11630*RES_hh_fec_in!G12/RES_hh_num_in!G12)</f>
        <v>3454.3956977470425</v>
      </c>
      <c r="H12" s="72">
        <f>IF(RES_hh_fec_in!H12=0,0,1000*11630*RES_hh_fec_in!H12/RES_hh_num_in!H12)</f>
        <v>3346.606582252954</v>
      </c>
      <c r="I12" s="72">
        <f>IF(RES_hh_fec_in!I12=0,0,1000*11630*RES_hh_fec_in!I12/RES_hh_num_in!I12)</f>
        <v>2994.1203898684007</v>
      </c>
      <c r="J12" s="72">
        <f>IF(RES_hh_fec_in!J12=0,0,1000*11630*RES_hh_fec_in!J12/RES_hh_num_in!J12)</f>
        <v>3171.8711476236413</v>
      </c>
      <c r="K12" s="72">
        <f>IF(RES_hh_fec_in!K12=0,0,1000*11630*RES_hh_fec_in!K12/RES_hh_num_in!K12)</f>
        <v>3182.2102056593321</v>
      </c>
      <c r="L12" s="72">
        <f>IF(RES_hh_fec_in!L12=0,0,1000*11630*RES_hh_fec_in!L12/RES_hh_num_in!L12)</f>
        <v>3049.7223968807807</v>
      </c>
      <c r="M12" s="72">
        <f>IF(RES_hh_fec_in!M12=0,0,1000*11630*RES_hh_fec_in!M12/RES_hh_num_in!M12)</f>
        <v>2832.484748192403</v>
      </c>
      <c r="N12" s="72">
        <f>IF(RES_hh_fec_in!N12=0,0,1000*11630*RES_hh_fec_in!N12/RES_hh_num_in!N12)</f>
        <v>2597.0432717407598</v>
      </c>
      <c r="O12" s="72">
        <f>IF(RES_hh_fec_in!O12=0,0,1000*11630*RES_hh_fec_in!O12/RES_hh_num_in!O12)</f>
        <v>2291.0134674709539</v>
      </c>
      <c r="P12" s="72">
        <f>IF(RES_hh_fec_in!P12=0,0,1000*11630*RES_hh_fec_in!P12/RES_hh_num_in!P12)</f>
        <v>1940.0985402666499</v>
      </c>
      <c r="Q12" s="72">
        <f>IF(RES_hh_fec_in!Q12=0,0,1000*11630*RES_hh_fec_in!Q12/RES_hh_num_in!Q12)</f>
        <v>1709.0833010330543</v>
      </c>
      <c r="R12" s="72">
        <f>IF(RES_hh_fec_in!R12=0,0,1000*11630*RES_hh_fec_in!R12/RES_hh_num_in!R12)</f>
        <v>1615.4548395496522</v>
      </c>
      <c r="S12" s="72">
        <f>IF(RES_hh_fec_in!S12=0,0,1000*11630*RES_hh_fec_in!S12/RES_hh_num_in!S12)</f>
        <v>1544.7451423456175</v>
      </c>
      <c r="T12" s="72">
        <f>IF(RES_hh_fec_in!T12=0,0,1000*11630*RES_hh_fec_in!T12/RES_hh_num_in!T12)</f>
        <v>1432.8254958646958</v>
      </c>
      <c r="U12" s="72">
        <f>IF(RES_hh_fec_in!U12=0,0,1000*11630*RES_hh_fec_in!U12/RES_hh_num_in!U12)</f>
        <v>1377.243843476122</v>
      </c>
      <c r="V12" s="72">
        <f>IF(RES_hh_fec_in!V12=0,0,1000*11630*RES_hh_fec_in!V12/RES_hh_num_in!V12)</f>
        <v>1388.775500885906</v>
      </c>
      <c r="W12" s="72">
        <f>IF(RES_hh_fec_in!W12=0,0,1000*11630*RES_hh_fec_in!W12/RES_hh_num_in!W12)</f>
        <v>1357.6305582350171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9269.0412858826166</v>
      </c>
      <c r="D13" s="74">
        <f>IF(RES_hh_fec_in!D13=0,0,1000*11630*RES_hh_fec_in!D13/RES_hh_num_in!D13)</f>
        <v>10877.703771385099</v>
      </c>
      <c r="E13" s="74">
        <f>IF(RES_hh_fec_in!E13=0,0,1000*11630*RES_hh_fec_in!E13/RES_hh_num_in!E13)</f>
        <v>10955.893717833904</v>
      </c>
      <c r="F13" s="74">
        <f>IF(RES_hh_fec_in!F13=0,0,1000*11630*RES_hh_fec_in!F13/RES_hh_num_in!F13)</f>
        <v>9938.6419548534577</v>
      </c>
      <c r="G13" s="74">
        <f>IF(RES_hh_fec_in!G13=0,0,1000*11630*RES_hh_fec_in!G13/RES_hh_num_in!G13)</f>
        <v>9948.8159798090583</v>
      </c>
      <c r="H13" s="74">
        <f>IF(RES_hh_fec_in!H13=0,0,1000*11630*RES_hh_fec_in!H13/RES_hh_num_in!H13)</f>
        <v>9466.8163204448829</v>
      </c>
      <c r="I13" s="74">
        <f>IF(RES_hh_fec_in!I13=0,0,1000*11630*RES_hh_fec_in!I13/RES_hh_num_in!I13)</f>
        <v>9709.0012312230356</v>
      </c>
      <c r="J13" s="74">
        <f>IF(RES_hh_fec_in!J13=0,0,1000*11630*RES_hh_fec_in!J13/RES_hh_num_in!J13)</f>
        <v>9230.6636414891909</v>
      </c>
      <c r="K13" s="74">
        <f>IF(RES_hh_fec_in!K13=0,0,1000*11630*RES_hh_fec_in!K13/RES_hh_num_in!K13)</f>
        <v>10252.882015077992</v>
      </c>
      <c r="L13" s="74">
        <f>IF(RES_hh_fec_in!L13=0,0,1000*11630*RES_hh_fec_in!L13/RES_hh_num_in!L13)</f>
        <v>7031.3007042594691</v>
      </c>
      <c r="M13" s="74">
        <f>IF(RES_hh_fec_in!M13=0,0,1000*11630*RES_hh_fec_in!M13/RES_hh_num_in!M13)</f>
        <v>10534.930713772044</v>
      </c>
      <c r="N13" s="74">
        <f>IF(RES_hh_fec_in!N13=0,0,1000*11630*RES_hh_fec_in!N13/RES_hh_num_in!N13)</f>
        <v>12621.9754345232</v>
      </c>
      <c r="O13" s="74">
        <f>IF(RES_hh_fec_in!O13=0,0,1000*11630*RES_hh_fec_in!O13/RES_hh_num_in!O13)</f>
        <v>10411.014521680967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0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184.27874471936917</v>
      </c>
      <c r="D14" s="76">
        <f>IF(RES_hh_fec_in!D14=0,0,1000*11630*RES_hh_fec_in!D14/RES_hh_num_in!D14)</f>
        <v>169.58713553334073</v>
      </c>
      <c r="E14" s="76">
        <f>IF(RES_hh_fec_in!E14=0,0,1000*11630*RES_hh_fec_in!E14/RES_hh_num_in!E14)</f>
        <v>169.55873875864881</v>
      </c>
      <c r="F14" s="76">
        <f>IF(RES_hh_fec_in!F14=0,0,1000*11630*RES_hh_fec_in!F14/RES_hh_num_in!F14)</f>
        <v>158.9822067475198</v>
      </c>
      <c r="G14" s="76">
        <f>IF(RES_hh_fec_in!G14=0,0,1000*11630*RES_hh_fec_in!G14/RES_hh_num_in!G14)</f>
        <v>150.1346376242644</v>
      </c>
      <c r="H14" s="76">
        <f>IF(RES_hh_fec_in!H14=0,0,1000*11630*RES_hh_fec_in!H14/RES_hh_num_in!H14)</f>
        <v>149.40967582975256</v>
      </c>
      <c r="I14" s="76">
        <f>IF(RES_hh_fec_in!I14=0,0,1000*11630*RES_hh_fec_in!I14/RES_hh_num_in!I14)</f>
        <v>131.37430696948135</v>
      </c>
      <c r="J14" s="76">
        <f>IF(RES_hh_fec_in!J14=0,0,1000*11630*RES_hh_fec_in!J14/RES_hh_num_in!J14)</f>
        <v>152.54952036655098</v>
      </c>
      <c r="K14" s="76">
        <f>IF(RES_hh_fec_in!K14=0,0,1000*11630*RES_hh_fec_in!K14/RES_hh_num_in!K14)</f>
        <v>148.81255968389038</v>
      </c>
      <c r="L14" s="76">
        <f>IF(RES_hh_fec_in!L14=0,0,1000*11630*RES_hh_fec_in!L14/RES_hh_num_in!L14)</f>
        <v>173.52018807615417</v>
      </c>
      <c r="M14" s="76">
        <f>IF(RES_hh_fec_in!M14=0,0,1000*11630*RES_hh_fec_in!M14/RES_hh_num_in!M14)</f>
        <v>127.49708754334546</v>
      </c>
      <c r="N14" s="76">
        <f>IF(RES_hh_fec_in!N14=0,0,1000*11630*RES_hh_fec_in!N14/RES_hh_num_in!N14)</f>
        <v>136.30567183757194</v>
      </c>
      <c r="O14" s="76">
        <f>IF(RES_hh_fec_in!O14=0,0,1000*11630*RES_hh_fec_in!O14/RES_hh_num_in!O14)</f>
        <v>143.59436590666684</v>
      </c>
      <c r="P14" s="76">
        <f>IF(RES_hh_fec_in!P14=0,0,1000*11630*RES_hh_fec_in!P14/RES_hh_num_in!P14)</f>
        <v>90.204711997376833</v>
      </c>
      <c r="Q14" s="76">
        <f>IF(RES_hh_fec_in!Q14=0,0,1000*11630*RES_hh_fec_in!Q14/RES_hh_num_in!Q14)</f>
        <v>99.583488294365409</v>
      </c>
      <c r="R14" s="76">
        <f>IF(RES_hh_fec_in!R14=0,0,1000*11630*RES_hh_fec_in!R14/RES_hh_num_in!R14)</f>
        <v>103.0368446970141</v>
      </c>
      <c r="S14" s="76">
        <f>IF(RES_hh_fec_in!S14=0,0,1000*11630*RES_hh_fec_in!S14/RES_hh_num_in!S14)</f>
        <v>95.250877853250969</v>
      </c>
      <c r="T14" s="76">
        <f>IF(RES_hh_fec_in!T14=0,0,1000*11630*RES_hh_fec_in!T14/RES_hh_num_in!T14)</f>
        <v>89.379050298429576</v>
      </c>
      <c r="U14" s="76">
        <f>IF(RES_hh_fec_in!U14=0,0,1000*11630*RES_hh_fec_in!U14/RES_hh_num_in!U14)</f>
        <v>81.990699191793055</v>
      </c>
      <c r="V14" s="76">
        <f>IF(RES_hh_fec_in!V14=0,0,1000*11630*RES_hh_fec_in!V14/RES_hh_num_in!V14)</f>
        <v>73.179579819574073</v>
      </c>
      <c r="W14" s="76">
        <f>IF(RES_hh_fec_in!W14=0,0,1000*11630*RES_hh_fec_in!W14/RES_hh_num_in!W14)</f>
        <v>75.012614117654039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3.53347714688132</v>
      </c>
      <c r="D15" s="69">
        <f t="shared" si="0"/>
        <v>0.86358383686532902</v>
      </c>
      <c r="E15" s="69">
        <f t="shared" si="0"/>
        <v>8.334485631360014</v>
      </c>
      <c r="F15" s="69">
        <f t="shared" si="0"/>
        <v>10.204549066015758</v>
      </c>
      <c r="G15" s="69">
        <f t="shared" si="0"/>
        <v>22.020899213801268</v>
      </c>
      <c r="H15" s="69">
        <f t="shared" si="0"/>
        <v>34.2664710305217</v>
      </c>
      <c r="I15" s="69">
        <f t="shared" si="0"/>
        <v>6.7698923563830817</v>
      </c>
      <c r="J15" s="69">
        <f t="shared" si="0"/>
        <v>11.984751194870539</v>
      </c>
      <c r="K15" s="69">
        <f t="shared" si="0"/>
        <v>21.226996141455036</v>
      </c>
      <c r="L15" s="69">
        <f t="shared" si="0"/>
        <v>25.864920268480201</v>
      </c>
      <c r="M15" s="69">
        <f t="shared" si="0"/>
        <v>56.96394700549736</v>
      </c>
      <c r="N15" s="69">
        <f t="shared" si="0"/>
        <v>58.219738968149876</v>
      </c>
      <c r="O15" s="69">
        <f t="shared" si="0"/>
        <v>43.335906460838551</v>
      </c>
      <c r="P15" s="69">
        <f t="shared" si="0"/>
        <v>54.475118495515041</v>
      </c>
      <c r="Q15" s="69">
        <f t="shared" si="0"/>
        <v>50.973867705084821</v>
      </c>
      <c r="R15" s="69">
        <f t="shared" si="0"/>
        <v>52.742187165067854</v>
      </c>
      <c r="S15" s="69">
        <f t="shared" si="0"/>
        <v>34.67222488299128</v>
      </c>
      <c r="T15" s="69">
        <f t="shared" si="0"/>
        <v>27.206855310975588</v>
      </c>
      <c r="U15" s="69">
        <f t="shared" si="0"/>
        <v>25.668202203138108</v>
      </c>
      <c r="V15" s="69">
        <f t="shared" si="0"/>
        <v>24.991787012582382</v>
      </c>
      <c r="W15" s="69">
        <f t="shared" si="0"/>
        <v>34.799148272018478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3.53347714688132</v>
      </c>
      <c r="D16" s="72">
        <f>IF(RES_hh_fec_in!D16=0,0,1000*11630*RES_hh_fec_in!D16/RES_hh_num_in!D$3)</f>
        <v>0.86358383686532902</v>
      </c>
      <c r="E16" s="72">
        <f>IF(RES_hh_fec_in!E16=0,0,1000*11630*RES_hh_fec_in!E16/RES_hh_num_in!E$3)</f>
        <v>8.334485631360014</v>
      </c>
      <c r="F16" s="72">
        <f>IF(RES_hh_fec_in!F16=0,0,1000*11630*RES_hh_fec_in!F16/RES_hh_num_in!F$3)</f>
        <v>10.204549066015758</v>
      </c>
      <c r="G16" s="72">
        <f>IF(RES_hh_fec_in!G16=0,0,1000*11630*RES_hh_fec_in!G16/RES_hh_num_in!G$3)</f>
        <v>22.020899213801268</v>
      </c>
      <c r="H16" s="72">
        <f>IF(RES_hh_fec_in!H16=0,0,1000*11630*RES_hh_fec_in!H16/RES_hh_num_in!H$3)</f>
        <v>34.2664710305217</v>
      </c>
      <c r="I16" s="72">
        <f>IF(RES_hh_fec_in!I16=0,0,1000*11630*RES_hh_fec_in!I16/RES_hh_num_in!I$3)</f>
        <v>6.7698923563830817</v>
      </c>
      <c r="J16" s="72">
        <f>IF(RES_hh_fec_in!J16=0,0,1000*11630*RES_hh_fec_in!J16/RES_hh_num_in!J$3)</f>
        <v>11.984751194870539</v>
      </c>
      <c r="K16" s="72">
        <f>IF(RES_hh_fec_in!K16=0,0,1000*11630*RES_hh_fec_in!K16/RES_hh_num_in!K$3)</f>
        <v>21.226996141455036</v>
      </c>
      <c r="L16" s="72">
        <f>IF(RES_hh_fec_in!L16=0,0,1000*11630*RES_hh_fec_in!L16/RES_hh_num_in!L$3)</f>
        <v>25.864920268480201</v>
      </c>
      <c r="M16" s="72">
        <f>IF(RES_hh_fec_in!M16=0,0,1000*11630*RES_hh_fec_in!M16/RES_hh_num_in!M$3)</f>
        <v>56.96394700549736</v>
      </c>
      <c r="N16" s="72">
        <f>IF(RES_hh_fec_in!N16=0,0,1000*11630*RES_hh_fec_in!N16/RES_hh_num_in!N$3)</f>
        <v>58.219738968149876</v>
      </c>
      <c r="O16" s="72">
        <f>IF(RES_hh_fec_in!O16=0,0,1000*11630*RES_hh_fec_in!O16/RES_hh_num_in!O$3)</f>
        <v>43.335906460838551</v>
      </c>
      <c r="P16" s="72">
        <f>IF(RES_hh_fec_in!P16=0,0,1000*11630*RES_hh_fec_in!P16/RES_hh_num_in!P$3)</f>
        <v>54.475118495515041</v>
      </c>
      <c r="Q16" s="72">
        <f>IF(RES_hh_fec_in!Q16=0,0,1000*11630*RES_hh_fec_in!Q16/RES_hh_num_in!Q$3)</f>
        <v>50.973867705084821</v>
      </c>
      <c r="R16" s="72">
        <f>IF(RES_hh_fec_in!R16=0,0,1000*11630*RES_hh_fec_in!R16/RES_hh_num_in!R$3)</f>
        <v>52.742187165067854</v>
      </c>
      <c r="S16" s="72">
        <f>IF(RES_hh_fec_in!S16=0,0,1000*11630*RES_hh_fec_in!S16/RES_hh_num_in!S$3)</f>
        <v>34.67222488299128</v>
      </c>
      <c r="T16" s="72">
        <f>IF(RES_hh_fec_in!T16=0,0,1000*11630*RES_hh_fec_in!T16/RES_hh_num_in!T$3)</f>
        <v>27.206855310975588</v>
      </c>
      <c r="U16" s="72">
        <f>IF(RES_hh_fec_in!U16=0,0,1000*11630*RES_hh_fec_in!U16/RES_hh_num_in!U$3)</f>
        <v>25.668202203138108</v>
      </c>
      <c r="V16" s="72">
        <f>IF(RES_hh_fec_in!V16=0,0,1000*11630*RES_hh_fec_in!V16/RES_hh_num_in!V$3)</f>
        <v>24.991787012582382</v>
      </c>
      <c r="W16" s="72">
        <f>IF(RES_hh_fec_in!W16=0,0,1000*11630*RES_hh_fec_in!W16/RES_hh_num_in!W$3)</f>
        <v>34.799148272018478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1458.3581440557641</v>
      </c>
      <c r="D17" s="69">
        <f>IF(RES_hh_fec_in!D17=0,0,1000*11630*RES_hh_fec_in!D17/RES_hh_num_in!D17)</f>
        <v>1567.4297029053284</v>
      </c>
      <c r="E17" s="69">
        <f>IF(RES_hh_fec_in!E17=0,0,1000*11630*RES_hh_fec_in!E17/RES_hh_num_in!E17)</f>
        <v>1588.5202826727054</v>
      </c>
      <c r="F17" s="69">
        <f>IF(RES_hh_fec_in!F17=0,0,1000*11630*RES_hh_fec_in!F17/RES_hh_num_in!F17)</f>
        <v>1515.7900273935691</v>
      </c>
      <c r="G17" s="69">
        <f>IF(RES_hh_fec_in!G17=0,0,1000*11630*RES_hh_fec_in!G17/RES_hh_num_in!G17)</f>
        <v>1484.7193970700032</v>
      </c>
      <c r="H17" s="69">
        <f>IF(RES_hh_fec_in!H17=0,0,1000*11630*RES_hh_fec_in!H17/RES_hh_num_in!H17)</f>
        <v>1477.9389095874699</v>
      </c>
      <c r="I17" s="69">
        <f>IF(RES_hh_fec_in!I17=0,0,1000*11630*RES_hh_fec_in!I17/RES_hh_num_in!I17)</f>
        <v>1401.761780617775</v>
      </c>
      <c r="J17" s="69">
        <f>IF(RES_hh_fec_in!J17=0,0,1000*11630*RES_hh_fec_in!J17/RES_hh_num_in!J17)</f>
        <v>1435.1684807329987</v>
      </c>
      <c r="K17" s="69">
        <f>IF(RES_hh_fec_in!K17=0,0,1000*11630*RES_hh_fec_in!K17/RES_hh_num_in!K17)</f>
        <v>1448.7601794255099</v>
      </c>
      <c r="L17" s="69">
        <f>IF(RES_hh_fec_in!L17=0,0,1000*11630*RES_hh_fec_in!L17/RES_hh_num_in!L17)</f>
        <v>1667.2379853488103</v>
      </c>
      <c r="M17" s="69">
        <f>IF(RES_hh_fec_in!M17=0,0,1000*11630*RES_hh_fec_in!M17/RES_hh_num_in!M17)</f>
        <v>1265.0781261211343</v>
      </c>
      <c r="N17" s="69">
        <f>IF(RES_hh_fec_in!N17=0,0,1000*11630*RES_hh_fec_in!N17/RES_hh_num_in!N17)</f>
        <v>1301.4768489789083</v>
      </c>
      <c r="O17" s="69">
        <f>IF(RES_hh_fec_in!O17=0,0,1000*11630*RES_hh_fec_in!O17/RES_hh_num_in!O17)</f>
        <v>1374.9518607532239</v>
      </c>
      <c r="P17" s="69">
        <f>IF(RES_hh_fec_in!P17=0,0,1000*11630*RES_hh_fec_in!P17/RES_hh_num_in!P17)</f>
        <v>1097.3403751369592</v>
      </c>
      <c r="Q17" s="69">
        <f>IF(RES_hh_fec_in!Q17=0,0,1000*11630*RES_hh_fec_in!Q17/RES_hh_num_in!Q17)</f>
        <v>1257.8161258769946</v>
      </c>
      <c r="R17" s="69">
        <f>IF(RES_hh_fec_in!R17=0,0,1000*11630*RES_hh_fec_in!R17/RES_hh_num_in!R17)</f>
        <v>1278.0372994297538</v>
      </c>
      <c r="S17" s="69">
        <f>IF(RES_hh_fec_in!S17=0,0,1000*11630*RES_hh_fec_in!S17/RES_hh_num_in!S17)</f>
        <v>1200.1333759978054</v>
      </c>
      <c r="T17" s="69">
        <f>IF(RES_hh_fec_in!T17=0,0,1000*11630*RES_hh_fec_in!T17/RES_hh_num_in!T17)</f>
        <v>1143.5226945612278</v>
      </c>
      <c r="U17" s="69">
        <f>IF(RES_hh_fec_in!U17=0,0,1000*11630*RES_hh_fec_in!U17/RES_hh_num_in!U17)</f>
        <v>1043.4675326741033</v>
      </c>
      <c r="V17" s="69">
        <f>IF(RES_hh_fec_in!V17=0,0,1000*11630*RES_hh_fec_in!V17/RES_hh_num_in!V17)</f>
        <v>925.60493899378605</v>
      </c>
      <c r="W17" s="69">
        <f>IF(RES_hh_fec_in!W17=0,0,1000*11630*RES_hh_fec_in!W17/RES_hh_num_in!W17)</f>
        <v>947.11742094761928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1489.5894279892725</v>
      </c>
      <c r="D21" s="72">
        <f>IF(RES_hh_fec_in!D21=0,0,1000*11630*RES_hh_fec_in!D21/RES_hh_num_in!D21)</f>
        <v>1603.8785502695264</v>
      </c>
      <c r="E21" s="72">
        <f>IF(RES_hh_fec_in!E21=0,0,1000*11630*RES_hh_fec_in!E21/RES_hh_num_in!E21)</f>
        <v>1623.3307184982143</v>
      </c>
      <c r="F21" s="72">
        <f>IF(RES_hh_fec_in!F21=0,0,1000*11630*RES_hh_fec_in!F21/RES_hh_num_in!F21)</f>
        <v>1551.0304856163295</v>
      </c>
      <c r="G21" s="72">
        <f>IF(RES_hh_fec_in!G21=0,0,1000*11630*RES_hh_fec_in!G21/RES_hh_num_in!G21)</f>
        <v>1519.4179708968852</v>
      </c>
      <c r="H21" s="72">
        <f>IF(RES_hh_fec_in!H21=0,0,1000*11630*RES_hh_fec_in!H21/RES_hh_num_in!H21)</f>
        <v>1510.4394216068572</v>
      </c>
      <c r="I21" s="72">
        <f>IF(RES_hh_fec_in!I21=0,0,1000*11630*RES_hh_fec_in!I21/RES_hh_num_in!I21)</f>
        <v>1424.4732856447445</v>
      </c>
      <c r="J21" s="72">
        <f>IF(RES_hh_fec_in!J21=0,0,1000*11630*RES_hh_fec_in!J21/RES_hh_num_in!J21)</f>
        <v>1458.626421294651</v>
      </c>
      <c r="K21" s="72">
        <f>IF(RES_hh_fec_in!K21=0,0,1000*11630*RES_hh_fec_in!K21/RES_hh_num_in!K21)</f>
        <v>1476.6096659811121</v>
      </c>
      <c r="L21" s="72">
        <f>IF(RES_hh_fec_in!L21=0,0,1000*11630*RES_hh_fec_in!L21/RES_hh_num_in!L21)</f>
        <v>1707.994767900198</v>
      </c>
      <c r="M21" s="72">
        <f>IF(RES_hh_fec_in!M21=0,0,1000*11630*RES_hh_fec_in!M21/RES_hh_num_in!M21)</f>
        <v>1284.7915344247995</v>
      </c>
      <c r="N21" s="72">
        <f>IF(RES_hh_fec_in!N21=0,0,1000*11630*RES_hh_fec_in!N21/RES_hh_num_in!N21)</f>
        <v>1318.209974405863</v>
      </c>
      <c r="O21" s="72">
        <f>IF(RES_hh_fec_in!O21=0,0,1000*11630*RES_hh_fec_in!O21/RES_hh_num_in!O21)</f>
        <v>1395.5921929490873</v>
      </c>
      <c r="P21" s="72">
        <f>IF(RES_hh_fec_in!P21=0,0,1000*11630*RES_hh_fec_in!P21/RES_hh_num_in!P21)</f>
        <v>1084.2149093500038</v>
      </c>
      <c r="Q21" s="72">
        <f>IF(RES_hh_fec_in!Q21=0,0,1000*11630*RES_hh_fec_in!Q21/RES_hh_num_in!Q21)</f>
        <v>1261.7046407097052</v>
      </c>
      <c r="R21" s="72">
        <f>IF(RES_hh_fec_in!R21=0,0,1000*11630*RES_hh_fec_in!R21/RES_hh_num_in!R21)</f>
        <v>1281.4180980906444</v>
      </c>
      <c r="S21" s="72">
        <f>IF(RES_hh_fec_in!S21=0,0,1000*11630*RES_hh_fec_in!S21/RES_hh_num_in!S21)</f>
        <v>1200.9533000132753</v>
      </c>
      <c r="T21" s="72">
        <f>IF(RES_hh_fec_in!T21=0,0,1000*11630*RES_hh_fec_in!T21/RES_hh_num_in!T21)</f>
        <v>1140.5204482185779</v>
      </c>
      <c r="U21" s="72">
        <f>IF(RES_hh_fec_in!U21=0,0,1000*11630*RES_hh_fec_in!U21/RES_hh_num_in!U21)</f>
        <v>1037.6042612382053</v>
      </c>
      <c r="V21" s="72">
        <f>IF(RES_hh_fec_in!V21=0,0,1000*11630*RES_hh_fec_in!V21/RES_hh_num_in!V21)</f>
        <v>907.44084489799081</v>
      </c>
      <c r="W21" s="72">
        <f>IF(RES_hh_fec_in!W21=0,0,1000*11630*RES_hh_fec_in!W21/RES_hh_num_in!W21)</f>
        <v>940.93772705521837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1126.4710183638408</v>
      </c>
      <c r="D24" s="72">
        <f>IF(RES_hh_fec_in!D24=0,0,1000*11630*RES_hh_fec_in!D24/RES_hh_num_in!D24)</f>
        <v>1188.0110069315108</v>
      </c>
      <c r="E24" s="72">
        <f>IF(RES_hh_fec_in!E24=0,0,1000*11630*RES_hh_fec_in!E24/RES_hh_num_in!E24)</f>
        <v>1224.7365842600273</v>
      </c>
      <c r="F24" s="72">
        <f>IF(RES_hh_fec_in!F24=0,0,1000*11630*RES_hh_fec_in!F24/RES_hh_num_in!F24)</f>
        <v>1211.1464034874798</v>
      </c>
      <c r="G24" s="72">
        <f>IF(RES_hh_fec_in!G24=0,0,1000*11630*RES_hh_fec_in!G24/RES_hh_num_in!G24)</f>
        <v>1166.8925403697672</v>
      </c>
      <c r="H24" s="72">
        <f>IF(RES_hh_fec_in!H24=0,0,1000*11630*RES_hh_fec_in!H24/RES_hh_num_in!H24)</f>
        <v>1133.3531236382219</v>
      </c>
      <c r="I24" s="72">
        <f>IF(RES_hh_fec_in!I24=0,0,1000*11630*RES_hh_fec_in!I24/RES_hh_num_in!I24)</f>
        <v>1134.0654682840161</v>
      </c>
      <c r="J24" s="72">
        <f>IF(RES_hh_fec_in!J24=0,0,1000*11630*RES_hh_fec_in!J24/RES_hh_num_in!J24)</f>
        <v>1141.8866349575369</v>
      </c>
      <c r="K24" s="72">
        <f>IF(RES_hh_fec_in!K24=0,0,1000*11630*RES_hh_fec_in!K24/RES_hh_num_in!K24)</f>
        <v>1144.3590610283316</v>
      </c>
      <c r="L24" s="72">
        <f>IF(RES_hh_fec_in!L24=0,0,1000*11630*RES_hh_fec_in!L24/RES_hh_num_in!L24)</f>
        <v>1328.1050956815734</v>
      </c>
      <c r="M24" s="72">
        <f>IF(RES_hh_fec_in!M24=0,0,1000*11630*RES_hh_fec_in!M24/RES_hh_num_in!M24)</f>
        <v>1048.0124919690295</v>
      </c>
      <c r="N24" s="72">
        <f>IF(RES_hh_fec_in!N24=0,0,1000*11630*RES_hh_fec_in!N24/RES_hh_num_in!N24)</f>
        <v>1092.2043093309435</v>
      </c>
      <c r="O24" s="72">
        <f>IF(RES_hh_fec_in!O24=0,0,1000*11630*RES_hh_fec_in!O24/RES_hh_num_in!O24)</f>
        <v>1177.7442565547019</v>
      </c>
      <c r="P24" s="72">
        <f>IF(RES_hh_fec_in!P24=0,0,1000*11630*RES_hh_fec_in!P24/RES_hh_num_in!P24)</f>
        <v>971.94748845351137</v>
      </c>
      <c r="Q24" s="72">
        <f>IF(RES_hh_fec_in!Q24=0,0,1000*11630*RES_hh_fec_in!Q24/RES_hh_num_in!Q24)</f>
        <v>1159.7179178202248</v>
      </c>
      <c r="R24" s="72">
        <f>IF(RES_hh_fec_in!R24=0,0,1000*11630*RES_hh_fec_in!R24/RES_hh_num_in!R24)</f>
        <v>1161.6655671439728</v>
      </c>
      <c r="S24" s="72">
        <f>IF(RES_hh_fec_in!S24=0,0,1000*11630*RES_hh_fec_in!S24/RES_hh_num_in!S24)</f>
        <v>1091.4407953351063</v>
      </c>
      <c r="T24" s="72">
        <f>IF(RES_hh_fec_in!T24=0,0,1000*11630*RES_hh_fec_in!T24/RES_hh_num_in!T24)</f>
        <v>1076.7577581028115</v>
      </c>
      <c r="U24" s="72">
        <f>IF(RES_hh_fec_in!U24=0,0,1000*11630*RES_hh_fec_in!U24/RES_hh_num_in!U24)</f>
        <v>976.5390966972202</v>
      </c>
      <c r="V24" s="72">
        <f>IF(RES_hh_fec_in!V24=0,0,1000*11630*RES_hh_fec_in!V24/RES_hh_num_in!V24)</f>
        <v>864.84955775773744</v>
      </c>
      <c r="W24" s="72">
        <f>IF(RES_hh_fec_in!W24=0,0,1000*11630*RES_hh_fec_in!W24/RES_hh_num_in!W24)</f>
        <v>885.03419876154067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915.59258649033882</v>
      </c>
      <c r="D25" s="74">
        <f>IF(RES_hh_fec_in!D25=0,0,1000*11630*RES_hh_fec_in!D25/RES_hh_num_in!D25)</f>
        <v>1114.3684144044844</v>
      </c>
      <c r="E25" s="74">
        <f>IF(RES_hh_fec_in!E25=0,0,1000*11630*RES_hh_fec_in!E25/RES_hh_num_in!E25)</f>
        <v>1090.653176418439</v>
      </c>
      <c r="F25" s="74">
        <f>IF(RES_hh_fec_in!F25=0,0,1000*11630*RES_hh_fec_in!F25/RES_hh_num_in!F25)</f>
        <v>980.3655862595557</v>
      </c>
      <c r="G25" s="74">
        <f>IF(RES_hh_fec_in!G25=0,0,1000*11630*RES_hh_fec_in!G25/RES_hh_num_in!G25)</f>
        <v>1048.0836851534634</v>
      </c>
      <c r="H25" s="74">
        <f>IF(RES_hh_fec_in!H25=0,0,1000*11630*RES_hh_fec_in!H25/RES_hh_num_in!H25)</f>
        <v>1062.3082562890038</v>
      </c>
      <c r="I25" s="74">
        <f>IF(RES_hh_fec_in!I25=0,0,1000*11630*RES_hh_fec_in!I25/RES_hh_num_in!I25)</f>
        <v>964.87820791061779</v>
      </c>
      <c r="J25" s="74">
        <f>IF(RES_hh_fec_in!J25=0,0,1000*11630*RES_hh_fec_in!J25/RES_hh_num_in!J25)</f>
        <v>994.95853567458232</v>
      </c>
      <c r="K25" s="74">
        <f>IF(RES_hh_fec_in!K25=0,0,1000*11630*RES_hh_fec_in!K25/RES_hh_num_in!K25)</f>
        <v>892.97886112921549</v>
      </c>
      <c r="L25" s="74">
        <f>IF(RES_hh_fec_in!L25=0,0,1000*11630*RES_hh_fec_in!L25/RES_hh_num_in!L25)</f>
        <v>1251.6918194529624</v>
      </c>
      <c r="M25" s="74">
        <f>IF(RES_hh_fec_in!M25=0,0,1000*11630*RES_hh_fec_in!M25/RES_hh_num_in!M25)</f>
        <v>692.24371706776628</v>
      </c>
      <c r="N25" s="74">
        <f>IF(RES_hh_fec_in!N25=0,0,1000*11630*RES_hh_fec_in!N25/RES_hh_num_in!N25)</f>
        <v>1015.7018878432892</v>
      </c>
      <c r="O25" s="74">
        <f>IF(RES_hh_fec_in!O25=0,0,1000*11630*RES_hh_fec_in!O25/RES_hh_num_in!O25)</f>
        <v>919.54915628726781</v>
      </c>
      <c r="P25" s="74">
        <f>IF(RES_hh_fec_in!P25=0,0,1000*11630*RES_hh_fec_in!P25/RES_hh_num_in!P25)</f>
        <v>798.66439462413598</v>
      </c>
      <c r="Q25" s="74">
        <f>IF(RES_hh_fec_in!Q25=0,0,1000*11630*RES_hh_fec_in!Q25/RES_hh_num_in!Q25)</f>
        <v>979.35404787193659</v>
      </c>
      <c r="R25" s="74">
        <f>IF(RES_hh_fec_in!R25=0,0,1000*11630*RES_hh_fec_in!R25/RES_hh_num_in!R25)</f>
        <v>924.76211107739209</v>
      </c>
      <c r="S25" s="74">
        <f>IF(RES_hh_fec_in!S25=0,0,1000*11630*RES_hh_fec_in!S25/RES_hh_num_in!S25)</f>
        <v>953.90234119128434</v>
      </c>
      <c r="T25" s="74">
        <f>IF(RES_hh_fec_in!T25=0,0,1000*11630*RES_hh_fec_in!T25/RES_hh_num_in!T25)</f>
        <v>975.102783283912</v>
      </c>
      <c r="U25" s="74">
        <f>IF(RES_hh_fec_in!U25=0,0,1000*11630*RES_hh_fec_in!U25/RES_hh_num_in!U25)</f>
        <v>811.13837743496867</v>
      </c>
      <c r="V25" s="74">
        <f>IF(RES_hh_fec_in!V25=0,0,1000*11630*RES_hh_fec_in!V25/RES_hh_num_in!V25)</f>
        <v>786.33586716031493</v>
      </c>
      <c r="W25" s="74">
        <f>IF(RES_hh_fec_in!W25=0,0,1000*11630*RES_hh_fec_in!W25/RES_hh_num_in!W25)</f>
        <v>745.55877956160646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479.16825077459561</v>
      </c>
      <c r="D26" s="77">
        <f>IF(RES_hh_fec_in!D26=0,0,1000*11630*RES_hh_fec_in!D26/RES_hh_num_in!D26)</f>
        <v>516.03980597237864</v>
      </c>
      <c r="E26" s="77">
        <f>IF(RES_hh_fec_in!E26=0,0,1000*11630*RES_hh_fec_in!E26/RES_hh_num_in!E26)</f>
        <v>528.30304051973508</v>
      </c>
      <c r="F26" s="77">
        <f>IF(RES_hh_fec_in!F26=0,0,1000*11630*RES_hh_fec_in!F26/RES_hh_num_in!F26)</f>
        <v>510.63905136054632</v>
      </c>
      <c r="G26" s="77">
        <f>IF(RES_hh_fec_in!G26=0,0,1000*11630*RES_hh_fec_in!G26/RES_hh_num_in!G26)</f>
        <v>504.23610429502997</v>
      </c>
      <c r="H26" s="77">
        <f>IF(RES_hh_fec_in!H26=0,0,1000*11630*RES_hh_fec_in!H26/RES_hh_num_in!H26)</f>
        <v>505.14826369492124</v>
      </c>
      <c r="I26" s="77">
        <f>IF(RES_hh_fec_in!I26=0,0,1000*11630*RES_hh_fec_in!I26/RES_hh_num_in!I26)</f>
        <v>487.36134622186705</v>
      </c>
      <c r="J26" s="77">
        <f>IF(RES_hh_fec_in!J26=0,0,1000*11630*RES_hh_fec_in!J26/RES_hh_num_in!J26)</f>
        <v>503.4295372213362</v>
      </c>
      <c r="K26" s="77">
        <f>IF(RES_hh_fec_in!K26=0,0,1000*11630*RES_hh_fec_in!K26/RES_hh_num_in!K26)</f>
        <v>510.60069419783792</v>
      </c>
      <c r="L26" s="77">
        <f>IF(RES_hh_fec_in!L26=0,0,1000*11630*RES_hh_fec_in!L26/RES_hh_num_in!L26)</f>
        <v>623.59034437973878</v>
      </c>
      <c r="M26" s="77">
        <f>IF(RES_hh_fec_in!M26=0,0,1000*11630*RES_hh_fec_in!M26/RES_hh_num_in!M26)</f>
        <v>544.23044975345874</v>
      </c>
      <c r="N26" s="77">
        <f>IF(RES_hh_fec_in!N26=0,0,1000*11630*RES_hh_fec_in!N26/RES_hh_num_in!N26)</f>
        <v>554.19506589335174</v>
      </c>
      <c r="O26" s="77">
        <f>IF(RES_hh_fec_in!O26=0,0,1000*11630*RES_hh_fec_in!O26/RES_hh_num_in!O26)</f>
        <v>549.08998658827898</v>
      </c>
      <c r="P26" s="77">
        <f>IF(RES_hh_fec_in!P26=0,0,1000*11630*RES_hh_fec_in!P26/RES_hh_num_in!P26)</f>
        <v>533.48518017011895</v>
      </c>
      <c r="Q26" s="77">
        <f>IF(RES_hh_fec_in!Q26=0,0,1000*11630*RES_hh_fec_in!Q26/RES_hh_num_in!Q26)</f>
        <v>533.52095601842711</v>
      </c>
      <c r="R26" s="77">
        <f>IF(RES_hh_fec_in!R26=0,0,1000*11630*RES_hh_fec_in!R26/RES_hh_num_in!R26)</f>
        <v>525.40278444004878</v>
      </c>
      <c r="S26" s="77">
        <f>IF(RES_hh_fec_in!S26=0,0,1000*11630*RES_hh_fec_in!S26/RES_hh_num_in!S26)</f>
        <v>512.93004755269408</v>
      </c>
      <c r="T26" s="77">
        <f>IF(RES_hh_fec_in!T26=0,0,1000*11630*RES_hh_fec_in!T26/RES_hh_num_in!T26)</f>
        <v>509.82595019333911</v>
      </c>
      <c r="U26" s="77">
        <f>IF(RES_hh_fec_in!U26=0,0,1000*11630*RES_hh_fec_in!U26/RES_hh_num_in!U26)</f>
        <v>497.80061414157359</v>
      </c>
      <c r="V26" s="77">
        <f>IF(RES_hh_fec_in!V26=0,0,1000*11630*RES_hh_fec_in!V26/RES_hh_num_in!V26)</f>
        <v>469.53881553605584</v>
      </c>
      <c r="W26" s="77">
        <f>IF(RES_hh_fec_in!W26=0,0,1000*11630*RES_hh_fec_in!W26/RES_hh_num_in!W26)</f>
        <v>457.72322319786599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269.09343940192548</v>
      </c>
      <c r="D27" s="69">
        <f>IF(RES_hh_fec_in!D27=0,0,1000*11630*RES_hh_fec_in!D27/RES_hh_num_in!D27)</f>
        <v>265.74648418564584</v>
      </c>
      <c r="E27" s="69">
        <f>IF(RES_hh_fec_in!E27=0,0,1000*11630*RES_hh_fec_in!E27/RES_hh_num_in!E27)</f>
        <v>265.11590379528536</v>
      </c>
      <c r="F27" s="69">
        <f>IF(RES_hh_fec_in!F27=0,0,1000*11630*RES_hh_fec_in!F27/RES_hh_num_in!F27)</f>
        <v>269.67817677820437</v>
      </c>
      <c r="G27" s="69">
        <f>IF(RES_hh_fec_in!G27=0,0,1000*11630*RES_hh_fec_in!G27/RES_hh_num_in!G27)</f>
        <v>272.10863826180048</v>
      </c>
      <c r="H27" s="69">
        <f>IF(RES_hh_fec_in!H27=0,0,1000*11630*RES_hh_fec_in!H27/RES_hh_num_in!H27)</f>
        <v>302.29303183275869</v>
      </c>
      <c r="I27" s="69">
        <f>IF(RES_hh_fec_in!I27=0,0,1000*11630*RES_hh_fec_in!I27/RES_hh_num_in!I27)</f>
        <v>283.46890089910352</v>
      </c>
      <c r="J27" s="69">
        <f>IF(RES_hh_fec_in!J27=0,0,1000*11630*RES_hh_fec_in!J27/RES_hh_num_in!J27)</f>
        <v>302.80267136719164</v>
      </c>
      <c r="K27" s="69">
        <f>IF(RES_hh_fec_in!K27=0,0,1000*11630*RES_hh_fec_in!K27/RES_hh_num_in!K27)</f>
        <v>271.41504920260053</v>
      </c>
      <c r="L27" s="69">
        <f>IF(RES_hh_fec_in!L27=0,0,1000*11630*RES_hh_fec_in!L27/RES_hh_num_in!L27)</f>
        <v>340.7282080209888</v>
      </c>
      <c r="M27" s="69">
        <f>IF(RES_hh_fec_in!M27=0,0,1000*11630*RES_hh_fec_in!M27/RES_hh_num_in!M27)</f>
        <v>329.31408231507498</v>
      </c>
      <c r="N27" s="69">
        <f>IF(RES_hh_fec_in!N27=0,0,1000*11630*RES_hh_fec_in!N27/RES_hh_num_in!N27)</f>
        <v>326.95863770945812</v>
      </c>
      <c r="O27" s="69">
        <f>IF(RES_hh_fec_in!O27=0,0,1000*11630*RES_hh_fec_in!O27/RES_hh_num_in!O27)</f>
        <v>318.70715709499672</v>
      </c>
      <c r="P27" s="69">
        <f>IF(RES_hh_fec_in!P27=0,0,1000*11630*RES_hh_fec_in!P27/RES_hh_num_in!P27)</f>
        <v>300.61294610535083</v>
      </c>
      <c r="Q27" s="69">
        <f>IF(RES_hh_fec_in!Q27=0,0,1000*11630*RES_hh_fec_in!Q27/RES_hh_num_in!Q27)</f>
        <v>297.89874853495985</v>
      </c>
      <c r="R27" s="69">
        <f>IF(RES_hh_fec_in!R27=0,0,1000*11630*RES_hh_fec_in!R27/RES_hh_num_in!R27)</f>
        <v>295.84967466611346</v>
      </c>
      <c r="S27" s="69">
        <f>IF(RES_hh_fec_in!S27=0,0,1000*11630*RES_hh_fec_in!S27/RES_hh_num_in!S27)</f>
        <v>288.07976783024918</v>
      </c>
      <c r="T27" s="69">
        <f>IF(RES_hh_fec_in!T27=0,0,1000*11630*RES_hh_fec_in!T27/RES_hh_num_in!T27)</f>
        <v>280.50340621720335</v>
      </c>
      <c r="U27" s="69">
        <f>IF(RES_hh_fec_in!U27=0,0,1000*11630*RES_hh_fec_in!U27/RES_hh_num_in!U27)</f>
        <v>275.46404572821257</v>
      </c>
      <c r="V27" s="69">
        <f>IF(RES_hh_fec_in!V27=0,0,1000*11630*RES_hh_fec_in!V27/RES_hh_num_in!V27)</f>
        <v>269.35107529330759</v>
      </c>
      <c r="W27" s="69">
        <f>IF(RES_hh_fec_in!W27=0,0,1000*11630*RES_hh_fec_in!W27/RES_hh_num_in!W27)</f>
        <v>265.17961491428457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303.14662724412034</v>
      </c>
      <c r="D30" s="72">
        <f>IF(RES_hh_fec_in!D30=0,0,1000*11630*RES_hh_fec_in!D30/RES_hh_num_in!D30)</f>
        <v>300.92603040282245</v>
      </c>
      <c r="E30" s="72">
        <f>IF(RES_hh_fec_in!E30=0,0,1000*11630*RES_hh_fec_in!E30/RES_hh_num_in!E30)</f>
        <v>302.25627834870494</v>
      </c>
      <c r="F30" s="72">
        <f>IF(RES_hh_fec_in!F30=0,0,1000*11630*RES_hh_fec_in!F30/RES_hh_num_in!F30)</f>
        <v>308.62463057233424</v>
      </c>
      <c r="G30" s="72">
        <f>IF(RES_hh_fec_in!G30=0,0,1000*11630*RES_hh_fec_in!G30/RES_hh_num_in!G30)</f>
        <v>309.71377057186203</v>
      </c>
      <c r="H30" s="72">
        <f>IF(RES_hh_fec_in!H30=0,0,1000*11630*RES_hh_fec_in!H30/RES_hh_num_in!H30)</f>
        <v>343.85055578594677</v>
      </c>
      <c r="I30" s="72">
        <f>IF(RES_hh_fec_in!I30=0,0,1000*11630*RES_hh_fec_in!I30/RES_hh_num_in!I30)</f>
        <v>312.17893838878848</v>
      </c>
      <c r="J30" s="72">
        <f>IF(RES_hh_fec_in!J30=0,0,1000*11630*RES_hh_fec_in!J30/RES_hh_num_in!J30)</f>
        <v>328.34649222692821</v>
      </c>
      <c r="K30" s="72">
        <f>IF(RES_hh_fec_in!K30=0,0,1000*11630*RES_hh_fec_in!K30/RES_hh_num_in!K30)</f>
        <v>298.47031602455945</v>
      </c>
      <c r="L30" s="72">
        <f>IF(RES_hh_fec_in!L30=0,0,1000*11630*RES_hh_fec_in!L30/RES_hh_num_in!L30)</f>
        <v>388.86055734331944</v>
      </c>
      <c r="M30" s="72">
        <f>IF(RES_hh_fec_in!M30=0,0,1000*11630*RES_hh_fec_in!M30/RES_hh_num_in!M30)</f>
        <v>366.81610111254344</v>
      </c>
      <c r="N30" s="72">
        <f>IF(RES_hh_fec_in!N30=0,0,1000*11630*RES_hh_fec_in!N30/RES_hh_num_in!N30)</f>
        <v>361.94658127342535</v>
      </c>
      <c r="O30" s="72">
        <f>IF(RES_hh_fec_in!O30=0,0,1000*11630*RES_hh_fec_in!O30/RES_hh_num_in!O30)</f>
        <v>355.37977825534682</v>
      </c>
      <c r="P30" s="72">
        <f>IF(RES_hh_fec_in!P30=0,0,1000*11630*RES_hh_fec_in!P30/RES_hh_num_in!P30)</f>
        <v>349.26368632901432</v>
      </c>
      <c r="Q30" s="72">
        <f>IF(RES_hh_fec_in!Q30=0,0,1000*11630*RES_hh_fec_in!Q30/RES_hh_num_in!Q30)</f>
        <v>345.39180894217395</v>
      </c>
      <c r="R30" s="72">
        <f>IF(RES_hh_fec_in!R30=0,0,1000*11630*RES_hh_fec_in!R30/RES_hh_num_in!R30)</f>
        <v>337.21044613128856</v>
      </c>
      <c r="S30" s="72">
        <f>IF(RES_hh_fec_in!S30=0,0,1000*11630*RES_hh_fec_in!S30/RES_hh_num_in!S30)</f>
        <v>331.59054239214237</v>
      </c>
      <c r="T30" s="72">
        <f>IF(RES_hh_fec_in!T30=0,0,1000*11630*RES_hh_fec_in!T30/RES_hh_num_in!T30)</f>
        <v>326.65340083065769</v>
      </c>
      <c r="U30" s="72">
        <f>IF(RES_hh_fec_in!U30=0,0,1000*11630*RES_hh_fec_in!U30/RES_hh_num_in!U30)</f>
        <v>321.43550277124808</v>
      </c>
      <c r="V30" s="72">
        <f>IF(RES_hh_fec_in!V30=0,0,1000*11630*RES_hh_fec_in!V30/RES_hh_num_in!V30)</f>
        <v>314.88126734480318</v>
      </c>
      <c r="W30" s="72">
        <f>IF(RES_hh_fec_in!W30=0,0,1000*11630*RES_hh_fec_in!W30/RES_hh_num_in!W30)</f>
        <v>309.96967042616365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239.66909677431329</v>
      </c>
      <c r="D32" s="77">
        <f>IF(RES_hh_fec_in!D32=0,0,1000*11630*RES_hh_fec_in!D32/RES_hh_num_in!D32)</f>
        <v>239.79423483247996</v>
      </c>
      <c r="E32" s="77">
        <f>IF(RES_hh_fec_in!E32=0,0,1000*11630*RES_hh_fec_in!E32/RES_hh_num_in!E32)</f>
        <v>238.95749545258411</v>
      </c>
      <c r="F32" s="77">
        <f>IF(RES_hh_fec_in!F32=0,0,1000*11630*RES_hh_fec_in!F32/RES_hh_num_in!F32)</f>
        <v>245.72726360839863</v>
      </c>
      <c r="G32" s="77">
        <f>IF(RES_hh_fec_in!G32=0,0,1000*11630*RES_hh_fec_in!G32/RES_hh_num_in!G32)</f>
        <v>246.16304028020272</v>
      </c>
      <c r="H32" s="77">
        <f>IF(RES_hh_fec_in!H32=0,0,1000*11630*RES_hh_fec_in!H32/RES_hh_num_in!H32)</f>
        <v>269.13711947528077</v>
      </c>
      <c r="I32" s="77">
        <f>IF(RES_hh_fec_in!I32=0,0,1000*11630*RES_hh_fec_in!I32/RES_hh_num_in!I32)</f>
        <v>251.44147268279119</v>
      </c>
      <c r="J32" s="77">
        <f>IF(RES_hh_fec_in!J32=0,0,1000*11630*RES_hh_fec_in!J32/RES_hh_num_in!J32)</f>
        <v>257.79195687387534</v>
      </c>
      <c r="K32" s="77">
        <f>IF(RES_hh_fec_in!K32=0,0,1000*11630*RES_hh_fec_in!K32/RES_hh_num_in!K32)</f>
        <v>235.08066168551545</v>
      </c>
      <c r="L32" s="77">
        <f>IF(RES_hh_fec_in!L32=0,0,1000*11630*RES_hh_fec_in!L32/RES_hh_num_in!L32)</f>
        <v>286.77575304336796</v>
      </c>
      <c r="M32" s="77">
        <f>IF(RES_hh_fec_in!M32=0,0,1000*11630*RES_hh_fec_in!M32/RES_hh_num_in!M32)</f>
        <v>285.16385648263696</v>
      </c>
      <c r="N32" s="77">
        <f>IF(RES_hh_fec_in!N32=0,0,1000*11630*RES_hh_fec_in!N32/RES_hh_num_in!N32)</f>
        <v>283.88291720836639</v>
      </c>
      <c r="O32" s="77">
        <f>IF(RES_hh_fec_in!O32=0,0,1000*11630*RES_hh_fec_in!O32/RES_hh_num_in!O32)</f>
        <v>276.78637575100277</v>
      </c>
      <c r="P32" s="77">
        <f>IF(RES_hh_fec_in!P32=0,0,1000*11630*RES_hh_fec_in!P32/RES_hh_num_in!P32)</f>
        <v>269.45927094647431</v>
      </c>
      <c r="Q32" s="77">
        <f>IF(RES_hh_fec_in!Q32=0,0,1000*11630*RES_hh_fec_in!Q32/RES_hh_num_in!Q32)</f>
        <v>262.372317434992</v>
      </c>
      <c r="R32" s="77">
        <f>IF(RES_hh_fec_in!R32=0,0,1000*11630*RES_hh_fec_in!R32/RES_hh_num_in!R32)</f>
        <v>254.60083245192095</v>
      </c>
      <c r="S32" s="77">
        <f>IF(RES_hh_fec_in!S32=0,0,1000*11630*RES_hh_fec_in!S32/RES_hh_num_in!S32)</f>
        <v>246.92368390365525</v>
      </c>
      <c r="T32" s="77">
        <f>IF(RES_hh_fec_in!T32=0,0,1000*11630*RES_hh_fec_in!T32/RES_hh_num_in!T32)</f>
        <v>239.5269384370543</v>
      </c>
      <c r="U32" s="77">
        <f>IF(RES_hh_fec_in!U32=0,0,1000*11630*RES_hh_fec_in!U32/RES_hh_num_in!U32)</f>
        <v>232.800516776206</v>
      </c>
      <c r="V32" s="77">
        <f>IF(RES_hh_fec_in!V32=0,0,1000*11630*RES_hh_fec_in!V32/RES_hh_num_in!V32)</f>
        <v>226.85683341897467</v>
      </c>
      <c r="W32" s="77">
        <f>IF(RES_hh_fec_in!W32=0,0,1000*11630*RES_hh_fec_in!W32/RES_hh_num_in!W32)</f>
        <v>223.89413158089781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9741.4590866789858</v>
      </c>
      <c r="D3" s="65">
        <f>IF(RES_hh_tes_in!D3=0,0,1000*11630*RES_hh_tes_in!D3/RES_hh_num_in!D3)</f>
        <v>9413.9974050212932</v>
      </c>
      <c r="E3" s="65">
        <f>IF(RES_hh_tes_in!E3=0,0,1000*11630*RES_hh_tes_in!E3/RES_hh_num_in!E3)</f>
        <v>9656.6652139737726</v>
      </c>
      <c r="F3" s="65">
        <f>IF(RES_hh_tes_in!F3=0,0,1000*11630*RES_hh_tes_in!F3/RES_hh_num_in!F3)</f>
        <v>9356.7023141611935</v>
      </c>
      <c r="G3" s="65">
        <f>IF(RES_hh_tes_in!G3=0,0,1000*11630*RES_hh_tes_in!G3/RES_hh_num_in!G3)</f>
        <v>9130.8804085878837</v>
      </c>
      <c r="H3" s="65">
        <f>IF(RES_hh_tes_in!H3=0,0,1000*11630*RES_hh_tes_in!H3/RES_hh_num_in!H3)</f>
        <v>9248.8597557057838</v>
      </c>
      <c r="I3" s="65">
        <f>IF(RES_hh_tes_in!I3=0,0,1000*11630*RES_hh_tes_in!I3/RES_hh_num_in!I3)</f>
        <v>8330.6339372391922</v>
      </c>
      <c r="J3" s="65">
        <f>IF(RES_hh_tes_in!J3=0,0,1000*11630*RES_hh_tes_in!J3/RES_hh_num_in!J3)</f>
        <v>9401.3981349601218</v>
      </c>
      <c r="K3" s="65">
        <f>IF(RES_hh_tes_in!K3=0,0,1000*11630*RES_hh_tes_in!K3/RES_hh_num_in!K3)</f>
        <v>9356.0737881283458</v>
      </c>
      <c r="L3" s="65">
        <f>IF(RES_hh_tes_in!L3=0,0,1000*11630*RES_hh_tes_in!L3/RES_hh_num_in!L3)</f>
        <v>10721.943151118741</v>
      </c>
      <c r="M3" s="65">
        <f>IF(RES_hh_tes_in!M3=0,0,1000*11630*RES_hh_tes_in!M3/RES_hh_num_in!M3)</f>
        <v>8769.9933283624796</v>
      </c>
      <c r="N3" s="65">
        <f>IF(RES_hh_tes_in!N3=0,0,1000*11630*RES_hh_tes_in!N3/RES_hh_num_in!N3)</f>
        <v>9332.7022477420069</v>
      </c>
      <c r="O3" s="65">
        <f>IF(RES_hh_tes_in!O3=0,0,1000*11630*RES_hh_tes_in!O3/RES_hh_num_in!O3)</f>
        <v>9701.8086337157383</v>
      </c>
      <c r="P3" s="65">
        <f>IF(RES_hh_tes_in!P3=0,0,1000*11630*RES_hh_tes_in!P3/RES_hh_num_in!P3)</f>
        <v>7411.8627123232382</v>
      </c>
      <c r="Q3" s="65">
        <f>IF(RES_hh_tes_in!Q3=0,0,1000*11630*RES_hh_tes_in!Q3/RES_hh_num_in!Q3)</f>
        <v>7533.1739043117459</v>
      </c>
      <c r="R3" s="65">
        <f>IF(RES_hh_tes_in!R3=0,0,1000*11630*RES_hh_tes_in!R3/RES_hh_num_in!R3)</f>
        <v>7559.9502964635367</v>
      </c>
      <c r="S3" s="65">
        <f>IF(RES_hh_tes_in!S3=0,0,1000*11630*RES_hh_tes_in!S3/RES_hh_num_in!S3)</f>
        <v>7069.2964379077621</v>
      </c>
      <c r="T3" s="65">
        <f>IF(RES_hh_tes_in!T3=0,0,1000*11630*RES_hh_tes_in!T3/RES_hh_num_in!T3)</f>
        <v>6769.3589240316041</v>
      </c>
      <c r="U3" s="65">
        <f>IF(RES_hh_tes_in!U3=0,0,1000*11630*RES_hh_tes_in!U3/RES_hh_num_in!U3)</f>
        <v>6305.5351379520935</v>
      </c>
      <c r="V3" s="65">
        <f>IF(RES_hh_tes_in!V3=0,0,1000*11630*RES_hh_tes_in!V3/RES_hh_num_in!V3)</f>
        <v>5820.5093997429522</v>
      </c>
      <c r="W3" s="65">
        <f>IF(RES_hh_tes_in!W3=0,0,1000*11630*RES_hh_tes_in!W3/RES_hh_num_in!W3)</f>
        <v>5839.6945771601158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8582.1668458255353</v>
      </c>
      <c r="D4" s="69">
        <f>IF(RES_hh_tes_in!D4=0,0,1000*11630*RES_hh_tes_in!D4/RES_hh_num_in!D4)</f>
        <v>8182.8870612015189</v>
      </c>
      <c r="E4" s="69">
        <f>IF(RES_hh_tes_in!E4=0,0,1000*11630*RES_hh_tes_in!E4/RES_hh_num_in!E4)</f>
        <v>8379.1049111381235</v>
      </c>
      <c r="F4" s="69">
        <f>IF(RES_hh_tes_in!F4=0,0,1000*11630*RES_hh_tes_in!F4/RES_hh_num_in!F4)</f>
        <v>8103.4244921790114</v>
      </c>
      <c r="G4" s="69">
        <f>IF(RES_hh_tes_in!G4=0,0,1000*11630*RES_hh_tes_in!G4/RES_hh_num_in!G4)</f>
        <v>7853.4335511082754</v>
      </c>
      <c r="H4" s="69">
        <f>IF(RES_hh_tes_in!H4=0,0,1000*11630*RES_hh_tes_in!H4/RES_hh_num_in!H4)</f>
        <v>7910.5414798699385</v>
      </c>
      <c r="I4" s="69">
        <f>IF(RES_hh_tes_in!I4=0,0,1000*11630*RES_hh_tes_in!I4/RES_hh_num_in!I4)</f>
        <v>7131.8706145989654</v>
      </c>
      <c r="J4" s="69">
        <f>IF(RES_hh_tes_in!J4=0,0,1000*11630*RES_hh_tes_in!J4/RES_hh_num_in!J4)</f>
        <v>8148.5234333520302</v>
      </c>
      <c r="K4" s="69">
        <f>IF(RES_hh_tes_in!K4=0,0,1000*11630*RES_hh_tes_in!K4/RES_hh_num_in!K4)</f>
        <v>8066.4974334409799</v>
      </c>
      <c r="L4" s="69">
        <f>IF(RES_hh_tes_in!L4=0,0,1000*11630*RES_hh_tes_in!L4/RES_hh_num_in!L4)</f>
        <v>9202.1417023246759</v>
      </c>
      <c r="M4" s="69">
        <f>IF(RES_hh_tes_in!M4=0,0,1000*11630*RES_hh_tes_in!M4/RES_hh_num_in!M4)</f>
        <v>7403.3040629003681</v>
      </c>
      <c r="N4" s="69">
        <f>IF(RES_hh_tes_in!N4=0,0,1000*11630*RES_hh_tes_in!N4/RES_hh_num_in!N4)</f>
        <v>7909.5248118695772</v>
      </c>
      <c r="O4" s="69">
        <f>IF(RES_hh_tes_in!O4=0,0,1000*11630*RES_hh_tes_in!O4/RES_hh_num_in!O4)</f>
        <v>8242.4024990928065</v>
      </c>
      <c r="P4" s="69">
        <f>IF(RES_hh_tes_in!P4=0,0,1000*11630*RES_hh_tes_in!P4/RES_hh_num_in!P4)</f>
        <v>6078.7545735038866</v>
      </c>
      <c r="Q4" s="69">
        <f>IF(RES_hh_tes_in!Q4=0,0,1000*11630*RES_hh_tes_in!Q4/RES_hh_num_in!Q4)</f>
        <v>6059.323366132081</v>
      </c>
      <c r="R4" s="69">
        <f>IF(RES_hh_tes_in!R4=0,0,1000*11630*RES_hh_tes_in!R4/RES_hh_num_in!R4)</f>
        <v>6040.5416162823922</v>
      </c>
      <c r="S4" s="69">
        <f>IF(RES_hh_tes_in!S4=0,0,1000*11630*RES_hh_tes_in!S4/RES_hh_num_in!S4)</f>
        <v>5680.0472774950858</v>
      </c>
      <c r="T4" s="69">
        <f>IF(RES_hh_tes_in!T4=0,0,1000*11630*RES_hh_tes_in!T4/RES_hh_num_in!T4)</f>
        <v>5451.5995446211209</v>
      </c>
      <c r="U4" s="69">
        <f>IF(RES_hh_tes_in!U4=0,0,1000*11630*RES_hh_tes_in!U4/RES_hh_num_in!U4)</f>
        <v>5069.9752218499343</v>
      </c>
      <c r="V4" s="69">
        <f>IF(RES_hh_tes_in!V4=0,0,1000*11630*RES_hh_tes_in!V4/RES_hh_num_in!V4)</f>
        <v>4687.8471789531241</v>
      </c>
      <c r="W4" s="69">
        <f>IF(RES_hh_tes_in!W4=0,0,1000*11630*RES_hh_tes_in!W4/RES_hh_num_in!W4)</f>
        <v>4633.2382331656581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7620.7622669573766</v>
      </c>
      <c r="D5" s="72">
        <f>IF(RES_hh_tes_in!D5=0,0,1000*11630*RES_hh_tes_in!D5/RES_hh_num_in!D5)</f>
        <v>7565.0984332224762</v>
      </c>
      <c r="E5" s="72">
        <f>IF(RES_hh_tes_in!E5=0,0,1000*11630*RES_hh_tes_in!E5/RES_hh_num_in!E5)</f>
        <v>7763.6499743224304</v>
      </c>
      <c r="F5" s="72">
        <f>IF(RES_hh_tes_in!F5=0,0,1000*11630*RES_hh_tes_in!F5/RES_hh_num_in!F5)</f>
        <v>4875.0271965531501</v>
      </c>
      <c r="G5" s="72">
        <f>IF(RES_hh_tes_in!G5=0,0,1000*11630*RES_hh_tes_in!G5/RES_hh_num_in!G5)</f>
        <v>4816.7697534895224</v>
      </c>
      <c r="H5" s="72">
        <f>IF(RES_hh_tes_in!H5=0,0,1000*11630*RES_hh_tes_in!H5/RES_hh_num_in!H5)</f>
        <v>4712.1963198990406</v>
      </c>
      <c r="I5" s="72">
        <f>IF(RES_hh_tes_in!I5=0,0,1000*11630*RES_hh_tes_in!I5/RES_hh_num_in!I5)</f>
        <v>5345.5890271680591</v>
      </c>
      <c r="J5" s="72">
        <f>IF(RES_hh_tes_in!J5=0,0,1000*11630*RES_hh_tes_in!J5/RES_hh_num_in!J5)</f>
        <v>23201.452994251871</v>
      </c>
      <c r="K5" s="72">
        <f>IF(RES_hh_tes_in!K5=0,0,1000*11630*RES_hh_tes_in!K5/RES_hh_num_in!K5)</f>
        <v>6877.2690865729255</v>
      </c>
      <c r="L5" s="72">
        <f>IF(RES_hh_tes_in!L5=0,0,1000*11630*RES_hh_tes_in!L5/RES_hh_num_in!L5)</f>
        <v>7272.925850282295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6701.0612151412934</v>
      </c>
      <c r="S5" s="72">
        <f>IF(RES_hh_tes_in!S5=0,0,1000*11630*RES_hh_tes_in!S5/RES_hh_num_in!S5)</f>
        <v>7196.8293703709633</v>
      </c>
      <c r="T5" s="72">
        <f>IF(RES_hh_tes_in!T5=0,0,1000*11630*RES_hh_tes_in!T5/RES_hh_num_in!T5)</f>
        <v>6462.1780276646377</v>
      </c>
      <c r="U5" s="72">
        <f>IF(RES_hh_tes_in!U5=0,0,1000*11630*RES_hh_tes_in!U5/RES_hh_num_in!U5)</f>
        <v>7162.0277951468524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8353.23979826916</v>
      </c>
      <c r="D6" s="72">
        <f>IF(RES_hh_tes_in!D6=0,0,1000*11630*RES_hh_tes_in!D6/RES_hh_num_in!D6)</f>
        <v>8019.721334789162</v>
      </c>
      <c r="E6" s="72">
        <f>IF(RES_hh_tes_in!E6=0,0,1000*11630*RES_hh_tes_in!E6/RES_hh_num_in!E6)</f>
        <v>8001.2678088398125</v>
      </c>
      <c r="F6" s="72">
        <f>IF(RES_hh_tes_in!F6=0,0,1000*11630*RES_hh_tes_in!F6/RES_hh_num_in!F6)</f>
        <v>7809.348023202293</v>
      </c>
      <c r="G6" s="72">
        <f>IF(RES_hh_tes_in!G6=0,0,1000*11630*RES_hh_tes_in!G6/RES_hh_num_in!G6)</f>
        <v>7448.7673919769086</v>
      </c>
      <c r="H6" s="72">
        <f>IF(RES_hh_tes_in!H6=0,0,1000*11630*RES_hh_tes_in!H6/RES_hh_num_in!H6)</f>
        <v>7927.46186514072</v>
      </c>
      <c r="I6" s="72">
        <f>IF(RES_hh_tes_in!I6=0,0,1000*11630*RES_hh_tes_in!I6/RES_hh_num_in!I6)</f>
        <v>7338.8385122190839</v>
      </c>
      <c r="J6" s="72">
        <f>IF(RES_hh_tes_in!J6=0,0,1000*11630*RES_hh_tes_in!J6/RES_hh_num_in!J6)</f>
        <v>7913.2566461947308</v>
      </c>
      <c r="K6" s="72">
        <f>IF(RES_hh_tes_in!K6=0,0,1000*11630*RES_hh_tes_in!K6/RES_hh_num_in!K6)</f>
        <v>7851.9980221817805</v>
      </c>
      <c r="L6" s="72">
        <f>IF(RES_hh_tes_in!L6=0,0,1000*11630*RES_hh_tes_in!L6/RES_hh_num_in!L6)</f>
        <v>9018.5089603476135</v>
      </c>
      <c r="M6" s="72">
        <f>IF(RES_hh_tes_in!M6=0,0,1000*11630*RES_hh_tes_in!M6/RES_hh_num_in!M6)</f>
        <v>7218.8842373719181</v>
      </c>
      <c r="N6" s="72">
        <f>IF(RES_hh_tes_in!N6=0,0,1000*11630*RES_hh_tes_in!N6/RES_hh_num_in!N6)</f>
        <v>7661.966050131663</v>
      </c>
      <c r="O6" s="72">
        <f>IF(RES_hh_tes_in!O6=0,0,1000*11630*RES_hh_tes_in!O6/RES_hh_num_in!O6)</f>
        <v>8088.2494497665557</v>
      </c>
      <c r="P6" s="72">
        <f>IF(RES_hh_tes_in!P6=0,0,1000*11630*RES_hh_tes_in!P6/RES_hh_num_in!P6)</f>
        <v>6128.4155463271809</v>
      </c>
      <c r="Q6" s="72">
        <f>IF(RES_hh_tes_in!Q6=0,0,1000*11630*RES_hh_tes_in!Q6/RES_hh_num_in!Q6)</f>
        <v>5876.9181573836649</v>
      </c>
      <c r="R6" s="72">
        <f>IF(RES_hh_tes_in!R6=0,0,1000*11630*RES_hh_tes_in!R6/RES_hh_num_in!R6)</f>
        <v>5757.7228896128418</v>
      </c>
      <c r="S6" s="72">
        <f>IF(RES_hh_tes_in!S6=0,0,1000*11630*RES_hh_tes_in!S6/RES_hh_num_in!S6)</f>
        <v>5565.0290604437869</v>
      </c>
      <c r="T6" s="72">
        <f>IF(RES_hh_tes_in!T6=0,0,1000*11630*RES_hh_tes_in!T6/RES_hh_num_in!T6)</f>
        <v>5313.2740541936701</v>
      </c>
      <c r="U6" s="72">
        <f>IF(RES_hh_tes_in!U6=0,0,1000*11630*RES_hh_tes_in!U6/RES_hh_num_in!U6)</f>
        <v>5052.4219752162144</v>
      </c>
      <c r="V6" s="72">
        <f>IF(RES_hh_tes_in!V6=0,0,1000*11630*RES_hh_tes_in!V6/RES_hh_num_in!V6)</f>
        <v>4863.5511031465267</v>
      </c>
      <c r="W6" s="72">
        <f>IF(RES_hh_tes_in!W6=0,0,1000*11630*RES_hh_tes_in!W6/RES_hh_num_in!W6)</f>
        <v>4347.4884351148221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8193.3933540042217</v>
      </c>
      <c r="M7" s="72">
        <f>IF(RES_hh_tes_in!M7=0,0,1000*11630*RES_hh_tes_in!M7/RES_hh_num_in!M7)</f>
        <v>7690.1749281275315</v>
      </c>
      <c r="N7" s="72">
        <f>IF(RES_hh_tes_in!N7=0,0,1000*11630*RES_hh_tes_in!N7/RES_hh_num_in!N7)</f>
        <v>7683.1514379293785</v>
      </c>
      <c r="O7" s="72">
        <f>IF(RES_hh_tes_in!O7=0,0,1000*11630*RES_hh_tes_in!O7/RES_hh_num_in!O7)</f>
        <v>7498.9404229549709</v>
      </c>
      <c r="P7" s="72">
        <f>IF(RES_hh_tes_in!P7=0,0,1000*11630*RES_hh_tes_in!P7/RES_hh_num_in!P7)</f>
        <v>6607.0292437426115</v>
      </c>
      <c r="Q7" s="72">
        <f>IF(RES_hh_tes_in!Q7=0,0,1000*11630*RES_hh_tes_in!Q7/RES_hh_num_in!Q7)</f>
        <v>6211.3531532774505</v>
      </c>
      <c r="R7" s="72">
        <f>IF(RES_hh_tes_in!R7=0,0,1000*11630*RES_hh_tes_in!R7/RES_hh_num_in!R7)</f>
        <v>5845.7020452290999</v>
      </c>
      <c r="S7" s="72">
        <f>IF(RES_hh_tes_in!S7=0,0,1000*11630*RES_hh_tes_in!S7/RES_hh_num_in!S7)</f>
        <v>5592.9427186985049</v>
      </c>
      <c r="T7" s="72">
        <f>IF(RES_hh_tes_in!T7=0,0,1000*11630*RES_hh_tes_in!T7/RES_hh_num_in!T7)</f>
        <v>5288.6892726785163</v>
      </c>
      <c r="U7" s="72">
        <f>IF(RES_hh_tes_in!U7=0,0,1000*11630*RES_hh_tes_in!U7/RES_hh_num_in!U7)</f>
        <v>4963.6237206474116</v>
      </c>
      <c r="V7" s="72">
        <f>IF(RES_hh_tes_in!V7=0,0,1000*11630*RES_hh_tes_in!V7/RES_hh_num_in!V7)</f>
        <v>4645.4246521518853</v>
      </c>
      <c r="W7" s="72">
        <f>IF(RES_hh_tes_in!W7=0,0,1000*11630*RES_hh_tes_in!W7/RES_hh_num_in!W7)</f>
        <v>4148.4975296639232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8412.3024032613139</v>
      </c>
      <c r="D8" s="72">
        <f>IF(RES_hh_tes_in!D8=0,0,1000*11630*RES_hh_tes_in!D8/RES_hh_num_in!D8)</f>
        <v>8004.8791929794606</v>
      </c>
      <c r="E8" s="72">
        <f>IF(RES_hh_tes_in!E8=0,0,1000*11630*RES_hh_tes_in!E8/RES_hh_num_in!E8)</f>
        <v>8212.3308433239799</v>
      </c>
      <c r="F8" s="72">
        <f>IF(RES_hh_tes_in!F8=0,0,1000*11630*RES_hh_tes_in!F8/RES_hh_num_in!F8)</f>
        <v>7931.9431094713646</v>
      </c>
      <c r="G8" s="72">
        <f>IF(RES_hh_tes_in!G8=0,0,1000*11630*RES_hh_tes_in!G8/RES_hh_num_in!G8)</f>
        <v>7687.5360915500542</v>
      </c>
      <c r="H8" s="72">
        <f>IF(RES_hh_tes_in!H8=0,0,1000*11630*RES_hh_tes_in!H8/RES_hh_num_in!H8)</f>
        <v>7766.1988115237218</v>
      </c>
      <c r="I8" s="72">
        <f>IF(RES_hh_tes_in!I8=0,0,1000*11630*RES_hh_tes_in!I8/RES_hh_num_in!I8)</f>
        <v>6939.2422430881252</v>
      </c>
      <c r="J8" s="72">
        <f>IF(RES_hh_tes_in!J8=0,0,1000*11630*RES_hh_tes_in!J8/RES_hh_num_in!J8)</f>
        <v>8002.8675468590845</v>
      </c>
      <c r="K8" s="72">
        <f>IF(RES_hh_tes_in!K8=0,0,1000*11630*RES_hh_tes_in!K8/RES_hh_num_in!K8)</f>
        <v>7909.1625773808528</v>
      </c>
      <c r="L8" s="72">
        <f>IF(RES_hh_tes_in!L8=0,0,1000*11630*RES_hh_tes_in!L8/RES_hh_num_in!L8)</f>
        <v>9142.0165866789848</v>
      </c>
      <c r="M8" s="72">
        <f>IF(RES_hh_tes_in!M8=0,0,1000*11630*RES_hh_tes_in!M8/RES_hh_num_in!M8)</f>
        <v>7183.5547406517862</v>
      </c>
      <c r="N8" s="72">
        <f>IF(RES_hh_tes_in!N8=0,0,1000*11630*RES_hh_tes_in!N8/RES_hh_num_in!N8)</f>
        <v>7726.8270482488633</v>
      </c>
      <c r="O8" s="72">
        <f>IF(RES_hh_tes_in!O8=0,0,1000*11630*RES_hh_tes_in!O8/RES_hh_num_in!O8)</f>
        <v>8157.2009732780589</v>
      </c>
      <c r="P8" s="72">
        <f>IF(RES_hh_tes_in!P8=0,0,1000*11630*RES_hh_tes_in!P8/RES_hh_num_in!P8)</f>
        <v>5842.674210392016</v>
      </c>
      <c r="Q8" s="72">
        <f>IF(RES_hh_tes_in!Q8=0,0,1000*11630*RES_hh_tes_in!Q8/RES_hh_num_in!Q8)</f>
        <v>5929.8312433579376</v>
      </c>
      <c r="R8" s="72">
        <f>IF(RES_hh_tes_in!R8=0,0,1000*11630*RES_hh_tes_in!R8/RES_hh_num_in!R8)</f>
        <v>5950.5775903065769</v>
      </c>
      <c r="S8" s="72">
        <f>IF(RES_hh_tes_in!S8=0,0,1000*11630*RES_hh_tes_in!S8/RES_hh_num_in!S8)</f>
        <v>5588.8915730447179</v>
      </c>
      <c r="T8" s="72">
        <f>IF(RES_hh_tes_in!T8=0,0,1000*11630*RES_hh_tes_in!T8/RES_hh_num_in!T8)</f>
        <v>5373.7161257915886</v>
      </c>
      <c r="U8" s="72">
        <f>IF(RES_hh_tes_in!U8=0,0,1000*11630*RES_hh_tes_in!U8/RES_hh_num_in!U8)</f>
        <v>4980.9930261695863</v>
      </c>
      <c r="V8" s="72">
        <f>IF(RES_hh_tes_in!V8=0,0,1000*11630*RES_hh_tes_in!V8/RES_hh_num_in!V8)</f>
        <v>4540.1634945980977</v>
      </c>
      <c r="W8" s="72">
        <f>IF(RES_hh_tes_in!W8=0,0,1000*11630*RES_hh_tes_in!W8/RES_hh_num_in!W8)</f>
        <v>4532.7590601942993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8258.6938229177213</v>
      </c>
      <c r="D9" s="72">
        <f>IF(RES_hh_tes_in!D9=0,0,1000*11630*RES_hh_tes_in!D9/RES_hh_num_in!D9)</f>
        <v>8056.3568420454039</v>
      </c>
      <c r="E9" s="72">
        <f>IF(RES_hh_tes_in!E9=0,0,1000*11630*RES_hh_tes_in!E9/RES_hh_num_in!E9)</f>
        <v>8000.2286048121778</v>
      </c>
      <c r="F9" s="72">
        <f>IF(RES_hh_tes_in!F9=0,0,1000*11630*RES_hh_tes_in!F9/RES_hh_num_in!F9)</f>
        <v>7975.8485686849372</v>
      </c>
      <c r="G9" s="72">
        <f>IF(RES_hh_tes_in!G9=0,0,1000*11630*RES_hh_tes_in!G9/RES_hh_num_in!G9)</f>
        <v>7865.7468236474988</v>
      </c>
      <c r="H9" s="72">
        <f>IF(RES_hh_tes_in!H9=0,0,1000*11630*RES_hh_tes_in!H9/RES_hh_num_in!H9)</f>
        <v>7845.4739653860506</v>
      </c>
      <c r="I9" s="72">
        <f>IF(RES_hh_tes_in!I9=0,0,1000*11630*RES_hh_tes_in!I9/RES_hh_num_in!I9)</f>
        <v>7815.9611436674377</v>
      </c>
      <c r="J9" s="72">
        <f>IF(RES_hh_tes_in!J9=0,0,1000*11630*RES_hh_tes_in!J9/RES_hh_num_in!J9)</f>
        <v>7912.3011210482819</v>
      </c>
      <c r="K9" s="72">
        <f>IF(RES_hh_tes_in!K9=0,0,1000*11630*RES_hh_tes_in!K9/RES_hh_num_in!K9)</f>
        <v>7991.3529359223912</v>
      </c>
      <c r="L9" s="72">
        <f>IF(RES_hh_tes_in!L9=0,0,1000*11630*RES_hh_tes_in!L9/RES_hh_num_in!L9)</f>
        <v>8010.1397992285802</v>
      </c>
      <c r="M9" s="72">
        <f>IF(RES_hh_tes_in!M9=0,0,1000*11630*RES_hh_tes_in!M9/RES_hh_num_in!M9)</f>
        <v>8044.0994850571942</v>
      </c>
      <c r="N9" s="72">
        <f>IF(RES_hh_tes_in!N9=0,0,1000*11630*RES_hh_tes_in!N9/RES_hh_num_in!N9)</f>
        <v>7640.7260797402914</v>
      </c>
      <c r="O9" s="72">
        <f>IF(RES_hh_tes_in!O9=0,0,1000*11630*RES_hh_tes_in!O9/RES_hh_num_in!O9)</f>
        <v>7339.8886545401901</v>
      </c>
      <c r="P9" s="72">
        <f>IF(RES_hh_tes_in!P9=0,0,1000*11630*RES_hh_tes_in!P9/RES_hh_num_in!P9)</f>
        <v>6583.5841249707109</v>
      </c>
      <c r="Q9" s="72">
        <f>IF(RES_hh_tes_in!Q9=0,0,1000*11630*RES_hh_tes_in!Q9/RES_hh_num_in!Q9)</f>
        <v>6171.9478096744942</v>
      </c>
      <c r="R9" s="72">
        <f>IF(RES_hh_tes_in!R9=0,0,1000*11630*RES_hh_tes_in!R9/RES_hh_num_in!R9)</f>
        <v>5879.0606378643824</v>
      </c>
      <c r="S9" s="72">
        <f>IF(RES_hh_tes_in!S9=0,0,1000*11630*RES_hh_tes_in!S9/RES_hh_num_in!S9)</f>
        <v>5647.0151648425126</v>
      </c>
      <c r="T9" s="72">
        <f>IF(RES_hh_tes_in!T9=0,0,1000*11630*RES_hh_tes_in!T9/RES_hh_num_in!T9)</f>
        <v>5413.9891165274721</v>
      </c>
      <c r="U9" s="72">
        <f>IF(RES_hh_tes_in!U9=0,0,1000*11630*RES_hh_tes_in!U9/RES_hh_num_in!U9)</f>
        <v>5162.102343027288</v>
      </c>
      <c r="V9" s="72">
        <f>IF(RES_hh_tes_in!V9=0,0,1000*11630*RES_hh_tes_in!V9/RES_hh_num_in!V9)</f>
        <v>4912.8896309501179</v>
      </c>
      <c r="W9" s="72">
        <f>IF(RES_hh_tes_in!W9=0,0,1000*11630*RES_hh_tes_in!W9/RES_hh_num_in!W9)</f>
        <v>4373.4608206310822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8684.4629874631919</v>
      </c>
      <c r="D11" s="72">
        <f>IF(RES_hh_tes_in!D11=0,0,1000*11630*RES_hh_tes_in!D11/RES_hh_num_in!D11)</f>
        <v>8046.9987728079013</v>
      </c>
      <c r="E11" s="72">
        <f>IF(RES_hh_tes_in!E11=0,0,1000*11630*RES_hh_tes_in!E11/RES_hh_num_in!E11)</f>
        <v>8341.4124192341933</v>
      </c>
      <c r="F11" s="72">
        <f>IF(RES_hh_tes_in!F11=0,0,1000*11630*RES_hh_tes_in!F11/RES_hh_num_in!F11)</f>
        <v>8279.0910436559916</v>
      </c>
      <c r="G11" s="72">
        <f>IF(RES_hh_tes_in!G11=0,0,1000*11630*RES_hh_tes_in!G11/RES_hh_num_in!G11)</f>
        <v>7821.1844103331141</v>
      </c>
      <c r="H11" s="72">
        <f>IF(RES_hh_tes_in!H11=0,0,1000*11630*RES_hh_tes_in!H11/RES_hh_num_in!H11)</f>
        <v>7657.6384333621536</v>
      </c>
      <c r="I11" s="72">
        <f>IF(RES_hh_tes_in!I11=0,0,1000*11630*RES_hh_tes_in!I11/RES_hh_num_in!I11)</f>
        <v>7238.1744688748531</v>
      </c>
      <c r="J11" s="72">
        <f>IF(RES_hh_tes_in!J11=0,0,1000*11630*RES_hh_tes_in!J11/RES_hh_num_in!J11)</f>
        <v>8118.4771001721047</v>
      </c>
      <c r="K11" s="72">
        <f>IF(RES_hh_tes_in!K11=0,0,1000*11630*RES_hh_tes_in!K11/RES_hh_num_in!K11)</f>
        <v>7877.3135019367955</v>
      </c>
      <c r="L11" s="72">
        <f>IF(RES_hh_tes_in!L11=0,0,1000*11630*RES_hh_tes_in!L11/RES_hh_num_in!L11)</f>
        <v>9050.2679938387173</v>
      </c>
      <c r="M11" s="72">
        <f>IF(RES_hh_tes_in!M11=0,0,1000*11630*RES_hh_tes_in!M11/RES_hh_num_in!M11)</f>
        <v>7354.3272221808093</v>
      </c>
      <c r="N11" s="72">
        <f>IF(RES_hh_tes_in!N11=0,0,1000*11630*RES_hh_tes_in!N11/RES_hh_num_in!N11)</f>
        <v>7895.6587684232745</v>
      </c>
      <c r="O11" s="72">
        <f>IF(RES_hh_tes_in!O11=0,0,1000*11630*RES_hh_tes_in!O11/RES_hh_num_in!O11)</f>
        <v>8229.3122972558449</v>
      </c>
      <c r="P11" s="72">
        <f>IF(RES_hh_tes_in!P11=0,0,1000*11630*RES_hh_tes_in!P11/RES_hh_num_in!P11)</f>
        <v>6072.19573366241</v>
      </c>
      <c r="Q11" s="72">
        <f>IF(RES_hh_tes_in!Q11=0,0,1000*11630*RES_hh_tes_in!Q11/RES_hh_num_in!Q11)</f>
        <v>6197.0197344243052</v>
      </c>
      <c r="R11" s="72">
        <f>IF(RES_hh_tes_in!R11=0,0,1000*11630*RES_hh_tes_in!R11/RES_hh_num_in!R11)</f>
        <v>6002.3168650887801</v>
      </c>
      <c r="S11" s="72">
        <f>IF(RES_hh_tes_in!S11=0,0,1000*11630*RES_hh_tes_in!S11/RES_hh_num_in!S11)</f>
        <v>5581.8435222666021</v>
      </c>
      <c r="T11" s="72">
        <f>IF(RES_hh_tes_in!T11=0,0,1000*11630*RES_hh_tes_in!T11/RES_hh_num_in!T11)</f>
        <v>5533.6335360866733</v>
      </c>
      <c r="U11" s="72">
        <f>IF(RES_hh_tes_in!U11=0,0,1000*11630*RES_hh_tes_in!U11/RES_hh_num_in!U11)</f>
        <v>5064.9231247599564</v>
      </c>
      <c r="V11" s="72">
        <f>IF(RES_hh_tes_in!V11=0,0,1000*11630*RES_hh_tes_in!V11/RES_hh_num_in!V11)</f>
        <v>4657.0578380353691</v>
      </c>
      <c r="W11" s="72">
        <f>IF(RES_hh_tes_in!W11=0,0,1000*11630*RES_hh_tes_in!W11/RES_hh_num_in!W11)</f>
        <v>4565.8831596188438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7993.5846257815147</v>
      </c>
      <c r="D12" s="72">
        <f>IF(RES_hh_tes_in!D12=0,0,1000*11630*RES_hh_tes_in!D12/RES_hh_num_in!D12)</f>
        <v>8028.8676296125223</v>
      </c>
      <c r="E12" s="72">
        <f>IF(RES_hh_tes_in!E12=0,0,1000*11630*RES_hh_tes_in!E12/RES_hh_num_in!E12)</f>
        <v>8313.1509834208737</v>
      </c>
      <c r="F12" s="72">
        <f>IF(RES_hh_tes_in!F12=0,0,1000*11630*RES_hh_tes_in!F12/RES_hh_num_in!F12)</f>
        <v>8003.5782473492382</v>
      </c>
      <c r="G12" s="72">
        <f>IF(RES_hh_tes_in!G12=0,0,1000*11630*RES_hh_tes_in!G12/RES_hh_num_in!G12)</f>
        <v>7412.1000798107825</v>
      </c>
      <c r="H12" s="72">
        <f>IF(RES_hh_tes_in!H12=0,0,1000*11630*RES_hh_tes_in!H12/RES_hh_num_in!H12)</f>
        <v>7555.9041358218183</v>
      </c>
      <c r="I12" s="72">
        <f>IF(RES_hh_tes_in!I12=0,0,1000*11630*RES_hh_tes_in!I12/RES_hh_num_in!I12)</f>
        <v>7104.0898674031478</v>
      </c>
      <c r="J12" s="72">
        <f>IF(RES_hh_tes_in!J12=0,0,1000*11630*RES_hh_tes_in!J12/RES_hh_num_in!J12)</f>
        <v>7900.227286218731</v>
      </c>
      <c r="K12" s="72">
        <f>IF(RES_hh_tes_in!K12=0,0,1000*11630*RES_hh_tes_in!K12/RES_hh_num_in!K12)</f>
        <v>8312.3143335330587</v>
      </c>
      <c r="L12" s="72">
        <f>IF(RES_hh_tes_in!L12=0,0,1000*11630*RES_hh_tes_in!L12/RES_hh_num_in!L12)</f>
        <v>8346.7663742561326</v>
      </c>
      <c r="M12" s="72">
        <f>IF(RES_hh_tes_in!M12=0,0,1000*11630*RES_hh_tes_in!M12/RES_hh_num_in!M12)</f>
        <v>8140.8236378102947</v>
      </c>
      <c r="N12" s="72">
        <f>IF(RES_hh_tes_in!N12=0,0,1000*11630*RES_hh_tes_in!N12/RES_hh_num_in!N12)</f>
        <v>7858.696464344549</v>
      </c>
      <c r="O12" s="72">
        <f>IF(RES_hh_tes_in!O12=0,0,1000*11630*RES_hh_tes_in!O12/RES_hh_num_in!O12)</f>
        <v>7310.924019634148</v>
      </c>
      <c r="P12" s="72">
        <f>IF(RES_hh_tes_in!P12=0,0,1000*11630*RES_hh_tes_in!P12/RES_hh_num_in!P12)</f>
        <v>6512.6476318646528</v>
      </c>
      <c r="Q12" s="72">
        <f>IF(RES_hh_tes_in!Q12=0,0,1000*11630*RES_hh_tes_in!Q12/RES_hh_num_in!Q12)</f>
        <v>5969.3531803472397</v>
      </c>
      <c r="R12" s="72">
        <f>IF(RES_hh_tes_in!R12=0,0,1000*11630*RES_hh_tes_in!R12/RES_hh_num_in!R12)</f>
        <v>5740.1999639708238</v>
      </c>
      <c r="S12" s="72">
        <f>IF(RES_hh_tes_in!S12=0,0,1000*11630*RES_hh_tes_in!S12/RES_hh_num_in!S12)</f>
        <v>5548.1803396460409</v>
      </c>
      <c r="T12" s="72">
        <f>IF(RES_hh_tes_in!T12=0,0,1000*11630*RES_hh_tes_in!T12/RES_hh_num_in!T12)</f>
        <v>5181.442177219702</v>
      </c>
      <c r="U12" s="72">
        <f>IF(RES_hh_tes_in!U12=0,0,1000*11630*RES_hh_tes_in!U12/RES_hh_num_in!U12)</f>
        <v>5007.4020808077776</v>
      </c>
      <c r="V12" s="72">
        <f>IF(RES_hh_tes_in!V12=0,0,1000*11630*RES_hh_tes_in!V12/RES_hh_num_in!V12)</f>
        <v>5082.1414440670433</v>
      </c>
      <c r="W12" s="72">
        <f>IF(RES_hh_tes_in!W12=0,0,1000*11630*RES_hh_tes_in!W12/RES_hh_num_in!W12)</f>
        <v>5004.838430785966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7248.0664048724529</v>
      </c>
      <c r="D13" s="74">
        <f>IF(RES_hh_tes_in!D13=0,0,1000*11630*RES_hh_tes_in!D13/RES_hh_num_in!D13)</f>
        <v>8544.6045455000494</v>
      </c>
      <c r="E13" s="74">
        <f>IF(RES_hh_tes_in!E13=0,0,1000*11630*RES_hh_tes_in!E13/RES_hh_num_in!E13)</f>
        <v>8645.9198003840029</v>
      </c>
      <c r="F13" s="74">
        <f>IF(RES_hh_tes_in!F13=0,0,1000*11630*RES_hh_tes_in!F13/RES_hh_num_in!F13)</f>
        <v>7879.4622853761357</v>
      </c>
      <c r="G13" s="74">
        <f>IF(RES_hh_tes_in!G13=0,0,1000*11630*RES_hh_tes_in!G13/RES_hh_num_in!G13)</f>
        <v>7924.713339056123</v>
      </c>
      <c r="H13" s="74">
        <f>IF(RES_hh_tes_in!H13=0,0,1000*11630*RES_hh_tes_in!H13/RES_hh_num_in!H13)</f>
        <v>7576.8709770398382</v>
      </c>
      <c r="I13" s="74">
        <f>IF(RES_hh_tes_in!I13=0,0,1000*11630*RES_hh_tes_in!I13/RES_hh_num_in!I13)</f>
        <v>7808.6222255112516</v>
      </c>
      <c r="J13" s="74">
        <f>IF(RES_hh_tes_in!J13=0,0,1000*11630*RES_hh_tes_in!J13/RES_hh_num_in!J13)</f>
        <v>7461.4786533660499</v>
      </c>
      <c r="K13" s="74">
        <f>IF(RES_hh_tes_in!K13=0,0,1000*11630*RES_hh_tes_in!K13/RES_hh_num_in!K13)</f>
        <v>8331.8154568429891</v>
      </c>
      <c r="L13" s="74">
        <f>IF(RES_hh_tes_in!L13=0,0,1000*11630*RES_hh_tes_in!L13/RES_hh_num_in!L13)</f>
        <v>5745.7576699349538</v>
      </c>
      <c r="M13" s="74">
        <f>IF(RES_hh_tes_in!M13=0,0,1000*11630*RES_hh_tes_in!M13/RES_hh_num_in!M13)</f>
        <v>8672.3642183524389</v>
      </c>
      <c r="N13" s="74">
        <f>IF(RES_hh_tes_in!N13=0,0,1000*11630*RES_hh_tes_in!N13/RES_hh_num_in!N13)</f>
        <v>10490.132911934747</v>
      </c>
      <c r="O13" s="74">
        <f>IF(RES_hh_tes_in!O13=0,0,1000*11630*RES_hh_tes_in!O13/RES_hh_num_in!O13)</f>
        <v>8759.374786094806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0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184.27874471936917</v>
      </c>
      <c r="D14" s="76">
        <f>IF(RES_hh_tes_in!D14=0,0,1000*11630*RES_hh_tes_in!D14/RES_hh_num_in!D14)</f>
        <v>169.58713553334073</v>
      </c>
      <c r="E14" s="76">
        <f>IF(RES_hh_tes_in!E14=0,0,1000*11630*RES_hh_tes_in!E14/RES_hh_num_in!E14)</f>
        <v>169.55873875864881</v>
      </c>
      <c r="F14" s="76">
        <f>IF(RES_hh_tes_in!F14=0,0,1000*11630*RES_hh_tes_in!F14/RES_hh_num_in!F14)</f>
        <v>158.9822067475198</v>
      </c>
      <c r="G14" s="76">
        <f>IF(RES_hh_tes_in!G14=0,0,1000*11630*RES_hh_tes_in!G14/RES_hh_num_in!G14)</f>
        <v>150.1346376242644</v>
      </c>
      <c r="H14" s="76">
        <f>IF(RES_hh_tes_in!H14=0,0,1000*11630*RES_hh_tes_in!H14/RES_hh_num_in!H14)</f>
        <v>149.40967582975256</v>
      </c>
      <c r="I14" s="76">
        <f>IF(RES_hh_tes_in!I14=0,0,1000*11630*RES_hh_tes_in!I14/RES_hh_num_in!I14)</f>
        <v>131.37430696948135</v>
      </c>
      <c r="J14" s="76">
        <f>IF(RES_hh_tes_in!J14=0,0,1000*11630*RES_hh_tes_in!J14/RES_hh_num_in!J14)</f>
        <v>152.54952036655098</v>
      </c>
      <c r="K14" s="76">
        <f>IF(RES_hh_tes_in!K14=0,0,1000*11630*RES_hh_tes_in!K14/RES_hh_num_in!K14)</f>
        <v>148.81255968389038</v>
      </c>
      <c r="L14" s="76">
        <f>IF(RES_hh_tes_in!L14=0,0,1000*11630*RES_hh_tes_in!L14/RES_hh_num_in!L14)</f>
        <v>173.52018807615417</v>
      </c>
      <c r="M14" s="76">
        <f>IF(RES_hh_tes_in!M14=0,0,1000*11630*RES_hh_tes_in!M14/RES_hh_num_in!M14)</f>
        <v>127.49708754334546</v>
      </c>
      <c r="N14" s="76">
        <f>IF(RES_hh_tes_in!N14=0,0,1000*11630*RES_hh_tes_in!N14/RES_hh_num_in!N14)</f>
        <v>136.30567183757194</v>
      </c>
      <c r="O14" s="76">
        <f>IF(RES_hh_tes_in!O14=0,0,1000*11630*RES_hh_tes_in!O14/RES_hh_num_in!O14)</f>
        <v>143.59436590666684</v>
      </c>
      <c r="P14" s="76">
        <f>IF(RES_hh_tes_in!P14=0,0,1000*11630*RES_hh_tes_in!P14/RES_hh_num_in!P14)</f>
        <v>90.204711997376833</v>
      </c>
      <c r="Q14" s="76">
        <f>IF(RES_hh_tes_in!Q14=0,0,1000*11630*RES_hh_tes_in!Q14/RES_hh_num_in!Q14)</f>
        <v>99.583488294365409</v>
      </c>
      <c r="R14" s="76">
        <f>IF(RES_hh_tes_in!R14=0,0,1000*11630*RES_hh_tes_in!R14/RES_hh_num_in!R14)</f>
        <v>103.0368446970141</v>
      </c>
      <c r="S14" s="76">
        <f>IF(RES_hh_tes_in!S14=0,0,1000*11630*RES_hh_tes_in!S14/RES_hh_num_in!S14)</f>
        <v>95.250877853250969</v>
      </c>
      <c r="T14" s="76">
        <f>IF(RES_hh_tes_in!T14=0,0,1000*11630*RES_hh_tes_in!T14/RES_hh_num_in!T14)</f>
        <v>89.379050298429576</v>
      </c>
      <c r="U14" s="76">
        <f>IF(RES_hh_tes_in!U14=0,0,1000*11630*RES_hh_tes_in!U14/RES_hh_num_in!U14)</f>
        <v>81.990699191793055</v>
      </c>
      <c r="V14" s="76">
        <f>IF(RES_hh_tes_in!V14=0,0,1000*11630*RES_hh_tes_in!V14/RES_hh_num_in!V14)</f>
        <v>73.179579819574073</v>
      </c>
      <c r="W14" s="76">
        <f>IF(RES_hh_tes_in!W14=0,0,1000*11630*RES_hh_tes_in!W14/RES_hh_num_in!W14)</f>
        <v>75.012614117654039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9.222587906852084</v>
      </c>
      <c r="D15" s="69">
        <f t="shared" si="0"/>
        <v>2.3355281185183201</v>
      </c>
      <c r="E15" s="69">
        <f t="shared" si="0"/>
        <v>23.335367817743695</v>
      </c>
      <c r="F15" s="69">
        <f t="shared" si="0"/>
        <v>29.545804633196042</v>
      </c>
      <c r="G15" s="69">
        <f t="shared" si="0"/>
        <v>65.881310123621262</v>
      </c>
      <c r="H15" s="69">
        <f t="shared" si="0"/>
        <v>105.84821669526295</v>
      </c>
      <c r="I15" s="69">
        <f t="shared" si="0"/>
        <v>21.576868613148779</v>
      </c>
      <c r="J15" s="69">
        <f t="shared" si="0"/>
        <v>39.396114046762584</v>
      </c>
      <c r="K15" s="69">
        <f t="shared" si="0"/>
        <v>71.952441140541467</v>
      </c>
      <c r="L15" s="69">
        <f t="shared" si="0"/>
        <v>90.392395757131609</v>
      </c>
      <c r="M15" s="69">
        <f t="shared" si="0"/>
        <v>206.22908790458197</v>
      </c>
      <c r="N15" s="69">
        <f t="shared" si="0"/>
        <v>219.6142056942063</v>
      </c>
      <c r="O15" s="69">
        <f t="shared" si="0"/>
        <v>171.32662375639165</v>
      </c>
      <c r="P15" s="69">
        <f t="shared" si="0"/>
        <v>226.07545283833247</v>
      </c>
      <c r="Q15" s="69">
        <f t="shared" si="0"/>
        <v>220.15781033864172</v>
      </c>
      <c r="R15" s="69">
        <f t="shared" si="0"/>
        <v>233.38598716556859</v>
      </c>
      <c r="S15" s="69">
        <f t="shared" si="0"/>
        <v>156.35114679495734</v>
      </c>
      <c r="T15" s="69">
        <f t="shared" si="0"/>
        <v>124.60473610027924</v>
      </c>
      <c r="U15" s="69">
        <f t="shared" si="0"/>
        <v>119.20517708655595</v>
      </c>
      <c r="V15" s="69">
        <f t="shared" si="0"/>
        <v>117.69921380919445</v>
      </c>
      <c r="W15" s="69">
        <f t="shared" si="0"/>
        <v>166.11646553658829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9.222587906852084</v>
      </c>
      <c r="D16" s="72">
        <f>IF(RES_hh_tes_in!D16=0,0,1000*11630*RES_hh_tes_in!D16/RES_hh_num_in!D$3)</f>
        <v>2.3355281185183201</v>
      </c>
      <c r="E16" s="72">
        <f>IF(RES_hh_tes_in!E16=0,0,1000*11630*RES_hh_tes_in!E16/RES_hh_num_in!E$3)</f>
        <v>23.335367817743695</v>
      </c>
      <c r="F16" s="72">
        <f>IF(RES_hh_tes_in!F16=0,0,1000*11630*RES_hh_tes_in!F16/RES_hh_num_in!F$3)</f>
        <v>29.545804633196042</v>
      </c>
      <c r="G16" s="72">
        <f>IF(RES_hh_tes_in!G16=0,0,1000*11630*RES_hh_tes_in!G16/RES_hh_num_in!G$3)</f>
        <v>65.881310123621262</v>
      </c>
      <c r="H16" s="72">
        <f>IF(RES_hh_tes_in!H16=0,0,1000*11630*RES_hh_tes_in!H16/RES_hh_num_in!H$3)</f>
        <v>105.84821669526295</v>
      </c>
      <c r="I16" s="72">
        <f>IF(RES_hh_tes_in!I16=0,0,1000*11630*RES_hh_tes_in!I16/RES_hh_num_in!I$3)</f>
        <v>21.576868613148779</v>
      </c>
      <c r="J16" s="72">
        <f>IF(RES_hh_tes_in!J16=0,0,1000*11630*RES_hh_tes_in!J16/RES_hh_num_in!J$3)</f>
        <v>39.396114046762584</v>
      </c>
      <c r="K16" s="72">
        <f>IF(RES_hh_tes_in!K16=0,0,1000*11630*RES_hh_tes_in!K16/RES_hh_num_in!K$3)</f>
        <v>71.952441140541467</v>
      </c>
      <c r="L16" s="72">
        <f>IF(RES_hh_tes_in!L16=0,0,1000*11630*RES_hh_tes_in!L16/RES_hh_num_in!L$3)</f>
        <v>90.392395757131609</v>
      </c>
      <c r="M16" s="72">
        <f>IF(RES_hh_tes_in!M16=0,0,1000*11630*RES_hh_tes_in!M16/RES_hh_num_in!M$3)</f>
        <v>206.22908790458197</v>
      </c>
      <c r="N16" s="72">
        <f>IF(RES_hh_tes_in!N16=0,0,1000*11630*RES_hh_tes_in!N16/RES_hh_num_in!N$3)</f>
        <v>219.6142056942063</v>
      </c>
      <c r="O16" s="72">
        <f>IF(RES_hh_tes_in!O16=0,0,1000*11630*RES_hh_tes_in!O16/RES_hh_num_in!O$3)</f>
        <v>171.32662375639165</v>
      </c>
      <c r="P16" s="72">
        <f>IF(RES_hh_tes_in!P16=0,0,1000*11630*RES_hh_tes_in!P16/RES_hh_num_in!P$3)</f>
        <v>226.07545283833247</v>
      </c>
      <c r="Q16" s="72">
        <f>IF(RES_hh_tes_in!Q16=0,0,1000*11630*RES_hh_tes_in!Q16/RES_hh_num_in!Q$3)</f>
        <v>220.15781033864172</v>
      </c>
      <c r="R16" s="72">
        <f>IF(RES_hh_tes_in!R16=0,0,1000*11630*RES_hh_tes_in!R16/RES_hh_num_in!R$3)</f>
        <v>233.38598716556859</v>
      </c>
      <c r="S16" s="72">
        <f>IF(RES_hh_tes_in!S16=0,0,1000*11630*RES_hh_tes_in!S16/RES_hh_num_in!S$3)</f>
        <v>156.35114679495734</v>
      </c>
      <c r="T16" s="72">
        <f>IF(RES_hh_tes_in!T16=0,0,1000*11630*RES_hh_tes_in!T16/RES_hh_num_in!T$3)</f>
        <v>124.60473610027924</v>
      </c>
      <c r="U16" s="72">
        <f>IF(RES_hh_tes_in!U16=0,0,1000*11630*RES_hh_tes_in!U16/RES_hh_num_in!U$3)</f>
        <v>119.20517708655595</v>
      </c>
      <c r="V16" s="72">
        <f>IF(RES_hh_tes_in!V16=0,0,1000*11630*RES_hh_tes_in!V16/RES_hh_num_in!V$3)</f>
        <v>117.69921380919445</v>
      </c>
      <c r="W16" s="72">
        <f>IF(RES_hh_tes_in!W16=0,0,1000*11630*RES_hh_tes_in!W16/RES_hh_num_in!W$3)</f>
        <v>166.11646553658829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965.0621319952254</v>
      </c>
      <c r="D17" s="69">
        <f>IF(RES_hh_tes_in!D17=0,0,1000*11630*RES_hh_tes_in!D17/RES_hh_num_in!D17)</f>
        <v>1044.129060826828</v>
      </c>
      <c r="E17" s="69">
        <f>IF(RES_hh_tes_in!E17=0,0,1000*11630*RES_hh_tes_in!E17/RES_hh_num_in!E17)</f>
        <v>1069.3945995859615</v>
      </c>
      <c r="F17" s="69">
        <f>IF(RES_hh_tes_in!F17=0,0,1000*11630*RES_hh_tes_in!F17/RES_hh_num_in!F17)</f>
        <v>1033.9714627506216</v>
      </c>
      <c r="G17" s="69">
        <f>IF(RES_hh_tes_in!G17=0,0,1000*11630*RES_hh_tes_in!G17/RES_hh_num_in!G17)</f>
        <v>1021.113279640858</v>
      </c>
      <c r="H17" s="69">
        <f>IF(RES_hh_tes_in!H17=0,0,1000*11630*RES_hh_tes_in!H17/RES_hh_num_in!H17)</f>
        <v>1022.5845739218872</v>
      </c>
      <c r="I17" s="69">
        <f>IF(RES_hh_tes_in!I17=0,0,1000*11630*RES_hh_tes_in!I17/RES_hh_num_in!I17)</f>
        <v>983.63634342611238</v>
      </c>
      <c r="J17" s="69">
        <f>IF(RES_hh_tes_in!J17=0,0,1000*11630*RES_hh_tes_in!J17/RES_hh_num_in!J17)</f>
        <v>1012.0124447935144</v>
      </c>
      <c r="K17" s="69">
        <f>IF(RES_hh_tes_in!K17=0,0,1000*11630*RES_hh_tes_in!K17/RES_hh_num_in!K17)</f>
        <v>1034.0874745000599</v>
      </c>
      <c r="L17" s="69">
        <f>IF(RES_hh_tes_in!L17=0,0,1000*11630*RES_hh_tes_in!L17/RES_hh_num_in!L17)</f>
        <v>1197.1727966087165</v>
      </c>
      <c r="M17" s="69">
        <f>IF(RES_hh_tes_in!M17=0,0,1000*11630*RES_hh_tes_in!M17/RES_hh_num_in!M17)</f>
        <v>935.60755306327655</v>
      </c>
      <c r="N17" s="69">
        <f>IF(RES_hh_tes_in!N17=0,0,1000*11630*RES_hh_tes_in!N17/RES_hh_num_in!N17)</f>
        <v>980.37970571403639</v>
      </c>
      <c r="O17" s="69">
        <f>IF(RES_hh_tes_in!O17=0,0,1000*11630*RES_hh_tes_in!O17/RES_hh_num_in!O17)</f>
        <v>1069.0707229562724</v>
      </c>
      <c r="P17" s="69">
        <f>IF(RES_hh_tes_in!P17=0,0,1000*11630*RES_hh_tes_in!P17/RES_hh_num_in!P17)</f>
        <v>891.97861979120376</v>
      </c>
      <c r="Q17" s="69">
        <f>IF(RES_hh_tes_in!Q17=0,0,1000*11630*RES_hh_tes_in!Q17/RES_hh_num_in!Q17)</f>
        <v>1041.7887026387587</v>
      </c>
      <c r="R17" s="69">
        <f>IF(RES_hh_tes_in!R17=0,0,1000*11630*RES_hh_tes_in!R17/RES_hh_num_in!R17)</f>
        <v>1078.2640194088478</v>
      </c>
      <c r="S17" s="69">
        <f>IF(RES_hh_tes_in!S17=0,0,1000*11630*RES_hh_tes_in!S17/RES_hh_num_in!S17)</f>
        <v>1028.2231742264619</v>
      </c>
      <c r="T17" s="69">
        <f>IF(RES_hh_tes_in!T17=0,0,1000*11630*RES_hh_tes_in!T17/RES_hh_num_in!T17)</f>
        <v>991.19907046622802</v>
      </c>
      <c r="U17" s="69">
        <f>IF(RES_hh_tes_in!U17=0,0,1000*11630*RES_hh_tes_in!U17/RES_hh_num_in!U17)</f>
        <v>917.07075387722</v>
      </c>
      <c r="V17" s="69">
        <f>IF(RES_hh_tes_in!V17=0,0,1000*11630*RES_hh_tes_in!V17/RES_hh_num_in!V17)</f>
        <v>818.77553817743774</v>
      </c>
      <c r="W17" s="69">
        <f>IF(RES_hh_tes_in!W17=0,0,1000*11630*RES_hh_tes_in!W17/RES_hh_num_in!W17)</f>
        <v>845.80328906846421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959.24014536679329</v>
      </c>
      <c r="D21" s="72">
        <f>IF(RES_hh_tes_in!D21=0,0,1000*11630*RES_hh_tes_in!D21/RES_hh_num_in!D21)</f>
        <v>1042.653203633984</v>
      </c>
      <c r="E21" s="72">
        <f>IF(RES_hh_tes_in!E21=0,0,1000*11630*RES_hh_tes_in!E21/RES_hh_num_in!E21)</f>
        <v>1065.6623929871093</v>
      </c>
      <c r="F21" s="72">
        <f>IF(RES_hh_tes_in!F21=0,0,1000*11630*RES_hh_tes_in!F21/RES_hh_num_in!F21)</f>
        <v>1028.1818410107173</v>
      </c>
      <c r="G21" s="72">
        <f>IF(RES_hh_tes_in!G21=0,0,1000*11630*RES_hh_tes_in!G21/RES_hh_num_in!G21)</f>
        <v>1017.3714705237768</v>
      </c>
      <c r="H21" s="72">
        <f>IF(RES_hh_tes_in!H21=0,0,1000*11630*RES_hh_tes_in!H21/RES_hh_num_in!H21)</f>
        <v>1021.7712592713574</v>
      </c>
      <c r="I21" s="72">
        <f>IF(RES_hh_tes_in!I21=0,0,1000*11630*RES_hh_tes_in!I21/RES_hh_num_in!I21)</f>
        <v>973.8070804088386</v>
      </c>
      <c r="J21" s="72">
        <f>IF(RES_hh_tes_in!J21=0,0,1000*11630*RES_hh_tes_in!J21/RES_hh_num_in!J21)</f>
        <v>1008.2413907709467</v>
      </c>
      <c r="K21" s="72">
        <f>IF(RES_hh_tes_in!K21=0,0,1000*11630*RES_hh_tes_in!K21/RES_hh_num_in!K21)</f>
        <v>1032.7859014824503</v>
      </c>
      <c r="L21" s="72">
        <f>IF(RES_hh_tes_in!L21=0,0,1000*11630*RES_hh_tes_in!L21/RES_hh_num_in!L21)</f>
        <v>1209.7287713908217</v>
      </c>
      <c r="M21" s="72">
        <f>IF(RES_hh_tes_in!M21=0,0,1000*11630*RES_hh_tes_in!M21/RES_hh_num_in!M21)</f>
        <v>927.16761396118204</v>
      </c>
      <c r="N21" s="72">
        <f>IF(RES_hh_tes_in!N21=0,0,1000*11630*RES_hh_tes_in!N21/RES_hh_num_in!N21)</f>
        <v>976.46414957844422</v>
      </c>
      <c r="O21" s="72">
        <f>IF(RES_hh_tes_in!O21=0,0,1000*11630*RES_hh_tes_in!O21/RES_hh_num_in!O21)</f>
        <v>1069.6710222268507</v>
      </c>
      <c r="P21" s="72">
        <f>IF(RES_hh_tes_in!P21=0,0,1000*11630*RES_hh_tes_in!P21/RES_hh_num_in!P21)</f>
        <v>863.45358668793517</v>
      </c>
      <c r="Q21" s="72">
        <f>IF(RES_hh_tes_in!Q21=0,0,1000*11630*RES_hh_tes_in!Q21/RES_hh_num_in!Q21)</f>
        <v>1038.3520948958039</v>
      </c>
      <c r="R21" s="72">
        <f>IF(RES_hh_tes_in!R21=0,0,1000*11630*RES_hh_tes_in!R21/RES_hh_num_in!R21)</f>
        <v>1076.9792148039071</v>
      </c>
      <c r="S21" s="72">
        <f>IF(RES_hh_tes_in!S21=0,0,1000*11630*RES_hh_tes_in!S21/RES_hh_num_in!S21)</f>
        <v>1028.5099385830235</v>
      </c>
      <c r="T21" s="72">
        <f>IF(RES_hh_tes_in!T21=0,0,1000*11630*RES_hh_tes_in!T21/RES_hh_num_in!T21)</f>
        <v>992.73023713132773</v>
      </c>
      <c r="U21" s="72">
        <f>IF(RES_hh_tes_in!U21=0,0,1000*11630*RES_hh_tes_in!U21/RES_hh_num_in!U21)</f>
        <v>915.18722706022413</v>
      </c>
      <c r="V21" s="72">
        <f>IF(RES_hh_tes_in!V21=0,0,1000*11630*RES_hh_tes_in!V21/RES_hh_num_in!V21)</f>
        <v>808.26453303546703</v>
      </c>
      <c r="W21" s="72">
        <f>IF(RES_hh_tes_in!W21=0,0,1000*11630*RES_hh_tes_in!W21/RES_hh_num_in!W21)</f>
        <v>842.31970585608735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974.57703573575384</v>
      </c>
      <c r="D24" s="72">
        <f>IF(RES_hh_tes_in!D24=0,0,1000*11630*RES_hh_tes_in!D24/RES_hh_num_in!D24)</f>
        <v>1030.3270136185854</v>
      </c>
      <c r="E24" s="72">
        <f>IF(RES_hh_tes_in!E24=0,0,1000*11630*RES_hh_tes_in!E24/RES_hh_num_in!E24)</f>
        <v>1064.8334408659423</v>
      </c>
      <c r="F24" s="72">
        <f>IF(RES_hh_tes_in!F24=0,0,1000*11630*RES_hh_tes_in!F24/RES_hh_num_in!F24)</f>
        <v>1055.6529726832089</v>
      </c>
      <c r="G24" s="72">
        <f>IF(RES_hh_tes_in!G24=0,0,1000*11630*RES_hh_tes_in!G24/RES_hh_num_in!G24)</f>
        <v>1019.6809747489061</v>
      </c>
      <c r="H24" s="72">
        <f>IF(RES_hh_tes_in!H24=0,0,1000*11630*RES_hh_tes_in!H24/RES_hh_num_in!H24)</f>
        <v>992.95165278658794</v>
      </c>
      <c r="I24" s="72">
        <f>IF(RES_hh_tes_in!I24=0,0,1000*11630*RES_hh_tes_in!I24/RES_hh_num_in!I24)</f>
        <v>996.22205309679646</v>
      </c>
      <c r="J24" s="72">
        <f>IF(RES_hh_tes_in!J24=0,0,1000*11630*RES_hh_tes_in!J24/RES_hh_num_in!J24)</f>
        <v>1005.8749375215943</v>
      </c>
      <c r="K24" s="72">
        <f>IF(RES_hh_tes_in!K24=0,0,1000*11630*RES_hh_tes_in!K24/RES_hh_num_in!K24)</f>
        <v>1011.0032468381446</v>
      </c>
      <c r="L24" s="72">
        <f>IF(RES_hh_tes_in!L24=0,0,1000*11630*RES_hh_tes_in!L24/RES_hh_num_in!L24)</f>
        <v>1176.962514274758</v>
      </c>
      <c r="M24" s="72">
        <f>IF(RES_hh_tes_in!M24=0,0,1000*11630*RES_hh_tes_in!M24/RES_hh_num_in!M24)</f>
        <v>932.70687290217484</v>
      </c>
      <c r="N24" s="72">
        <f>IF(RES_hh_tes_in!N24=0,0,1000*11630*RES_hh_tes_in!N24/RES_hh_num_in!N24)</f>
        <v>977.62217367400888</v>
      </c>
      <c r="O24" s="72">
        <f>IF(RES_hh_tes_in!O24=0,0,1000*11630*RES_hh_tes_in!O24/RES_hh_num_in!O24)</f>
        <v>1062.0756073963837</v>
      </c>
      <c r="P24" s="72">
        <f>IF(RES_hh_tes_in!P24=0,0,1000*11630*RES_hh_tes_in!P24/RES_hh_num_in!P24)</f>
        <v>884.07793451574844</v>
      </c>
      <c r="Q24" s="72">
        <f>IF(RES_hh_tes_in!Q24=0,0,1000*11630*RES_hh_tes_in!Q24/RES_hh_num_in!Q24)</f>
        <v>1063.4143242384876</v>
      </c>
      <c r="R24" s="72">
        <f>IF(RES_hh_tes_in!R24=0,0,1000*11630*RES_hh_tes_in!R24/RES_hh_num_in!R24)</f>
        <v>1071.7562748873845</v>
      </c>
      <c r="S24" s="72">
        <f>IF(RES_hh_tes_in!S24=0,0,1000*11630*RES_hh_tes_in!S24/RES_hh_num_in!S24)</f>
        <v>1012.9590505658498</v>
      </c>
      <c r="T24" s="72">
        <f>IF(RES_hh_tes_in!T24=0,0,1000*11630*RES_hh_tes_in!T24/RES_hh_num_in!T24)</f>
        <v>1005.0389838758666</v>
      </c>
      <c r="U24" s="72">
        <f>IF(RES_hh_tes_in!U24=0,0,1000*11630*RES_hh_tes_in!U24/RES_hh_num_in!U24)</f>
        <v>916.45011058061459</v>
      </c>
      <c r="V24" s="72">
        <f>IF(RES_hh_tes_in!V24=0,0,1000*11630*RES_hh_tes_in!V24/RES_hh_num_in!V24)</f>
        <v>815.79326922812015</v>
      </c>
      <c r="W24" s="72">
        <f>IF(RES_hh_tes_in!W24=0,0,1000*11630*RES_hh_tes_in!W24/RES_hh_num_in!W24)</f>
        <v>838.75473214234887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663.70352828579507</v>
      </c>
      <c r="D25" s="74">
        <f>IF(RES_hh_tes_in!D25=0,0,1000*11630*RES_hh_tes_in!D25/RES_hh_num_in!D25)</f>
        <v>808.922792362883</v>
      </c>
      <c r="E25" s="74">
        <f>IF(RES_hh_tes_in!E25=0,0,1000*11630*RES_hh_tes_in!E25/RES_hh_num_in!E25)</f>
        <v>792.89752668478934</v>
      </c>
      <c r="F25" s="74">
        <f>IF(RES_hh_tes_in!F25=0,0,1000*11630*RES_hh_tes_in!F25/RES_hh_num_in!F25)</f>
        <v>713.79884514403147</v>
      </c>
      <c r="G25" s="74">
        <f>IF(RES_hh_tes_in!G25=0,0,1000*11630*RES_hh_tes_in!G25/RES_hh_num_in!G25)</f>
        <v>764.33410676641381</v>
      </c>
      <c r="H25" s="74">
        <f>IF(RES_hh_tes_in!H25=0,0,1000*11630*RES_hh_tes_in!H25/RES_hh_num_in!H25)</f>
        <v>776.0239223015376</v>
      </c>
      <c r="I25" s="74">
        <f>IF(RES_hh_tes_in!I25=0,0,1000*11630*RES_hh_tes_in!I25/RES_hh_num_in!I25)</f>
        <v>706.12481534460562</v>
      </c>
      <c r="J25" s="74">
        <f>IF(RES_hh_tes_in!J25=0,0,1000*11630*RES_hh_tes_in!J25/RES_hh_num_in!J25)</f>
        <v>729.59775922024619</v>
      </c>
      <c r="K25" s="74">
        <f>IF(RES_hh_tes_in!K25=0,0,1000*11630*RES_hh_tes_in!K25/RES_hh_num_in!K25)</f>
        <v>656.30786222383017</v>
      </c>
      <c r="L25" s="74">
        <f>IF(RES_hh_tes_in!L25=0,0,1000*11630*RES_hh_tes_in!L25/RES_hh_num_in!L25)</f>
        <v>922.31895361518252</v>
      </c>
      <c r="M25" s="74">
        <f>IF(RES_hh_tes_in!M25=0,0,1000*11630*RES_hh_tes_in!M25/RES_hh_num_in!M25)</f>
        <v>512.4584917414918</v>
      </c>
      <c r="N25" s="74">
        <f>IF(RES_hh_tes_in!N25=0,0,1000*11630*RES_hh_tes_in!N25/RES_hh_num_in!N25)</f>
        <v>757.5370140473691</v>
      </c>
      <c r="O25" s="74">
        <f>IF(RES_hh_tes_in!O25=0,0,1000*11630*RES_hh_tes_in!O25/RES_hh_num_in!O25)</f>
        <v>693.53937739950197</v>
      </c>
      <c r="P25" s="74">
        <f>IF(RES_hh_tes_in!P25=0,0,1000*11630*RES_hh_tes_in!P25/RES_hh_num_in!P25)</f>
        <v>611.08357799253292</v>
      </c>
      <c r="Q25" s="74">
        <f>IF(RES_hh_tes_in!Q25=0,0,1000*11630*RES_hh_tes_in!Q25/RES_hh_num_in!Q25)</f>
        <v>759.82421583769212</v>
      </c>
      <c r="R25" s="74">
        <f>IF(RES_hh_tes_in!R25=0,0,1000*11630*RES_hh_tes_in!R25/RES_hh_num_in!R25)</f>
        <v>724.56960336827001</v>
      </c>
      <c r="S25" s="74">
        <f>IF(RES_hh_tes_in!S25=0,0,1000*11630*RES_hh_tes_in!S25/RES_hh_num_in!S25)</f>
        <v>754.65320323611058</v>
      </c>
      <c r="T25" s="74">
        <f>IF(RES_hh_tes_in!T25=0,0,1000*11630*RES_hh_tes_in!T25/RES_hh_num_in!T25)</f>
        <v>778.60891591535824</v>
      </c>
      <c r="U25" s="74">
        <f>IF(RES_hh_tes_in!U25=0,0,1000*11630*RES_hh_tes_in!U25/RES_hh_num_in!U25)</f>
        <v>653.29848647530275</v>
      </c>
      <c r="V25" s="74">
        <f>IF(RES_hh_tes_in!V25=0,0,1000*11630*RES_hh_tes_in!V25/RES_hh_num_in!V25)</f>
        <v>638.15759055773606</v>
      </c>
      <c r="W25" s="74">
        <f>IF(RES_hh_tes_in!W25=0,0,1000*11630*RES_hh_tes_in!W25/RES_hh_num_in!W25)</f>
        <v>608.67351280045625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479.16825077459561</v>
      </c>
      <c r="D26" s="77">
        <f>IF(RES_hh_tes_in!D26=0,0,1000*11630*RES_hh_tes_in!D26/RES_hh_num_in!D26)</f>
        <v>516.03980597237864</v>
      </c>
      <c r="E26" s="77">
        <f>IF(RES_hh_tes_in!E26=0,0,1000*11630*RES_hh_tes_in!E26/RES_hh_num_in!E26)</f>
        <v>528.30304051973508</v>
      </c>
      <c r="F26" s="77">
        <f>IF(RES_hh_tes_in!F26=0,0,1000*11630*RES_hh_tes_in!F26/RES_hh_num_in!F26)</f>
        <v>510.63905136054632</v>
      </c>
      <c r="G26" s="77">
        <f>IF(RES_hh_tes_in!G26=0,0,1000*11630*RES_hh_tes_in!G26/RES_hh_num_in!G26)</f>
        <v>504.23610429502997</v>
      </c>
      <c r="H26" s="77">
        <f>IF(RES_hh_tes_in!H26=0,0,1000*11630*RES_hh_tes_in!H26/RES_hh_num_in!H26)</f>
        <v>505.14826369492124</v>
      </c>
      <c r="I26" s="77">
        <f>IF(RES_hh_tes_in!I26=0,0,1000*11630*RES_hh_tes_in!I26/RES_hh_num_in!I26)</f>
        <v>487.36134622186705</v>
      </c>
      <c r="J26" s="77">
        <f>IF(RES_hh_tes_in!J26=0,0,1000*11630*RES_hh_tes_in!J26/RES_hh_num_in!J26)</f>
        <v>503.4295372213362</v>
      </c>
      <c r="K26" s="77">
        <f>IF(RES_hh_tes_in!K26=0,0,1000*11630*RES_hh_tes_in!K26/RES_hh_num_in!K26)</f>
        <v>510.60069419783792</v>
      </c>
      <c r="L26" s="77">
        <f>IF(RES_hh_tes_in!L26=0,0,1000*11630*RES_hh_tes_in!L26/RES_hh_num_in!L26)</f>
        <v>623.59034437973878</v>
      </c>
      <c r="M26" s="77">
        <f>IF(RES_hh_tes_in!M26=0,0,1000*11630*RES_hh_tes_in!M26/RES_hh_num_in!M26)</f>
        <v>544.23044975345874</v>
      </c>
      <c r="N26" s="77">
        <f>IF(RES_hh_tes_in!N26=0,0,1000*11630*RES_hh_tes_in!N26/RES_hh_num_in!N26)</f>
        <v>554.19506589335174</v>
      </c>
      <c r="O26" s="77">
        <f>IF(RES_hh_tes_in!O26=0,0,1000*11630*RES_hh_tes_in!O26/RES_hh_num_in!O26)</f>
        <v>549.08998658827898</v>
      </c>
      <c r="P26" s="77">
        <f>IF(RES_hh_tes_in!P26=0,0,1000*11630*RES_hh_tes_in!P26/RES_hh_num_in!P26)</f>
        <v>533.48518017011895</v>
      </c>
      <c r="Q26" s="77">
        <f>IF(RES_hh_tes_in!Q26=0,0,1000*11630*RES_hh_tes_in!Q26/RES_hh_num_in!Q26)</f>
        <v>533.52095601842711</v>
      </c>
      <c r="R26" s="77">
        <f>IF(RES_hh_tes_in!R26=0,0,1000*11630*RES_hh_tes_in!R26/RES_hh_num_in!R26)</f>
        <v>525.40278444004878</v>
      </c>
      <c r="S26" s="77">
        <f>IF(RES_hh_tes_in!S26=0,0,1000*11630*RES_hh_tes_in!S26/RES_hh_num_in!S26)</f>
        <v>512.93004755269408</v>
      </c>
      <c r="T26" s="77">
        <f>IF(RES_hh_tes_in!T26=0,0,1000*11630*RES_hh_tes_in!T26/RES_hh_num_in!T26)</f>
        <v>509.82595019333911</v>
      </c>
      <c r="U26" s="77">
        <f>IF(RES_hh_tes_in!U26=0,0,1000*11630*RES_hh_tes_in!U26/RES_hh_num_in!U26)</f>
        <v>497.80061414157359</v>
      </c>
      <c r="V26" s="77">
        <f>IF(RES_hh_tes_in!V26=0,0,1000*11630*RES_hh_tes_in!V26/RES_hh_num_in!V26)</f>
        <v>469.53881553605584</v>
      </c>
      <c r="W26" s="77">
        <f>IF(RES_hh_tes_in!W26=0,0,1000*11630*RES_hh_tes_in!W26/RES_hh_num_in!W26)</f>
        <v>457.72322319786599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185.00752095137256</v>
      </c>
      <c r="D27" s="69">
        <f>IF(RES_hh_tes_in!D27=0,0,1000*11630*RES_hh_tes_in!D27/RES_hh_num_in!D27)</f>
        <v>184.64575487442937</v>
      </c>
      <c r="E27" s="69">
        <f>IF(RES_hh_tes_in!E27=0,0,1000*11630*RES_hh_tes_in!E27/RES_hh_num_in!E27)</f>
        <v>184.83033543194466</v>
      </c>
      <c r="F27" s="69">
        <f>IF(RES_hh_tes_in!F27=0,0,1000*11630*RES_hh_tes_in!F27/RES_hh_num_in!F27)</f>
        <v>189.76055459836456</v>
      </c>
      <c r="G27" s="69">
        <f>IF(RES_hh_tes_in!G27=0,0,1000*11630*RES_hh_tes_in!G27/RES_hh_num_in!G27)</f>
        <v>190.45226771512964</v>
      </c>
      <c r="H27" s="69">
        <f>IF(RES_hh_tes_in!H27=0,0,1000*11630*RES_hh_tes_in!H27/RES_hh_num_in!H27)</f>
        <v>209.88548521869413</v>
      </c>
      <c r="I27" s="69">
        <f>IF(RES_hh_tes_in!I27=0,0,1000*11630*RES_hh_tes_in!I27/RES_hh_num_in!I27)</f>
        <v>193.55011060096766</v>
      </c>
      <c r="J27" s="69">
        <f>IF(RES_hh_tes_in!J27=0,0,1000*11630*RES_hh_tes_in!J27/RES_hh_num_in!J27)</f>
        <v>201.46614276781432</v>
      </c>
      <c r="K27" s="69">
        <f>IF(RES_hh_tes_in!K27=0,0,1000*11630*RES_hh_tes_in!K27/RES_hh_num_in!K27)</f>
        <v>183.53643904676522</v>
      </c>
      <c r="L27" s="69">
        <f>IF(RES_hh_tes_in!L27=0,0,1000*11630*RES_hh_tes_in!L27/RES_hh_num_in!L27)</f>
        <v>232.23625642821708</v>
      </c>
      <c r="M27" s="69">
        <f>IF(RES_hh_tes_in!M27=0,0,1000*11630*RES_hh_tes_in!M27/RES_hh_num_in!M27)</f>
        <v>224.85262449425232</v>
      </c>
      <c r="N27" s="69">
        <f>IF(RES_hh_tes_in!N27=0,0,1000*11630*RES_hh_tes_in!N27/RES_hh_num_in!N27)</f>
        <v>223.18352446418587</v>
      </c>
      <c r="O27" s="69">
        <f>IF(RES_hh_tes_in!O27=0,0,1000*11630*RES_hh_tes_in!O27/RES_hh_num_in!O27)</f>
        <v>219.00878791026625</v>
      </c>
      <c r="P27" s="69">
        <f>IF(RES_hh_tes_in!P27=0,0,1000*11630*RES_hh_tes_in!P27/RES_hh_num_in!P27)</f>
        <v>215.05406618981647</v>
      </c>
      <c r="Q27" s="69">
        <f>IF(RES_hh_tes_in!Q27=0,0,1000*11630*RES_hh_tes_in!Q27/RES_hh_num_in!Q27)</f>
        <v>211.90402520226368</v>
      </c>
      <c r="R27" s="69">
        <f>IF(RES_hh_tes_in!R27=0,0,1000*11630*RES_hh_tes_in!R27/RES_hh_num_in!R27)</f>
        <v>207.7586736067299</v>
      </c>
      <c r="S27" s="69">
        <f>IF(RES_hh_tes_in!S27=0,0,1000*11630*RES_hh_tes_in!S27/RES_hh_num_in!S27)</f>
        <v>204.67483939125682</v>
      </c>
      <c r="T27" s="69">
        <f>IF(RES_hh_tes_in!T27=0,0,1000*11630*RES_hh_tes_in!T27/RES_hh_num_in!T27)</f>
        <v>201.95557284397543</v>
      </c>
      <c r="U27" s="69">
        <f>IF(RES_hh_tes_in!U27=0,0,1000*11630*RES_hh_tes_in!U27/RES_hh_num_in!U27)</f>
        <v>199.28398513838349</v>
      </c>
      <c r="V27" s="69">
        <f>IF(RES_hh_tes_in!V27=0,0,1000*11630*RES_hh_tes_in!V27/RES_hh_num_in!V27)</f>
        <v>196.18746880319634</v>
      </c>
      <c r="W27" s="69">
        <f>IF(RES_hh_tes_in!W27=0,0,1000*11630*RES_hh_tes_in!W27/RES_hh_num_in!W27)</f>
        <v>194.53658938940447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185.74755711878751</v>
      </c>
      <c r="D30" s="72">
        <f>IF(RES_hh_tes_in!D30=0,0,1000*11630*RES_hh_tes_in!D30/RES_hh_num_in!D30)</f>
        <v>184.4726837502221</v>
      </c>
      <c r="E30" s="72">
        <f>IF(RES_hh_tes_in!E30=0,0,1000*11630*RES_hh_tes_in!E30/RES_hh_num_in!E30)</f>
        <v>185.3730690482918</v>
      </c>
      <c r="F30" s="72">
        <f>IF(RES_hh_tes_in!F30=0,0,1000*11630*RES_hh_tes_in!F30/RES_hh_num_in!F30)</f>
        <v>189.36530575993859</v>
      </c>
      <c r="G30" s="72">
        <f>IF(RES_hh_tes_in!G30=0,0,1000*11630*RES_hh_tes_in!G30/RES_hh_num_in!G30)</f>
        <v>190.11927842171792</v>
      </c>
      <c r="H30" s="72">
        <f>IF(RES_hh_tes_in!H30=0,0,1000*11630*RES_hh_tes_in!H30/RES_hh_num_in!H30)</f>
        <v>211.16831335506609</v>
      </c>
      <c r="I30" s="72">
        <f>IF(RES_hh_tes_in!I30=0,0,1000*11630*RES_hh_tes_in!I30/RES_hh_num_in!I30)</f>
        <v>191.80195069075094</v>
      </c>
      <c r="J30" s="72">
        <f>IF(RES_hh_tes_in!J30=0,0,1000*11630*RES_hh_tes_in!J30/RES_hh_num_in!J30)</f>
        <v>201.82128986198927</v>
      </c>
      <c r="K30" s="72">
        <f>IF(RES_hh_tes_in!K30=0,0,1000*11630*RES_hh_tes_in!K30/RES_hh_num_in!K30)</f>
        <v>183.53284186253418</v>
      </c>
      <c r="L30" s="72">
        <f>IF(RES_hh_tes_in!L30=0,0,1000*11630*RES_hh_tes_in!L30/RES_hh_num_in!L30)</f>
        <v>239.20869111145484</v>
      </c>
      <c r="M30" s="72">
        <f>IF(RES_hh_tes_in!M30=0,0,1000*11630*RES_hh_tes_in!M30/RES_hh_num_in!M30)</f>
        <v>225.69561941105769</v>
      </c>
      <c r="N30" s="72">
        <f>IF(RES_hh_tes_in!N30=0,0,1000*11630*RES_hh_tes_in!N30/RES_hh_num_in!N30)</f>
        <v>222.69948785360731</v>
      </c>
      <c r="O30" s="72">
        <f>IF(RES_hh_tes_in!O30=0,0,1000*11630*RES_hh_tes_in!O30/RES_hh_num_in!O30)</f>
        <v>218.65904723439658</v>
      </c>
      <c r="P30" s="72">
        <f>IF(RES_hh_tes_in!P30=0,0,1000*11630*RES_hh_tes_in!P30/RES_hh_num_in!P30)</f>
        <v>214.89592137513918</v>
      </c>
      <c r="Q30" s="72">
        <f>IF(RES_hh_tes_in!Q30=0,0,1000*11630*RES_hh_tes_in!Q30/RES_hh_num_in!Q30)</f>
        <v>212.51362200917299</v>
      </c>
      <c r="R30" s="72">
        <f>IF(RES_hh_tes_in!R30=0,0,1000*11630*RES_hh_tes_in!R30/RES_hh_num_in!R30)</f>
        <v>207.7564483076055</v>
      </c>
      <c r="S30" s="72">
        <f>IF(RES_hh_tes_in!S30=0,0,1000*11630*RES_hh_tes_in!S30/RES_hh_num_in!S30)</f>
        <v>204.73889799660188</v>
      </c>
      <c r="T30" s="72">
        <f>IF(RES_hh_tes_in!T30=0,0,1000*11630*RES_hh_tes_in!T30/RES_hh_num_in!T30)</f>
        <v>202.20179589718862</v>
      </c>
      <c r="U30" s="72">
        <f>IF(RES_hh_tes_in!U30=0,0,1000*11630*RES_hh_tes_in!U30/RES_hh_num_in!U30)</f>
        <v>199.49297636462617</v>
      </c>
      <c r="V30" s="72">
        <f>IF(RES_hh_tes_in!V30=0,0,1000*11630*RES_hh_tes_in!V30/RES_hh_num_in!V30)</f>
        <v>195.90049282263666</v>
      </c>
      <c r="W30" s="72">
        <f>IF(RES_hh_tes_in!W30=0,0,1000*11630*RES_hh_tes_in!W30/RES_hh_num_in!W30)</f>
        <v>193.27799842013491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184.36807780003673</v>
      </c>
      <c r="D32" s="77">
        <f>IF(RES_hh_tes_in!D32=0,0,1000*11630*RES_hh_tes_in!D32/RES_hh_num_in!D32)</f>
        <v>184.77343090934838</v>
      </c>
      <c r="E32" s="77">
        <f>IF(RES_hh_tes_in!E32=0,0,1000*11630*RES_hh_tes_in!E32/RES_hh_num_in!E32)</f>
        <v>184.44808167902949</v>
      </c>
      <c r="F32" s="77">
        <f>IF(RES_hh_tes_in!F32=0,0,1000*11630*RES_hh_tes_in!F32/RES_hh_num_in!F32)</f>
        <v>190.00362090318521</v>
      </c>
      <c r="G32" s="77">
        <f>IF(RES_hh_tes_in!G32=0,0,1000*11630*RES_hh_tes_in!G32/RES_hh_num_in!G32)</f>
        <v>190.6820131197675</v>
      </c>
      <c r="H32" s="77">
        <f>IF(RES_hh_tes_in!H32=0,0,1000*11630*RES_hh_tes_in!H32/RES_hh_num_in!H32)</f>
        <v>208.86200419255871</v>
      </c>
      <c r="I32" s="77">
        <f>IF(RES_hh_tes_in!I32=0,0,1000*11630*RES_hh_tes_in!I32/RES_hh_num_in!I32)</f>
        <v>195.50026709432703</v>
      </c>
      <c r="J32" s="77">
        <f>IF(RES_hh_tes_in!J32=0,0,1000*11630*RES_hh_tes_in!J32/RES_hh_num_in!J32)</f>
        <v>200.84033879953495</v>
      </c>
      <c r="K32" s="77">
        <f>IF(RES_hh_tes_in!K32=0,0,1000*11630*RES_hh_tes_in!K32/RES_hh_num_in!K32)</f>
        <v>183.54126995405881</v>
      </c>
      <c r="L32" s="77">
        <f>IF(RES_hh_tes_in!L32=0,0,1000*11630*RES_hh_tes_in!L32/RES_hh_num_in!L32)</f>
        <v>224.42072334852872</v>
      </c>
      <c r="M32" s="77">
        <f>IF(RES_hh_tes_in!M32=0,0,1000*11630*RES_hh_tes_in!M32/RES_hh_num_in!M32)</f>
        <v>223.86018682966804</v>
      </c>
      <c r="N32" s="77">
        <f>IF(RES_hh_tes_in!N32=0,0,1000*11630*RES_hh_tes_in!N32/RES_hh_num_in!N32)</f>
        <v>223.77945047828436</v>
      </c>
      <c r="O32" s="77">
        <f>IF(RES_hh_tes_in!O32=0,0,1000*11630*RES_hh_tes_in!O32/RES_hh_num_in!O32)</f>
        <v>219.40857941510927</v>
      </c>
      <c r="P32" s="77">
        <f>IF(RES_hh_tes_in!P32=0,0,1000*11630*RES_hh_tes_in!P32/RES_hh_num_in!P32)</f>
        <v>215.15533478638594</v>
      </c>
      <c r="Q32" s="77">
        <f>IF(RES_hh_tes_in!Q32=0,0,1000*11630*RES_hh_tes_in!Q32/RES_hh_num_in!Q32)</f>
        <v>211.44802597261341</v>
      </c>
      <c r="R32" s="77">
        <f>IF(RES_hh_tes_in!R32=0,0,1000*11630*RES_hh_tes_in!R32/RES_hh_num_in!R32)</f>
        <v>207.76089288381809</v>
      </c>
      <c r="S32" s="77">
        <f>IF(RES_hh_tes_in!S32=0,0,1000*11630*RES_hh_tes_in!S32/RES_hh_num_in!S32)</f>
        <v>204.61424747202881</v>
      </c>
      <c r="T32" s="77">
        <f>IF(RES_hh_tes_in!T32=0,0,1000*11630*RES_hh_tes_in!T32/RES_hh_num_in!T32)</f>
        <v>201.73695199491084</v>
      </c>
      <c r="U32" s="77">
        <f>IF(RES_hh_tes_in!U32=0,0,1000*11630*RES_hh_tes_in!U32/RES_hh_num_in!U32)</f>
        <v>199.09003211176582</v>
      </c>
      <c r="V32" s="77">
        <f>IF(RES_hh_tes_in!V32=0,0,1000*11630*RES_hh_tes_in!V32/RES_hh_num_in!V32)</f>
        <v>196.45530924446302</v>
      </c>
      <c r="W32" s="77">
        <f>IF(RES_hh_tes_in!W32=0,0,1000*11630*RES_hh_tes_in!W32/RES_hh_num_in!W32)</f>
        <v>195.69670263087048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2702.2203931904542</v>
      </c>
      <c r="D3" s="65">
        <f>IF(RES_hh_emi_in!D3=0,0,1000000*RES_hh_emi_in!D3/RES_hh_num_in!D3)</f>
        <v>2518.2828736586898</v>
      </c>
      <c r="E3" s="65">
        <f>IF(RES_hh_emi_in!E3=0,0,1000000*RES_hh_emi_in!E3/RES_hh_num_in!E3)</f>
        <v>2523.5614272756252</v>
      </c>
      <c r="F3" s="65">
        <f>IF(RES_hh_emi_in!F3=0,0,1000000*RES_hh_emi_in!F3/RES_hh_num_in!F3)</f>
        <v>2367.3469273551236</v>
      </c>
      <c r="G3" s="65">
        <f>IF(RES_hh_emi_in!G3=0,0,1000000*RES_hh_emi_in!G3/RES_hh_num_in!G3)</f>
        <v>2256.9546621561499</v>
      </c>
      <c r="H3" s="65">
        <f>IF(RES_hh_emi_in!H3=0,0,1000000*RES_hh_emi_in!H3/RES_hh_num_in!H3)</f>
        <v>2303.8454147317707</v>
      </c>
      <c r="I3" s="65">
        <f>IF(RES_hh_emi_in!I3=0,0,1000000*RES_hh_emi_in!I3/RES_hh_num_in!I3)</f>
        <v>2084.2627514817295</v>
      </c>
      <c r="J3" s="65">
        <f>IF(RES_hh_emi_in!J3=0,0,1000000*RES_hh_emi_in!J3/RES_hh_num_in!J3)</f>
        <v>2377.869048889394</v>
      </c>
      <c r="K3" s="65">
        <f>IF(RES_hh_emi_in!K3=0,0,1000000*RES_hh_emi_in!K3/RES_hh_num_in!K3)</f>
        <v>2316.2103300271874</v>
      </c>
      <c r="L3" s="65">
        <f>IF(RES_hh_emi_in!L3=0,0,1000000*RES_hh_emi_in!L3/RES_hh_num_in!L3)</f>
        <v>2628.4202014915977</v>
      </c>
      <c r="M3" s="65">
        <f>IF(RES_hh_emi_in!M3=0,0,1000000*RES_hh_emi_in!M3/RES_hh_num_in!M3)</f>
        <v>1991.882176627196</v>
      </c>
      <c r="N3" s="65">
        <f>IF(RES_hh_emi_in!N3=0,0,1000000*RES_hh_emi_in!N3/RES_hh_num_in!N3)</f>
        <v>2093.3328554324576</v>
      </c>
      <c r="O3" s="65">
        <f>IF(RES_hh_emi_in!O3=0,0,1000000*RES_hh_emi_in!O3/RES_hh_num_in!O3)</f>
        <v>2153.8350772953427</v>
      </c>
      <c r="P3" s="65">
        <f>IF(RES_hh_emi_in!P3=0,0,1000000*RES_hh_emi_in!P3/RES_hh_num_in!P3)</f>
        <v>1328.653318328378</v>
      </c>
      <c r="Q3" s="65">
        <f>IF(RES_hh_emi_in!Q3=0,0,1000000*RES_hh_emi_in!Q3/RES_hh_num_in!Q3)</f>
        <v>1497.5181237800416</v>
      </c>
      <c r="R3" s="65">
        <f>IF(RES_hh_emi_in!R3=0,0,1000000*RES_hh_emi_in!R3/RES_hh_num_in!R3)</f>
        <v>1567.5837486796759</v>
      </c>
      <c r="S3" s="65">
        <f>IF(RES_hh_emi_in!S3=0,0,1000000*RES_hh_emi_in!S3/RES_hh_num_in!S3)</f>
        <v>1442.883503792395</v>
      </c>
      <c r="T3" s="65">
        <f>IF(RES_hh_emi_in!T3=0,0,1000000*RES_hh_emi_in!T3/RES_hh_num_in!T3)</f>
        <v>1312.1896671948089</v>
      </c>
      <c r="U3" s="65">
        <f>IF(RES_hh_emi_in!U3=0,0,1000000*RES_hh_emi_in!U3/RES_hh_num_in!U3)</f>
        <v>1196.6134048336755</v>
      </c>
      <c r="V3" s="65">
        <f>IF(RES_hh_emi_in!V3=0,0,1000000*RES_hh_emi_in!V3/RES_hh_num_in!V3)</f>
        <v>1067.087359417028</v>
      </c>
      <c r="W3" s="65">
        <f>IF(RES_hh_emi_in!W3=0,0,1000000*RES_hh_emi_in!W3/RES_hh_num_in!W3)</f>
        <v>1123.3174130584362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2408.9835012573735</v>
      </c>
      <c r="D4" s="69">
        <f>IF(RES_hh_emi_in!D4=0,0,1000000*RES_hh_emi_in!D4/RES_hh_num_in!D4)</f>
        <v>2209.1472188876496</v>
      </c>
      <c r="E4" s="69">
        <f>IF(RES_hh_emi_in!E4=0,0,1000000*RES_hh_emi_in!E4/RES_hh_num_in!E4)</f>
        <v>2211.8337214942271</v>
      </c>
      <c r="F4" s="69">
        <f>IF(RES_hh_emi_in!F4=0,0,1000000*RES_hh_emi_in!F4/RES_hh_num_in!F4)</f>
        <v>2075.1939427058278</v>
      </c>
      <c r="G4" s="69">
        <f>IF(RES_hh_emi_in!G4=0,0,1000000*RES_hh_emi_in!G4/RES_hh_num_in!G4)</f>
        <v>1971.9738843264061</v>
      </c>
      <c r="H4" s="69">
        <f>IF(RES_hh_emi_in!H4=0,0,1000000*RES_hh_emi_in!H4/RES_hh_num_in!H4)</f>
        <v>2011.240716481971</v>
      </c>
      <c r="I4" s="69">
        <f>IF(RES_hh_emi_in!I4=0,0,1000000*RES_hh_emi_in!I4/RES_hh_num_in!I4)</f>
        <v>1805.4489634786723</v>
      </c>
      <c r="J4" s="69">
        <f>IF(RES_hh_emi_in!J4=0,0,1000000*RES_hh_emi_in!J4/RES_hh_num_in!J4)</f>
        <v>2077.0944682768072</v>
      </c>
      <c r="K4" s="69">
        <f>IF(RES_hh_emi_in!K4=0,0,1000000*RES_hh_emi_in!K4/RES_hh_num_in!K4)</f>
        <v>2019.9782445033998</v>
      </c>
      <c r="L4" s="69">
        <f>IF(RES_hh_emi_in!L4=0,0,1000000*RES_hh_emi_in!L4/RES_hh_num_in!L4)</f>
        <v>2284.7339559751849</v>
      </c>
      <c r="M4" s="69">
        <f>IF(RES_hh_emi_in!M4=0,0,1000000*RES_hh_emi_in!M4/RES_hh_num_in!M4)</f>
        <v>1728.9794907497085</v>
      </c>
      <c r="N4" s="69">
        <f>IF(RES_hh_emi_in!N4=0,0,1000000*RES_hh_emi_in!N4/RES_hh_num_in!N4)</f>
        <v>1829.3888953660476</v>
      </c>
      <c r="O4" s="69">
        <f>IF(RES_hh_emi_in!O4=0,0,1000000*RES_hh_emi_in!O4/RES_hh_num_in!O4)</f>
        <v>1874.7929320964531</v>
      </c>
      <c r="P4" s="69">
        <f>IF(RES_hh_emi_in!P4=0,0,1000000*RES_hh_emi_in!P4/RES_hh_num_in!P4)</f>
        <v>1138.4460763477691</v>
      </c>
      <c r="Q4" s="69">
        <f>IF(RES_hh_emi_in!Q4=0,0,1000000*RES_hh_emi_in!Q4/RES_hh_num_in!Q4)</f>
        <v>1267.9481667799455</v>
      </c>
      <c r="R4" s="69">
        <f>IF(RES_hh_emi_in!R4=0,0,1000000*RES_hh_emi_in!R4/RES_hh_num_in!R4)</f>
        <v>1308.1579757967363</v>
      </c>
      <c r="S4" s="69">
        <f>IF(RES_hh_emi_in!S4=0,0,1000000*RES_hh_emi_in!S4/RES_hh_num_in!S4)</f>
        <v>1204.2028877461266</v>
      </c>
      <c r="T4" s="69">
        <f>IF(RES_hh_emi_in!T4=0,0,1000000*RES_hh_emi_in!T4/RES_hh_num_in!T4)</f>
        <v>1096.8040175851256</v>
      </c>
      <c r="U4" s="69">
        <f>IF(RES_hh_emi_in!U4=0,0,1000000*RES_hh_emi_in!U4/RES_hh_num_in!U4)</f>
        <v>1000.6586330654957</v>
      </c>
      <c r="V4" s="69">
        <f>IF(RES_hh_emi_in!V4=0,0,1000000*RES_hh_emi_in!V4/RES_hh_num_in!V4)</f>
        <v>894.51393741064385</v>
      </c>
      <c r="W4" s="69">
        <f>IF(RES_hh_emi_in!W4=0,0,1000000*RES_hh_emi_in!W4/RES_hh_num_in!W4)</f>
        <v>932.8441951637476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3872.3960591180626</v>
      </c>
      <c r="D5" s="72">
        <f>IF(RES_hh_emi_in!D5=0,0,1000000*RES_hh_emi_in!D5/RES_hh_num_in!D5)</f>
        <v>3816.1324337687593</v>
      </c>
      <c r="E5" s="72">
        <f>IF(RES_hh_emi_in!E5=0,0,1000000*RES_hh_emi_in!E5/RES_hh_num_in!E5)</f>
        <v>3874.8009233612097</v>
      </c>
      <c r="F5" s="72">
        <f>IF(RES_hh_emi_in!F5=0,0,1000000*RES_hh_emi_in!F5/RES_hh_num_in!F5)</f>
        <v>2418.5601596161605</v>
      </c>
      <c r="G5" s="72">
        <f>IF(RES_hh_emi_in!G5=0,0,1000000*RES_hh_emi_in!G5/RES_hh_num_in!G5)</f>
        <v>2370.4930514688267</v>
      </c>
      <c r="H5" s="72">
        <f>IF(RES_hh_emi_in!H5=0,0,1000000*RES_hh_emi_in!H5/RES_hh_num_in!H5)</f>
        <v>2299.9432199414582</v>
      </c>
      <c r="I5" s="72">
        <f>IF(RES_hh_emi_in!I5=0,0,1000000*RES_hh_emi_in!I5/RES_hh_num_in!I5)</f>
        <v>2574.5551887668571</v>
      </c>
      <c r="J5" s="72">
        <f>IF(RES_hh_emi_in!J5=0,0,1000000*RES_hh_emi_in!J5/RES_hh_num_in!J5)</f>
        <v>11077.942657593143</v>
      </c>
      <c r="K5" s="72">
        <f>IF(RES_hh_emi_in!K5=0,0,1000000*RES_hh_emi_in!K5/RES_hh_num_in!K5)</f>
        <v>3254.7563116741844</v>
      </c>
      <c r="L5" s="72">
        <f>IF(RES_hh_emi_in!L5=0,0,1000000*RES_hh_emi_in!L5/RES_hh_num_in!L5)</f>
        <v>3411.2618181583662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2937.9761218972385</v>
      </c>
      <c r="S5" s="72">
        <f>IF(RES_hh_emi_in!S5=0,0,1000000*RES_hh_emi_in!S5/RES_hh_num_in!S5)</f>
        <v>3073.3680673679078</v>
      </c>
      <c r="T5" s="72">
        <f>IF(RES_hh_emi_in!T5=0,0,1000000*RES_hh_emi_in!T5/RES_hh_num_in!T5)</f>
        <v>2686.8098193889427</v>
      </c>
      <c r="U5" s="72">
        <f>IF(RES_hh_emi_in!U5=0,0,1000000*RES_hh_emi_in!U5/RES_hh_num_in!U5)</f>
        <v>2907.2473434997787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3435.6198040793056</v>
      </c>
      <c r="D6" s="72">
        <f>IF(RES_hh_emi_in!D6=0,0,1000000*RES_hh_emi_in!D6/RES_hh_num_in!D6)</f>
        <v>3262.6227315149513</v>
      </c>
      <c r="E6" s="72">
        <f>IF(RES_hh_emi_in!E6=0,0,1000000*RES_hh_emi_in!E6/RES_hh_num_in!E6)</f>
        <v>3218.9453710495227</v>
      </c>
      <c r="F6" s="72">
        <f>IF(RES_hh_emi_in!F6=0,0,1000000*RES_hh_emi_in!F6/RES_hh_num_in!F6)</f>
        <v>3107.3793580617753</v>
      </c>
      <c r="G6" s="72">
        <f>IF(RES_hh_emi_in!G6=0,0,1000000*RES_hh_emi_in!G6/RES_hh_num_in!G6)</f>
        <v>2930.9341160024715</v>
      </c>
      <c r="H6" s="72">
        <f>IF(RES_hh_emi_in!H6=0,0,1000000*RES_hh_emi_in!H6/RES_hh_num_in!H6)</f>
        <v>3084.1995628331611</v>
      </c>
      <c r="I6" s="72">
        <f>IF(RES_hh_emi_in!I6=0,0,1000000*RES_hh_emi_in!I6/RES_hh_num_in!I6)</f>
        <v>2822.5123396464828</v>
      </c>
      <c r="J6" s="72">
        <f>IF(RES_hh_emi_in!J6=0,0,1000000*RES_hh_emi_in!J6/RES_hh_num_in!J6)</f>
        <v>3007.0125131272548</v>
      </c>
      <c r="K6" s="72">
        <f>IF(RES_hh_emi_in!K6=0,0,1000000*RES_hh_emi_in!K6/RES_hh_num_in!K6)</f>
        <v>2945.7431051013787</v>
      </c>
      <c r="L6" s="72">
        <f>IF(RES_hh_emi_in!L6=0,0,1000000*RES_hh_emi_in!L6/RES_hh_num_in!L6)</f>
        <v>3337.641732539204</v>
      </c>
      <c r="M6" s="72">
        <f>IF(RES_hh_emi_in!M6=0,0,1000000*RES_hh_emi_in!M6/RES_hh_num_in!M6)</f>
        <v>2615.1506588885472</v>
      </c>
      <c r="N6" s="72">
        <f>IF(RES_hh_emi_in!N6=0,0,1000000*RES_hh_emi_in!N6/RES_hh_num_in!N6)</f>
        <v>2691.9905403821958</v>
      </c>
      <c r="O6" s="72">
        <f>IF(RES_hh_emi_in!O6=0,0,1000000*RES_hh_emi_in!O6/RES_hh_num_in!O6)</f>
        <v>2730.0850096536283</v>
      </c>
      <c r="P6" s="72">
        <f>IF(RES_hh_emi_in!P6=0,0,1000000*RES_hh_emi_in!P6/RES_hh_num_in!P6)</f>
        <v>1979.4277407705504</v>
      </c>
      <c r="Q6" s="72">
        <f>IF(RES_hh_emi_in!Q6=0,0,1000000*RES_hh_emi_in!Q6/RES_hh_num_in!Q6)</f>
        <v>1832.83959032865</v>
      </c>
      <c r="R6" s="72">
        <f>IF(RES_hh_emi_in!R6=0,0,1000000*RES_hh_emi_in!R6/RES_hh_num_in!R6)</f>
        <v>1765.9705633110189</v>
      </c>
      <c r="S6" s="72">
        <f>IF(RES_hh_emi_in!S6=0,0,1000000*RES_hh_emi_in!S6/RES_hh_num_in!S6)</f>
        <v>1686.9827916537363</v>
      </c>
      <c r="T6" s="72">
        <f>IF(RES_hh_emi_in!T6=0,0,1000000*RES_hh_emi_in!T6/RES_hh_num_in!T6)</f>
        <v>1597.0704461226169</v>
      </c>
      <c r="U6" s="72">
        <f>IF(RES_hh_emi_in!U6=0,0,1000000*RES_hh_emi_in!U6/RES_hh_num_in!U6)</f>
        <v>1508.7232603084735</v>
      </c>
      <c r="V6" s="72">
        <f>IF(RES_hh_emi_in!V6=0,0,1000000*RES_hh_emi_in!V6/RES_hh_num_in!V6)</f>
        <v>1444.0395627024755</v>
      </c>
      <c r="W6" s="72">
        <f>IF(RES_hh_emi_in!W6=0,0,1000000*RES_hh_emi_in!W6/RES_hh_num_in!W6)</f>
        <v>1285.9547961560693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3513.9604827446028</v>
      </c>
      <c r="M7" s="72">
        <f>IF(RES_hh_emi_in!M7=0,0,1000000*RES_hh_emi_in!M7/RES_hh_num_in!M7)</f>
        <v>3235.9617111795142</v>
      </c>
      <c r="N7" s="72">
        <f>IF(RES_hh_emi_in!N7=0,0,1000000*RES_hh_emi_in!N7/RES_hh_num_in!N7)</f>
        <v>3140.5458838089075</v>
      </c>
      <c r="O7" s="72">
        <f>IF(RES_hh_emi_in!O7=0,0,1000000*RES_hh_emi_in!O7/RES_hh_num_in!O7)</f>
        <v>2950.6365166459782</v>
      </c>
      <c r="P7" s="72">
        <f>IF(RES_hh_emi_in!P7=0,0,1000000*RES_hh_emi_in!P7/RES_hh_num_in!P7)</f>
        <v>2492.8414917494233</v>
      </c>
      <c r="Q7" s="72">
        <f>IF(RES_hh_emi_in!Q7=0,0,1000000*RES_hh_emi_in!Q7/RES_hh_num_in!Q7)</f>
        <v>2266.4941336749957</v>
      </c>
      <c r="R7" s="72">
        <f>IF(RES_hh_emi_in!R7=0,0,1000000*RES_hh_emi_in!R7/RES_hh_num_in!R7)</f>
        <v>2099.8197763991666</v>
      </c>
      <c r="S7" s="72">
        <f>IF(RES_hh_emi_in!S7=0,0,1000000*RES_hh_emi_in!S7/RES_hh_num_in!S7)</f>
        <v>1986.7842314296456</v>
      </c>
      <c r="T7" s="72">
        <f>IF(RES_hh_emi_in!T7=0,0,1000000*RES_hh_emi_in!T7/RES_hh_num_in!T7)</f>
        <v>1863.8470622901798</v>
      </c>
      <c r="U7" s="72">
        <f>IF(RES_hh_emi_in!U7=0,0,1000000*RES_hh_emi_in!U7/RES_hh_num_in!U7)</f>
        <v>1738.478581400411</v>
      </c>
      <c r="V7" s="72">
        <f>IF(RES_hh_emi_in!V7=0,0,1000000*RES_hh_emi_in!V7/RES_hh_num_in!V7)</f>
        <v>1618.4223298692591</v>
      </c>
      <c r="W7" s="72">
        <f>IF(RES_hh_emi_in!W7=0,0,1000000*RES_hh_emi_in!W7/RES_hh_num_in!W7)</f>
        <v>1440.4755145621903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2622.7347475526885</v>
      </c>
      <c r="D8" s="72">
        <f>IF(RES_hh_emi_in!D8=0,0,1000000*RES_hh_emi_in!D8/RES_hh_num_in!D8)</f>
        <v>2465.3484937666954</v>
      </c>
      <c r="E8" s="72">
        <f>IF(RES_hh_emi_in!E8=0,0,1000000*RES_hh_emi_in!E8/RES_hh_num_in!E8)</f>
        <v>2498.8258925628643</v>
      </c>
      <c r="F8" s="72">
        <f>IF(RES_hh_emi_in!F8=0,0,1000000*RES_hh_emi_in!F8/RES_hh_num_in!F8)</f>
        <v>2385.1821012489813</v>
      </c>
      <c r="G8" s="72">
        <f>IF(RES_hh_emi_in!G8=0,0,1000000*RES_hh_emi_in!G8/RES_hh_num_in!G8)</f>
        <v>2284.8839754493788</v>
      </c>
      <c r="H8" s="72">
        <f>IF(RES_hh_emi_in!H8=0,0,1000000*RES_hh_emi_in!H8/RES_hh_num_in!H8)</f>
        <v>2281.8565214014316</v>
      </c>
      <c r="I8" s="72">
        <f>IF(RES_hh_emi_in!I8=0,0,1000000*RES_hh_emi_in!I8/RES_hh_num_in!I8)</f>
        <v>2015.7924430002267</v>
      </c>
      <c r="J8" s="72">
        <f>IF(RES_hh_emi_in!J8=0,0,1000000*RES_hh_emi_in!J8/RES_hh_num_in!J8)</f>
        <v>2298.3897687379863</v>
      </c>
      <c r="K8" s="72">
        <f>IF(RES_hh_emi_in!K8=0,0,1000000*RES_hh_emi_in!K8/RES_hh_num_in!K8)</f>
        <v>2245.3976325182666</v>
      </c>
      <c r="L8" s="72">
        <f>IF(RES_hh_emi_in!L8=0,0,1000000*RES_hh_emi_in!L8/RES_hh_num_in!L8)</f>
        <v>2565.1798241396787</v>
      </c>
      <c r="M8" s="72">
        <f>IF(RES_hh_emi_in!M8=0,0,1000000*RES_hh_emi_in!M8/RES_hh_num_in!M8)</f>
        <v>1986.0547137296421</v>
      </c>
      <c r="N8" s="72">
        <f>IF(RES_hh_emi_in!N8=0,0,1000000*RES_hh_emi_in!N8/RES_hh_num_in!N8)</f>
        <v>2096.7151066487136</v>
      </c>
      <c r="O8" s="72">
        <f>IF(RES_hh_emi_in!O8=0,0,1000000*RES_hh_emi_in!O8/RES_hh_num_in!O8)</f>
        <v>2163.3973246356463</v>
      </c>
      <c r="P8" s="72">
        <f>IF(RES_hh_emi_in!P8=0,0,1000000*RES_hh_emi_in!P8/RES_hh_num_in!P8)</f>
        <v>1511.5252827609286</v>
      </c>
      <c r="Q8" s="72">
        <f>IF(RES_hh_emi_in!Q8=0,0,1000000*RES_hh_emi_in!Q8/RES_hh_num_in!Q8)</f>
        <v>1502.7453744535317</v>
      </c>
      <c r="R8" s="72">
        <f>IF(RES_hh_emi_in!R8=0,0,1000000*RES_hh_emi_in!R8/RES_hh_num_in!R8)</f>
        <v>1490.605003968466</v>
      </c>
      <c r="S8" s="72">
        <f>IF(RES_hh_emi_in!S8=0,0,1000000*RES_hh_emi_in!S8/RES_hh_num_in!S8)</f>
        <v>1387.56506256281</v>
      </c>
      <c r="T8" s="72">
        <f>IF(RES_hh_emi_in!T8=0,0,1000000*RES_hh_emi_in!T8/RES_hh_num_in!T8)</f>
        <v>1324.6793169805917</v>
      </c>
      <c r="U8" s="72">
        <f>IF(RES_hh_emi_in!U8=0,0,1000000*RES_hh_emi_in!U8/RES_hh_num_in!U8)</f>
        <v>1220.5805071656976</v>
      </c>
      <c r="V8" s="72">
        <f>IF(RES_hh_emi_in!V8=0,0,1000000*RES_hh_emi_in!V8/RES_hh_num_in!V8)</f>
        <v>1106.7863200584295</v>
      </c>
      <c r="W8" s="72">
        <f>IF(RES_hh_emi_in!W8=0,0,1000000*RES_hh_emi_in!W8/RES_hh_num_in!W8)</f>
        <v>1100.9058230890082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264.85738477837356</v>
      </c>
      <c r="D17" s="69">
        <f>IF(RES_hh_emi_in!D17=0,0,1000000*RES_hh_emi_in!D17/RES_hh_num_in!D17)</f>
        <v>283.33486669799527</v>
      </c>
      <c r="E17" s="69">
        <f>IF(RES_hh_emi_in!E17=0,0,1000000*RES_hh_emi_in!E17/RES_hh_num_in!E17)</f>
        <v>286.50122618480162</v>
      </c>
      <c r="F17" s="69">
        <f>IF(RES_hh_emi_in!F17=0,0,1000000*RES_hh_emi_in!F17/RES_hh_num_in!F17)</f>
        <v>268.41818575978289</v>
      </c>
      <c r="G17" s="69">
        <f>IF(RES_hh_emi_in!G17=0,0,1000000*RES_hh_emi_in!G17/RES_hh_num_in!G17)</f>
        <v>259.44382839929045</v>
      </c>
      <c r="H17" s="69">
        <f>IF(RES_hh_emi_in!H17=0,0,1000000*RES_hh_emi_in!H17/RES_hh_num_in!H17)</f>
        <v>261.78720112122966</v>
      </c>
      <c r="I17" s="69">
        <f>IF(RES_hh_emi_in!I17=0,0,1000000*RES_hh_emi_in!I17/RES_hh_num_in!I17)</f>
        <v>245.56817378380734</v>
      </c>
      <c r="J17" s="69">
        <f>IF(RES_hh_emi_in!J17=0,0,1000000*RES_hh_emi_in!J17/RES_hh_num_in!J17)</f>
        <v>258.46987143421592</v>
      </c>
      <c r="K17" s="69">
        <f>IF(RES_hh_emi_in!K17=0,0,1000000*RES_hh_emi_in!K17/RES_hh_num_in!K17)</f>
        <v>261.68066020686183</v>
      </c>
      <c r="L17" s="69">
        <f>IF(RES_hh_emi_in!L17=0,0,1000000*RES_hh_emi_in!L17/RES_hh_num_in!L17)</f>
        <v>302.18039030377429</v>
      </c>
      <c r="M17" s="69">
        <f>IF(RES_hh_emi_in!M17=0,0,1000000*RES_hh_emi_in!M17/RES_hh_num_in!M17)</f>
        <v>222.84567357731694</v>
      </c>
      <c r="N17" s="69">
        <f>IF(RES_hh_emi_in!N17=0,0,1000000*RES_hh_emi_in!N17/RES_hh_num_in!N17)</f>
        <v>223.60790145174641</v>
      </c>
      <c r="O17" s="69">
        <f>IF(RES_hh_emi_in!O17=0,0,1000000*RES_hh_emi_in!O17/RES_hh_num_in!O17)</f>
        <v>240.75955170085265</v>
      </c>
      <c r="P17" s="69">
        <f>IF(RES_hh_emi_in!P17=0,0,1000000*RES_hh_emi_in!P17/RES_hh_num_in!P17)</f>
        <v>162.67122237362639</v>
      </c>
      <c r="Q17" s="69">
        <f>IF(RES_hh_emi_in!Q17=0,0,1000000*RES_hh_emi_in!Q17/RES_hh_num_in!Q17)</f>
        <v>199.71964268644209</v>
      </c>
      <c r="R17" s="69">
        <f>IF(RES_hh_emi_in!R17=0,0,1000000*RES_hh_emi_in!R17/RES_hh_num_in!R17)</f>
        <v>225.42039903693558</v>
      </c>
      <c r="S17" s="69">
        <f>IF(RES_hh_emi_in!S17=0,0,1000000*RES_hh_emi_in!S17/RES_hh_num_in!S17)</f>
        <v>206.12783512051621</v>
      </c>
      <c r="T17" s="69">
        <f>IF(RES_hh_emi_in!T17=0,0,1000000*RES_hh_emi_in!T17/RES_hh_num_in!T17)</f>
        <v>184.35884974172669</v>
      </c>
      <c r="U17" s="69">
        <f>IF(RES_hh_emi_in!U17=0,0,1000000*RES_hh_emi_in!U17/RES_hh_num_in!U17)</f>
        <v>164.70759383401824</v>
      </c>
      <c r="V17" s="69">
        <f>IF(RES_hh_emi_in!V17=0,0,1000000*RES_hh_emi_in!V17/RES_hh_num_in!V17)</f>
        <v>141.87337563778789</v>
      </c>
      <c r="W17" s="69">
        <f>IF(RES_hh_emi_in!W17=0,0,1000000*RES_hh_emi_in!W17/RES_hh_num_in!W17)</f>
        <v>160.4468925003041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300.83748087671353</v>
      </c>
      <c r="D21" s="72">
        <f>IF(RES_hh_emi_in!D21=0,0,1000000*RES_hh_emi_in!D21/RES_hh_num_in!D21)</f>
        <v>323.91931201243364</v>
      </c>
      <c r="E21" s="72">
        <f>IF(RES_hh_emi_in!E21=0,0,1000000*RES_hh_emi_in!E21/RES_hh_num_in!E21)</f>
        <v>327.84787190789939</v>
      </c>
      <c r="F21" s="72">
        <f>IF(RES_hh_emi_in!F21=0,0,1000000*RES_hh_emi_in!F21/RES_hh_num_in!F21)</f>
        <v>313.24611687507394</v>
      </c>
      <c r="G21" s="72">
        <f>IF(RES_hh_emi_in!G21=0,0,1000000*RES_hh_emi_in!G21/RES_hh_num_in!G21)</f>
        <v>306.86165340233498</v>
      </c>
      <c r="H21" s="72">
        <f>IF(RES_hh_emi_in!H21=0,0,1000000*RES_hh_emi_in!H21/RES_hh_num_in!H21)</f>
        <v>305.04834558772092</v>
      </c>
      <c r="I21" s="72">
        <f>IF(RES_hh_emi_in!I21=0,0,1000000*RES_hh_emi_in!I21/RES_hh_num_in!I21)</f>
        <v>287.68662476881258</v>
      </c>
      <c r="J21" s="72">
        <f>IF(RES_hh_emi_in!J21=0,0,1000000*RES_hh_emi_in!J21/RES_hh_num_in!J21)</f>
        <v>294.58419204466776</v>
      </c>
      <c r="K21" s="72">
        <f>IF(RES_hh_emi_in!K21=0,0,1000000*RES_hh_emi_in!K21/RES_hh_num_in!K21)</f>
        <v>298.21608814154547</v>
      </c>
      <c r="L21" s="72">
        <f>IF(RES_hh_emi_in!L21=0,0,1000000*RES_hh_emi_in!L21/RES_hh_num_in!L21)</f>
        <v>344.94662332512405</v>
      </c>
      <c r="M21" s="72">
        <f>IF(RES_hh_emi_in!M21=0,0,1000000*RES_hh_emi_in!M21/RES_hh_num_in!M21)</f>
        <v>259.47649829243255</v>
      </c>
      <c r="N21" s="72">
        <f>IF(RES_hh_emi_in!N21=0,0,1000000*RES_hh_emi_in!N21/RES_hh_num_in!N21)</f>
        <v>266.22568643100811</v>
      </c>
      <c r="O21" s="72">
        <f>IF(RES_hh_emi_in!O21=0,0,1000000*RES_hh_emi_in!O21/RES_hh_num_in!O21)</f>
        <v>281.85379928799773</v>
      </c>
      <c r="P21" s="72">
        <f>IF(RES_hh_emi_in!P21=0,0,1000000*RES_hh_emi_in!P21/RES_hh_num_in!P21)</f>
        <v>218.96804309232681</v>
      </c>
      <c r="Q21" s="72">
        <f>IF(RES_hh_emi_in!Q21=0,0,1000000*RES_hh_emi_in!Q21/RES_hh_num_in!Q21)</f>
        <v>254.81386923773212</v>
      </c>
      <c r="R21" s="72">
        <f>IF(RES_hh_emi_in!R21=0,0,1000000*RES_hh_emi_in!R21/RES_hh_num_in!R21)</f>
        <v>258.79519909038663</v>
      </c>
      <c r="S21" s="72">
        <f>IF(RES_hh_emi_in!S21=0,0,1000000*RES_hh_emi_in!S21/RES_hh_num_in!S21)</f>
        <v>242.54452847068109</v>
      </c>
      <c r="T21" s="72">
        <f>IF(RES_hh_emi_in!T21=0,0,1000000*RES_hh_emi_in!T21/RES_hh_num_in!T21)</f>
        <v>230.33950972222405</v>
      </c>
      <c r="U21" s="72">
        <f>IF(RES_hh_emi_in!U21=0,0,1000000*RES_hh_emi_in!U21/RES_hh_num_in!U21)</f>
        <v>209.55455659966796</v>
      </c>
      <c r="V21" s="72">
        <f>IF(RES_hh_emi_in!V21=0,0,1000000*RES_hh_emi_in!V21/RES_hh_num_in!V21)</f>
        <v>183.26675303559821</v>
      </c>
      <c r="W21" s="72">
        <f>IF(RES_hh_emi_in!W21=0,0,1000000*RES_hh_emi_in!W21/RES_hh_num_in!W21)</f>
        <v>190.03178335607194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28.379507154707039</v>
      </c>
      <c r="D27" s="69">
        <f>IF(RES_hh_emi_in!D27=0,0,1000000*RES_hh_emi_in!D27/RES_hh_num_in!D27)</f>
        <v>25.800788073044959</v>
      </c>
      <c r="E27" s="69">
        <f>IF(RES_hh_emi_in!E27=0,0,1000000*RES_hh_emi_in!E27/RES_hh_num_in!E27)</f>
        <v>25.226479596596281</v>
      </c>
      <c r="F27" s="69">
        <f>IF(RES_hh_emi_in!F27=0,0,1000000*RES_hh_emi_in!F27/RES_hh_num_in!F27)</f>
        <v>23.734798889513076</v>
      </c>
      <c r="G27" s="69">
        <f>IF(RES_hh_emi_in!G27=0,0,1000000*RES_hh_emi_in!G27/RES_hh_num_in!G27)</f>
        <v>25.53694943045339</v>
      </c>
      <c r="H27" s="69">
        <f>IF(RES_hh_emi_in!H27=0,0,1000000*RES_hh_emi_in!H27/RES_hh_num_in!H27)</f>
        <v>30.817497128569869</v>
      </c>
      <c r="I27" s="69">
        <f>IF(RES_hh_emi_in!I27=0,0,1000000*RES_hh_emi_in!I27/RES_hh_num_in!I27)</f>
        <v>33.24561421924961</v>
      </c>
      <c r="J27" s="69">
        <f>IF(RES_hh_emi_in!J27=0,0,1000000*RES_hh_emi_in!J27/RES_hh_num_in!J27)</f>
        <v>42.304709178370928</v>
      </c>
      <c r="K27" s="69">
        <f>IF(RES_hh_emi_in!K27=0,0,1000000*RES_hh_emi_in!K27/RES_hh_num_in!K27)</f>
        <v>34.551425316925688</v>
      </c>
      <c r="L27" s="69">
        <f>IF(RES_hh_emi_in!L27=0,0,1000000*RES_hh_emi_in!L27/RES_hh_num_in!L27)</f>
        <v>41.505855212638956</v>
      </c>
      <c r="M27" s="69">
        <f>IF(RES_hh_emi_in!M27=0,0,1000000*RES_hh_emi_in!M27/RES_hh_num_in!M27)</f>
        <v>40.05701230017069</v>
      </c>
      <c r="N27" s="69">
        <f>IF(RES_hh_emi_in!N27=0,0,1000000*RES_hh_emi_in!N27/RES_hh_num_in!N27)</f>
        <v>40.336058614663486</v>
      </c>
      <c r="O27" s="69">
        <f>IF(RES_hh_emi_in!O27=0,0,1000000*RES_hh_emi_in!O27/RES_hh_num_in!O27)</f>
        <v>38.282593498036903</v>
      </c>
      <c r="P27" s="69">
        <f>IF(RES_hh_emi_in!P27=0,0,1000000*RES_hh_emi_in!P27/RES_hh_num_in!P27)</f>
        <v>27.536019606982478</v>
      </c>
      <c r="Q27" s="69">
        <f>IF(RES_hh_emi_in!Q27=0,0,1000000*RES_hh_emi_in!Q27/RES_hh_num_in!Q27)</f>
        <v>29.850314313654135</v>
      </c>
      <c r="R27" s="69">
        <f>IF(RES_hh_emi_in!R27=0,0,1000000*RES_hh_emi_in!R27/RES_hh_num_in!R27)</f>
        <v>34.005373846004112</v>
      </c>
      <c r="S27" s="69">
        <f>IF(RES_hh_emi_in!S27=0,0,1000000*RES_hh_emi_in!S27/RES_hh_num_in!S27)</f>
        <v>32.552780925752344</v>
      </c>
      <c r="T27" s="69">
        <f>IF(RES_hh_emi_in!T27=0,0,1000000*RES_hh_emi_in!T27/RES_hh_num_in!T27)</f>
        <v>31.026799867956417</v>
      </c>
      <c r="U27" s="69">
        <f>IF(RES_hh_emi_in!U27=0,0,1000000*RES_hh_emi_in!U27/RES_hh_num_in!U27)</f>
        <v>31.247177934161655</v>
      </c>
      <c r="V27" s="69">
        <f>IF(RES_hh_emi_in!V27=0,0,1000000*RES_hh_emi_in!V27/RES_hh_num_in!V27)</f>
        <v>30.700046368596073</v>
      </c>
      <c r="W27" s="69">
        <f>IF(RES_hh_emi_in!W27=0,0,1000000*RES_hh_emi_in!W27/RES_hh_num_in!W27)</f>
        <v>30.026325394384507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61.223492838222555</v>
      </c>
      <c r="D30" s="72">
        <f>IF(RES_hh_emi_in!D30=0,0,1000000*RES_hh_emi_in!D30/RES_hh_num_in!D30)</f>
        <v>60.775021100154028</v>
      </c>
      <c r="E30" s="72">
        <f>IF(RES_hh_emi_in!E30=0,0,1000000*RES_hh_emi_in!E30/RES_hh_num_in!E30)</f>
        <v>61.043677975304448</v>
      </c>
      <c r="F30" s="72">
        <f>IF(RES_hh_emi_in!F30=0,0,1000000*RES_hh_emi_in!F30/RES_hh_num_in!F30)</f>
        <v>62.329830390388629</v>
      </c>
      <c r="G30" s="72">
        <f>IF(RES_hh_emi_in!G30=0,0,1000000*RES_hh_emi_in!G30/RES_hh_num_in!G30)</f>
        <v>62.549793104693258</v>
      </c>
      <c r="H30" s="72">
        <f>IF(RES_hh_emi_in!H30=0,0,1000000*RES_hh_emi_in!H30/RES_hh_num_in!H30)</f>
        <v>69.444058246529821</v>
      </c>
      <c r="I30" s="72">
        <f>IF(RES_hh_emi_in!I30=0,0,1000000*RES_hh_emi_in!I30/RES_hh_num_in!I30)</f>
        <v>63.047658396999736</v>
      </c>
      <c r="J30" s="72">
        <f>IF(RES_hh_emi_in!J30=0,0,1000000*RES_hh_emi_in!J30/RES_hh_num_in!J30)</f>
        <v>66.312857570150427</v>
      </c>
      <c r="K30" s="72">
        <f>IF(RES_hh_emi_in!K30=0,0,1000000*RES_hh_emi_in!K30/RES_hh_num_in!K30)</f>
        <v>60.279065024320033</v>
      </c>
      <c r="L30" s="72">
        <f>IF(RES_hh_emi_in!L30=0,0,1000000*RES_hh_emi_in!L30/RES_hh_num_in!L30)</f>
        <v>78.534278161056818</v>
      </c>
      <c r="M30" s="72">
        <f>IF(RES_hh_emi_in!M30=0,0,1000000*RES_hh_emi_in!M30/RES_hh_num_in!M30)</f>
        <v>74.082179780689287</v>
      </c>
      <c r="N30" s="72">
        <f>IF(RES_hh_emi_in!N30=0,0,1000000*RES_hh_emi_in!N30/RES_hh_num_in!N30)</f>
        <v>73.098731553980983</v>
      </c>
      <c r="O30" s="72">
        <f>IF(RES_hh_emi_in!O30=0,0,1000000*RES_hh_emi_in!O30/RES_hh_num_in!O30)</f>
        <v>71.77250001644984</v>
      </c>
      <c r="P30" s="72">
        <f>IF(RES_hh_emi_in!P30=0,0,1000000*RES_hh_emi_in!P30/RES_hh_num_in!P30)</f>
        <v>70.537294091007738</v>
      </c>
      <c r="Q30" s="72">
        <f>IF(RES_hh_emi_in!Q30=0,0,1000000*RES_hh_emi_in!Q30/RES_hh_num_in!Q30)</f>
        <v>69.75532973396146</v>
      </c>
      <c r="R30" s="72">
        <f>IF(RES_hh_emi_in!R30=0,0,1000000*RES_hh_emi_in!R30/RES_hh_num_in!R30)</f>
        <v>68.103021700675043</v>
      </c>
      <c r="S30" s="72">
        <f>IF(RES_hh_emi_in!S30=0,0,1000000*RES_hh_emi_in!S30/RES_hh_num_in!S30)</f>
        <v>66.96802594151707</v>
      </c>
      <c r="T30" s="72">
        <f>IF(RES_hh_emi_in!T30=0,0,1000000*RES_hh_emi_in!T30/RES_hh_num_in!T30)</f>
        <v>65.970920831759642</v>
      </c>
      <c r="U30" s="72">
        <f>IF(RES_hh_emi_in!U30=0,0,1000000*RES_hh_emi_in!U30/RES_hh_num_in!U30)</f>
        <v>64.917114139681274</v>
      </c>
      <c r="V30" s="72">
        <f>IF(RES_hh_emi_in!V30=0,0,1000000*RES_hh_emi_in!V30/RES_hh_num_in!V30)</f>
        <v>63.593420752956455</v>
      </c>
      <c r="W30" s="72">
        <f>IF(RES_hh_emi_in!W30=0,0,1000000*RES_hh_emi_in!W30/RES_hh_num_in!W30)</f>
        <v>62.601474639268012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136.74207871313186</v>
      </c>
      <c r="D3" s="65">
        <f>IF(RES_hh_fech_in!D3=0,0,RES_hh_fech_in!D3/RES_summary!D$21)</f>
        <v>129.74197516627649</v>
      </c>
      <c r="E3" s="65">
        <f>IF(RES_hh_fech_in!E3=0,0,RES_hh_fech_in!E3/RES_summary!E$21)</f>
        <v>130.33679621544923</v>
      </c>
      <c r="F3" s="65">
        <f>IF(RES_hh_fech_in!F3=0,0,RES_hh_fech_in!F3/RES_summary!F$21)</f>
        <v>122.81389254227841</v>
      </c>
      <c r="G3" s="65">
        <f>IF(RES_hh_fech_in!G3=0,0,RES_hh_fech_in!G3/RES_summary!G$21)</f>
        <v>116.67188635061609</v>
      </c>
      <c r="H3" s="65">
        <f>IF(RES_hh_fech_in!H3=0,0,RES_hh_fech_in!H3/RES_summary!H$21)</f>
        <v>115.61823434967221</v>
      </c>
      <c r="I3" s="65">
        <f>IF(RES_hh_fech_in!I3=0,0,RES_hh_fech_in!I3/RES_summary!I$21)</f>
        <v>101.58178826102966</v>
      </c>
      <c r="J3" s="65">
        <f>IF(RES_hh_fech_in!J3=0,0,RES_hh_fech_in!J3/RES_summary!J$21)</f>
        <v>111.95360273113828</v>
      </c>
      <c r="K3" s="65">
        <f>IF(RES_hh_fech_in!K3=0,0,RES_hh_fech_in!K3/RES_summary!K$21)</f>
        <v>109.27216722706565</v>
      </c>
      <c r="L3" s="65">
        <f>IF(RES_hh_fech_in!L3=0,0,RES_hh_fech_in!L3/RES_summary!L$21)</f>
        <v>123.25952304528147</v>
      </c>
      <c r="M3" s="65">
        <f>IF(RES_hh_fech_in!M3=0,0,RES_hh_fech_in!M3/RES_summary!M$21)</f>
        <v>95.429457050899202</v>
      </c>
      <c r="N3" s="65">
        <f>IF(RES_hh_fech_in!N3=0,0,RES_hh_fech_in!N3/RES_summary!N$21)</f>
        <v>99.504418507270429</v>
      </c>
      <c r="O3" s="65">
        <f>IF(RES_hh_fech_in!O3=0,0,RES_hh_fech_in!O3/RES_summary!O$21)</f>
        <v>100.59316996595732</v>
      </c>
      <c r="P3" s="65">
        <f>IF(RES_hh_fech_in!P3=0,0,RES_hh_fech_in!P3/RES_summary!P$21)</f>
        <v>72.154071904071074</v>
      </c>
      <c r="Q3" s="65">
        <f>IF(RES_hh_fech_in!Q3=0,0,RES_hh_fech_in!Q3/RES_summary!Q$21)</f>
        <v>72.126802832597818</v>
      </c>
      <c r="R3" s="65">
        <f>IF(RES_hh_fech_in!R3=0,0,RES_hh_fech_in!R3/RES_summary!R$21)</f>
        <v>70.998413336619322</v>
      </c>
      <c r="S3" s="65">
        <f>IF(RES_hh_fech_in!S3=0,0,RES_hh_fech_in!S3/RES_summary!S$21)</f>
        <v>65.252847000215809</v>
      </c>
      <c r="T3" s="65">
        <f>IF(RES_hh_fech_in!T3=0,0,RES_hh_fech_in!T3/RES_summary!T$21)</f>
        <v>60.833001870547186</v>
      </c>
      <c r="U3" s="65">
        <f>IF(RES_hh_fech_in!U3=0,0,RES_hh_fech_in!U3/RES_summary!U$21)</f>
        <v>55.043606637656794</v>
      </c>
      <c r="V3" s="65">
        <f>IF(RES_hh_fech_in!V3=0,0,RES_hh_fech_in!V3/RES_summary!V$21)</f>
        <v>49.27482395613162</v>
      </c>
      <c r="W3" s="65">
        <f>IF(RES_hh_fech_in!W3=0,0,RES_hh_fech_in!W3/RES_summary!W$21)</f>
        <v>49.728847776321437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120.67955751969919</v>
      </c>
      <c r="D4" s="69">
        <f>IF(RES_hh_fech_in!D4=0,0,RES_hh_fech_in!D4/RES_summary!D$21)</f>
        <v>112.83450048313406</v>
      </c>
      <c r="E4" s="69">
        <f>IF(RES_hh_fech_in!E4=0,0,RES_hh_fech_in!E4/RES_summary!E$21)</f>
        <v>113.29447823905706</v>
      </c>
      <c r="F4" s="69">
        <f>IF(RES_hh_fech_in!F4=0,0,RES_hh_fech_in!F4/RES_summary!F$21)</f>
        <v>106.64689869409598</v>
      </c>
      <c r="G4" s="69">
        <f>IF(RES_hh_fech_in!G4=0,0,RES_hh_fech_in!G4/RES_summary!G$21)</f>
        <v>100.87091480789847</v>
      </c>
      <c r="H4" s="69">
        <f>IF(RES_hh_fech_in!H4=0,0,RES_hh_fech_in!H4/RES_summary!H$21)</f>
        <v>99.632065192949995</v>
      </c>
      <c r="I4" s="69">
        <f>IF(RES_hh_fech_in!I4=0,0,RES_hh_fech_in!I4/RES_summary!I$21)</f>
        <v>86.929777016380157</v>
      </c>
      <c r="J4" s="69">
        <f>IF(RES_hh_fech_in!J4=0,0,RES_hh_fech_in!J4/RES_summary!J$21)</f>
        <v>96.993750589753461</v>
      </c>
      <c r="K4" s="69">
        <f>IF(RES_hh_fech_in!K4=0,0,RES_hh_fech_in!K4/RES_summary!K$21)</f>
        <v>94.423691721701616</v>
      </c>
      <c r="L4" s="69">
        <f>IF(RES_hh_fech_in!L4=0,0,RES_hh_fech_in!L4/RES_summary!L$21)</f>
        <v>106.03841161048511</v>
      </c>
      <c r="M4" s="69">
        <f>IF(RES_hh_fech_in!M4=0,0,RES_hh_fech_in!M4/RES_summary!M$21)</f>
        <v>81.750020980952343</v>
      </c>
      <c r="N4" s="69">
        <f>IF(RES_hh_fech_in!N4=0,0,RES_hh_fech_in!N4/RES_summary!N$21)</f>
        <v>85.604148015901075</v>
      </c>
      <c r="O4" s="69">
        <f>IF(RES_hh_fech_in!O4=0,0,RES_hh_fech_in!O4/RES_summary!O$21)</f>
        <v>86.437264714420493</v>
      </c>
      <c r="P4" s="69">
        <f>IF(RES_hh_fech_in!P4=0,0,RES_hh_fech_in!P4/RES_summary!P$21)</f>
        <v>60.397391868787047</v>
      </c>
      <c r="Q4" s="69">
        <f>IF(RES_hh_fech_in!Q4=0,0,RES_hh_fech_in!Q4/RES_summary!Q$21)</f>
        <v>59.209314786719517</v>
      </c>
      <c r="R4" s="69">
        <f>IF(RES_hh_fech_in!R4=0,0,RES_hh_fech_in!R4/RES_summary!R$21)</f>
        <v>57.991365874384734</v>
      </c>
      <c r="S4" s="69">
        <f>IF(RES_hh_fech_in!S4=0,0,RES_hh_fech_in!S4/RES_summary!S$21)</f>
        <v>53.152525107125022</v>
      </c>
      <c r="T4" s="69">
        <f>IF(RES_hh_fech_in!T4=0,0,RES_hh_fech_in!T4/RES_summary!T$21)</f>
        <v>49.375920751639569</v>
      </c>
      <c r="U4" s="69">
        <f>IF(RES_hh_fech_in!U4=0,0,RES_hh_fech_in!U4/RES_summary!U$21)</f>
        <v>44.482899106981563</v>
      </c>
      <c r="V4" s="69">
        <f>IF(RES_hh_fech_in!V4=0,0,RES_hh_fech_in!V4/RES_summary!V$21)</f>
        <v>39.743276443643197</v>
      </c>
      <c r="W4" s="69">
        <f>IF(RES_hh_fech_in!W4=0,0,RES_hh_fech_in!W4/RES_summary!W$21)</f>
        <v>40.070236773305574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101.75235532660105</v>
      </c>
      <c r="D5" s="72">
        <f>IF(RES_hh_fech_in!D5=0,0,RES_hh_fech_in!D5/RES_summary!D$21)</f>
        <v>99.617982512720005</v>
      </c>
      <c r="E5" s="72">
        <f>IF(RES_hh_fech_in!E5=0,0,RES_hh_fech_in!E5/RES_summary!E$21)</f>
        <v>100.73300714412163</v>
      </c>
      <c r="F5" s="72">
        <f>IF(RES_hh_fech_in!F5=0,0,RES_hh_fech_in!F5/RES_summary!F$21)</f>
        <v>61.736106365316559</v>
      </c>
      <c r="G5" s="72">
        <f>IF(RES_hh_fech_in!G5=0,0,RES_hh_fech_in!G5/RES_summary!G$21)</f>
        <v>59.698534537554146</v>
      </c>
      <c r="H5" s="72">
        <f>IF(RES_hh_fech_in!H5=0,0,RES_hh_fech_in!H5/RES_summary!H$21)</f>
        <v>57.449358927281928</v>
      </c>
      <c r="I5" s="72">
        <f>IF(RES_hh_fech_in!I5=0,0,RES_hh_fech_in!I5/RES_summary!I$21)</f>
        <v>63.517270449054209</v>
      </c>
      <c r="J5" s="72">
        <f>IF(RES_hh_fech_in!J5=0,0,RES_hh_fech_in!J5/RES_summary!J$21)</f>
        <v>269.80636587057694</v>
      </c>
      <c r="K5" s="72">
        <f>IF(RES_hh_fech_in!K5=0,0,RES_hh_fech_in!K5/RES_summary!K$21)</f>
        <v>79.066794714781153</v>
      </c>
      <c r="L5" s="72">
        <f>IF(RES_hh_fech_in!L5=0,0,RES_hh_fech_in!L5/RES_summary!L$21)</f>
        <v>82.291357551890641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66.868543389676091</v>
      </c>
      <c r="S5" s="72">
        <f>IF(RES_hh_fech_in!S5=0,0,RES_hh_fech_in!S5/RES_summary!S$21)</f>
        <v>69.516087023650314</v>
      </c>
      <c r="T5" s="72">
        <f>IF(RES_hh_fech_in!T5=0,0,RES_hh_fech_in!T5/RES_summary!T$21)</f>
        <v>60.382981090650645</v>
      </c>
      <c r="U5" s="72">
        <f>IF(RES_hh_fech_in!U5=0,0,RES_hh_fech_in!U5/RES_summary!U$21)</f>
        <v>65.011150585337163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140.34392927300902</v>
      </c>
      <c r="D6" s="72">
        <f>IF(RES_hh_fech_in!D6=0,0,RES_hh_fech_in!D6/RES_summary!D$21)</f>
        <v>132.40518560195076</v>
      </c>
      <c r="E6" s="72">
        <f>IF(RES_hh_fech_in!E6=0,0,RES_hh_fech_in!E6/RES_summary!E$21)</f>
        <v>129.69928272073878</v>
      </c>
      <c r="F6" s="72">
        <f>IF(RES_hh_fech_in!F6=0,0,RES_hh_fech_in!F6/RES_summary!F$21)</f>
        <v>123.15852999897263</v>
      </c>
      <c r="G6" s="72">
        <f>IF(RES_hh_fech_in!G6=0,0,RES_hh_fech_in!G6/RES_summary!G$21)</f>
        <v>114.60905168117121</v>
      </c>
      <c r="H6" s="72">
        <f>IF(RES_hh_fech_in!H6=0,0,RES_hh_fech_in!H6/RES_summary!H$21)</f>
        <v>119.6185194734927</v>
      </c>
      <c r="I6" s="72">
        <f>IF(RES_hh_fech_in!I6=0,0,RES_hh_fech_in!I6/RES_summary!I$21)</f>
        <v>107.59713972599604</v>
      </c>
      <c r="J6" s="72">
        <f>IF(RES_hh_fech_in!J6=0,0,RES_hh_fech_in!J6/RES_summary!J$21)</f>
        <v>113.16277044750663</v>
      </c>
      <c r="K6" s="72">
        <f>IF(RES_hh_fech_in!K6=0,0,RES_hh_fech_in!K6/RES_summary!K$21)</f>
        <v>110.57215700090597</v>
      </c>
      <c r="L6" s="72">
        <f>IF(RES_hh_fech_in!L6=0,0,RES_hh_fech_in!L6/RES_summary!L$21)</f>
        <v>124.40967257596125</v>
      </c>
      <c r="M6" s="72">
        <f>IF(RES_hh_fech_in!M6=0,0,RES_hh_fech_in!M6/RES_summary!M$21)</f>
        <v>95.365721344995038</v>
      </c>
      <c r="N6" s="72">
        <f>IF(RES_hh_fech_in!N6=0,0,RES_hh_fech_in!N6/RES_summary!N$21)</f>
        <v>97.664921357804729</v>
      </c>
      <c r="O6" s="72">
        <f>IF(RES_hh_fech_in!O6=0,0,RES_hh_fech_in!O6/RES_summary!O$21)</f>
        <v>97.945256543607172</v>
      </c>
      <c r="P6" s="72">
        <f>IF(RES_hh_fech_in!P6=0,0,RES_hh_fech_in!P6/RES_summary!P$21)</f>
        <v>70.533875517852223</v>
      </c>
      <c r="Q6" s="72">
        <f>IF(RES_hh_fech_in!Q6=0,0,RES_hh_fech_in!Q6/RES_summary!Q$21)</f>
        <v>64.86925570091708</v>
      </c>
      <c r="R6" s="72">
        <f>IF(RES_hh_fech_in!R6=0,0,RES_hh_fech_in!R6/RES_summary!R$21)</f>
        <v>62.164403577306018</v>
      </c>
      <c r="S6" s="72">
        <f>IF(RES_hh_fech_in!S6=0,0,RES_hh_fech_in!S6/RES_summary!S$21)</f>
        <v>59.007674846859217</v>
      </c>
      <c r="T6" s="72">
        <f>IF(RES_hh_fech_in!T6=0,0,RES_hh_fech_in!T6/RES_summary!T$21)</f>
        <v>55.504611716040067</v>
      </c>
      <c r="U6" s="72">
        <f>IF(RES_hh_fech_in!U6=0,0,RES_hh_fech_in!U6/RES_summary!U$21)</f>
        <v>52.164819061214025</v>
      </c>
      <c r="V6" s="72">
        <f>IF(RES_hh_fech_in!V6=0,0,RES_hh_fech_in!V6/RES_summary!V$21)</f>
        <v>49.667168328356595</v>
      </c>
      <c r="W6" s="72">
        <f>IF(RES_hh_fech_in!W6=0,0,RES_hh_fech_in!W6/RES_summary!W$21)</f>
        <v>43.843838317346631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113.21663344754923</v>
      </c>
      <c r="M7" s="72">
        <f>IF(RES_hh_fech_in!M7=0,0,RES_hh_fech_in!M7/RES_summary!M$21)</f>
        <v>101.88137754064101</v>
      </c>
      <c r="N7" s="72">
        <f>IF(RES_hh_fech_in!N7=0,0,RES_hh_fech_in!N7/RES_summary!N$21)</f>
        <v>98.370769311952174</v>
      </c>
      <c r="O7" s="72">
        <f>IF(RES_hh_fech_in!O7=0,0,RES_hh_fech_in!O7/RES_summary!O$21)</f>
        <v>91.394234641325795</v>
      </c>
      <c r="P7" s="72">
        <f>IF(RES_hh_fech_in!P7=0,0,RES_hh_fech_in!P7/RES_summary!P$21)</f>
        <v>76.691743115294727</v>
      </c>
      <c r="Q7" s="72">
        <f>IF(RES_hh_fech_in!Q7=0,0,RES_hh_fech_in!Q7/RES_summary!Q$21)</f>
        <v>69.256062795328631</v>
      </c>
      <c r="R7" s="72">
        <f>IF(RES_hh_fech_in!R7=0,0,RES_hh_fech_in!R7/RES_summary!R$21)</f>
        <v>63.799842362208331</v>
      </c>
      <c r="S7" s="72">
        <f>IF(RES_hh_fech_in!S7=0,0,RES_hh_fech_in!S7/RES_summary!S$21)</f>
        <v>59.974932586655747</v>
      </c>
      <c r="T7" s="72">
        <f>IF(RES_hh_fech_in!T7=0,0,RES_hh_fech_in!T7/RES_summary!T$21)</f>
        <v>55.890069150788591</v>
      </c>
      <c r="U7" s="72">
        <f>IF(RES_hh_fech_in!U7=0,0,RES_hh_fech_in!U7/RES_summary!U$21)</f>
        <v>51.856509619729906</v>
      </c>
      <c r="V7" s="72">
        <f>IF(RES_hh_fech_in!V7=0,0,RES_hh_fech_in!V7/RES_summary!V$21)</f>
        <v>48.015803086600961</v>
      </c>
      <c r="W7" s="72">
        <f>IF(RES_hh_fech_in!W7=0,0,RES_hh_fech_in!W7/RES_summary!W$21)</f>
        <v>42.356372673798724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120.5062028568573</v>
      </c>
      <c r="D8" s="72">
        <f>IF(RES_hh_fech_in!D8=0,0,RES_hh_fech_in!D8/RES_summary!D$21)</f>
        <v>112.53379194876075</v>
      </c>
      <c r="E8" s="72">
        <f>IF(RES_hh_fech_in!E8=0,0,RES_hh_fech_in!E8/RES_summary!E$21)</f>
        <v>113.24693672636019</v>
      </c>
      <c r="F8" s="72">
        <f>IF(RES_hh_fech_in!F8=0,0,RES_hh_fech_in!F8/RES_summary!F$21)</f>
        <v>106.33059884887895</v>
      </c>
      <c r="G8" s="72">
        <f>IF(RES_hh_fech_in!G8=0,0,RES_hh_fech_in!G8/RES_summary!G$21)</f>
        <v>100.49478207384124</v>
      </c>
      <c r="H8" s="72">
        <f>IF(RES_hh_fech_in!H8=0,0,RES_hh_fech_in!H8/RES_summary!H$21)</f>
        <v>99.543013213188843</v>
      </c>
      <c r="I8" s="72">
        <f>IF(RES_hh_fech_in!I8=0,0,RES_hh_fech_in!I8/RES_summary!I$21)</f>
        <v>86.432522521129513</v>
      </c>
      <c r="J8" s="72">
        <f>IF(RES_hh_fech_in!J8=0,0,RES_hh_fech_in!J8/RES_summary!J$21)</f>
        <v>97.287829348599175</v>
      </c>
      <c r="K8" s="72">
        <f>IF(RES_hh_fech_in!K8=0,0,RES_hh_fech_in!K8/RES_summary!K$21)</f>
        <v>94.800509250217758</v>
      </c>
      <c r="L8" s="72">
        <f>IF(RES_hh_fech_in!L8=0,0,RES_hh_fech_in!L8/RES_summary!L$21)</f>
        <v>107.54710973503575</v>
      </c>
      <c r="M8" s="72">
        <f>IF(RES_hh_fech_in!M8=0,0,RES_hh_fech_in!M8/RES_summary!M$21)</f>
        <v>81.461666639666973</v>
      </c>
      <c r="N8" s="72">
        <f>IF(RES_hh_fech_in!N8=0,0,RES_hh_fech_in!N8/RES_summary!N$21)</f>
        <v>85.560043656320104</v>
      </c>
      <c r="O8" s="72">
        <f>IF(RES_hh_fech_in!O8=0,0,RES_hh_fech_in!O8/RES_summary!O$21)</f>
        <v>87.299151784464172</v>
      </c>
      <c r="P8" s="72">
        <f>IF(RES_hh_fech_in!P8=0,0,RES_hh_fech_in!P8/RES_summary!P$21)</f>
        <v>60.581498073734906</v>
      </c>
      <c r="Q8" s="72">
        <f>IF(RES_hh_fech_in!Q8=0,0,RES_hh_fech_in!Q8/RES_summary!Q$21)</f>
        <v>59.822747548957445</v>
      </c>
      <c r="R8" s="72">
        <f>IF(RES_hh_fech_in!R8=0,0,RES_hh_fech_in!R8/RES_summary!R$21)</f>
        <v>59.018393537284936</v>
      </c>
      <c r="S8" s="72">
        <f>IF(RES_hh_fech_in!S8=0,0,RES_hh_fech_in!S8/RES_summary!S$21)</f>
        <v>54.590579385638613</v>
      </c>
      <c r="T8" s="72">
        <f>IF(RES_hh_fech_in!T8=0,0,RES_hh_fech_in!T8/RES_summary!T$21)</f>
        <v>51.782408830946991</v>
      </c>
      <c r="U8" s="72">
        <f>IF(RES_hh_fech_in!U8=0,0,RES_hh_fech_in!U8/RES_summary!U$21)</f>
        <v>47.468012411421206</v>
      </c>
      <c r="V8" s="72">
        <f>IF(RES_hh_fech_in!V8=0,0,RES_hh_fech_in!V8/RES_summary!V$21)</f>
        <v>42.817429272103595</v>
      </c>
      <c r="W8" s="72">
        <f>IF(RES_hh_fech_in!W8=0,0,RES_hh_fech_in!W8/RES_summary!W$21)</f>
        <v>42.218182395126028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124.39037375565044</v>
      </c>
      <c r="D9" s="72">
        <f>IF(RES_hh_fech_in!D9=0,0,RES_hh_fech_in!D9/RES_summary!D$21)</f>
        <v>118.21763594024803</v>
      </c>
      <c r="E9" s="72">
        <f>IF(RES_hh_fech_in!E9=0,0,RES_hh_fech_in!E9/RES_summary!E$21)</f>
        <v>114.32323737183845</v>
      </c>
      <c r="F9" s="72">
        <f>IF(RES_hh_fech_in!F9=0,0,RES_hh_fech_in!F9/RES_summary!F$21)</f>
        <v>109.98875185140699</v>
      </c>
      <c r="G9" s="72">
        <f>IF(RES_hh_fech_in!G9=0,0,RES_hh_fech_in!G9/RES_summary!G$21)</f>
        <v>105.01294748560937</v>
      </c>
      <c r="H9" s="72">
        <f>IF(RES_hh_fech_in!H9=0,0,RES_hh_fech_in!H9/RES_summary!H$21)</f>
        <v>101.96623979645388</v>
      </c>
      <c r="I9" s="72">
        <f>IF(RES_hh_fech_in!I9=0,0,RES_hh_fech_in!I9/RES_summary!I$21)</f>
        <v>98.023652189765713</v>
      </c>
      <c r="J9" s="72">
        <f>IF(RES_hh_fech_in!J9=0,0,RES_hh_fech_in!J9/RES_summary!J$21)</f>
        <v>96.203155502757312</v>
      </c>
      <c r="K9" s="72">
        <f>IF(RES_hh_fech_in!K9=0,0,RES_hh_fech_in!K9/RES_summary!K$21)</f>
        <v>95.210200663280133</v>
      </c>
      <c r="L9" s="72">
        <f>IF(RES_hh_fech_in!L9=0,0,RES_hh_fech_in!L9/RES_summary!L$21)</f>
        <v>93.141279458214612</v>
      </c>
      <c r="M9" s="72">
        <f>IF(RES_hh_fech_in!M9=0,0,RES_hh_fech_in!M9/RES_summary!M$21)</f>
        <v>90.083304618787793</v>
      </c>
      <c r="N9" s="72">
        <f>IF(RES_hh_fech_in!N9=0,0,RES_hh_fech_in!N9/RES_summary!N$21)</f>
        <v>83.987506775352003</v>
      </c>
      <c r="O9" s="72">
        <f>IF(RES_hh_fech_in!O9=0,0,RES_hh_fech_in!O9/RES_summary!O$21)</f>
        <v>78.909583516832924</v>
      </c>
      <c r="P9" s="72">
        <f>IF(RES_hh_fech_in!P9=0,0,RES_hh_fech_in!P9/RES_summary!P$21)</f>
        <v>69.631829942939532</v>
      </c>
      <c r="Q9" s="72">
        <f>IF(RES_hh_fech_in!Q9=0,0,RES_hh_fech_in!Q9/RES_summary!Q$21)</f>
        <v>64.112027889778801</v>
      </c>
      <c r="R9" s="72">
        <f>IF(RES_hh_fech_in!R9=0,0,RES_hh_fech_in!R9/RES_summary!R$21)</f>
        <v>59.753831691206543</v>
      </c>
      <c r="S9" s="72">
        <f>IF(RES_hh_fech_in!S9=0,0,RES_hh_fech_in!S9/RES_summary!S$21)</f>
        <v>56.013255767323926</v>
      </c>
      <c r="T9" s="72">
        <f>IF(RES_hh_fech_in!T9=0,0,RES_hh_fech_in!T9/RES_summary!T$21)</f>
        <v>52.417034848357275</v>
      </c>
      <c r="U9" s="72">
        <f>IF(RES_hh_fech_in!U9=0,0,RES_hh_fech_in!U9/RES_summary!U$21)</f>
        <v>48.927109141924156</v>
      </c>
      <c r="V9" s="72">
        <f>IF(RES_hh_fech_in!V9=0,0,RES_hh_fech_in!V9/RES_summary!V$21)</f>
        <v>45.709252236391237</v>
      </c>
      <c r="W9" s="72">
        <f>IF(RES_hh_fech_in!W9=0,0,RES_hh_fech_in!W9/RES_summary!W$21)</f>
        <v>39.910983665831914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94.241408136812808</v>
      </c>
      <c r="D11" s="72">
        <f>IF(RES_hh_fech_in!D11=0,0,RES_hh_fech_in!D11/RES_summary!D$21)</f>
        <v>86.587073359570994</v>
      </c>
      <c r="E11" s="72">
        <f>IF(RES_hh_fech_in!E11=0,0,RES_hh_fech_in!E11/RES_summary!E$21)</f>
        <v>88.939469116838069</v>
      </c>
      <c r="F11" s="72">
        <f>IF(RES_hh_fech_in!F11=0,0,RES_hh_fech_in!F11/RES_summary!F$21)</f>
        <v>86.662747412511621</v>
      </c>
      <c r="G11" s="72">
        <f>IF(RES_hh_fech_in!G11=0,0,RES_hh_fech_in!G11/RES_summary!G$21)</f>
        <v>80.611082942392827</v>
      </c>
      <c r="H11" s="72">
        <f>IF(RES_hh_fech_in!H11=0,0,RES_hh_fech_in!H11/RES_summary!H$21)</f>
        <v>78.122008869777503</v>
      </c>
      <c r="I11" s="72">
        <f>IF(RES_hh_fech_in!I11=0,0,RES_hh_fech_in!I11/RES_summary!I$21)</f>
        <v>72.42841903231897</v>
      </c>
      <c r="J11" s="72">
        <f>IF(RES_hh_fech_in!J11=0,0,RES_hh_fech_in!J11/RES_summary!J$21)</f>
        <v>80.022546604836037</v>
      </c>
      <c r="K11" s="72">
        <f>IF(RES_hh_fech_in!K11=0,0,RES_hh_fech_in!K11/RES_summary!K$21)</f>
        <v>77.268091816398012</v>
      </c>
      <c r="L11" s="72">
        <f>IF(RES_hh_fech_in!L11=0,0,RES_hh_fech_in!L11/RES_summary!L$21)</f>
        <v>87.941203803484512</v>
      </c>
      <c r="M11" s="72">
        <f>IF(RES_hh_fech_in!M11=0,0,RES_hh_fech_in!M11/RES_summary!M$21)</f>
        <v>69.678540922885375</v>
      </c>
      <c r="N11" s="72">
        <f>IF(RES_hh_fech_in!N11=0,0,RES_hh_fech_in!N11/RES_summary!N$21)</f>
        <v>74.088674946492588</v>
      </c>
      <c r="O11" s="72">
        <f>IF(RES_hh_fech_in!O11=0,0,RES_hh_fech_in!O11/RES_summary!O$21)</f>
        <v>75.912451653507404</v>
      </c>
      <c r="P11" s="72">
        <f>IF(RES_hh_fech_in!P11=0,0,RES_hh_fech_in!P11/RES_summary!P$21)</f>
        <v>55.256758382015263</v>
      </c>
      <c r="Q11" s="72">
        <f>IF(RES_hh_fech_in!Q11=0,0,RES_hh_fech_in!Q11/RES_summary!Q$21)</f>
        <v>55.654966438414959</v>
      </c>
      <c r="R11" s="72">
        <f>IF(RES_hh_fech_in!R11=0,0,RES_hh_fech_in!R11/RES_summary!R$21)</f>
        <v>53.354296053686809</v>
      </c>
      <c r="S11" s="72">
        <f>IF(RES_hh_fech_in!S11=0,0,RES_hh_fech_in!S11/RES_summary!S$21)</f>
        <v>49.07050448183162</v>
      </c>
      <c r="T11" s="72">
        <f>IF(RES_hh_fech_in!T11=0,0,RES_hh_fech_in!T11/RES_summary!T$21)</f>
        <v>48.116409960698626</v>
      </c>
      <c r="U11" s="72">
        <f>IF(RES_hh_fech_in!U11=0,0,RES_hh_fech_in!U11/RES_summary!U$21)</f>
        <v>43.625865803011614</v>
      </c>
      <c r="V11" s="72">
        <f>IF(RES_hh_fech_in!V11=0,0,RES_hh_fech_in!V11/RES_summary!V$21)</f>
        <v>39.740656638616954</v>
      </c>
      <c r="W11" s="72">
        <f>IF(RES_hh_fech_in!W11=0,0,RES_hh_fech_in!W11/RES_summary!W$21)</f>
        <v>38.47836593648389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43.007924567330754</v>
      </c>
      <c r="D12" s="72">
        <f>IF(RES_hh_fech_in!D12=0,0,RES_hh_fech_in!D12/RES_summary!D$21)</f>
        <v>40.537941131983906</v>
      </c>
      <c r="E12" s="72">
        <f>IF(RES_hh_fech_in!E12=0,0,RES_hh_fech_in!E12/RES_summary!E$21)</f>
        <v>39.426850078750732</v>
      </c>
      <c r="F12" s="72">
        <f>IF(RES_hh_fech_in!F12=0,0,RES_hh_fech_in!F12/RES_summary!F$21)</f>
        <v>35.385728917798232</v>
      </c>
      <c r="G12" s="72">
        <f>IF(RES_hh_fech_in!G12=0,0,RES_hh_fech_in!G12/RES_summary!G$21)</f>
        <v>30.684341462267025</v>
      </c>
      <c r="H12" s="72">
        <f>IF(RES_hh_fech_in!H12=0,0,RES_hh_fech_in!H12/RES_summary!H$21)</f>
        <v>29.484412087545877</v>
      </c>
      <c r="I12" s="72">
        <f>IF(RES_hh_fech_in!I12=0,0,RES_hh_fech_in!I12/RES_summary!I$21)</f>
        <v>25.927819586822544</v>
      </c>
      <c r="J12" s="72">
        <f>IF(RES_hh_fech_in!J12=0,0,RES_hh_fech_in!J12/RES_summary!J$21)</f>
        <v>27.115382330850402</v>
      </c>
      <c r="K12" s="72">
        <f>IF(RES_hh_fech_in!K12=0,0,RES_hh_fech_in!K12/RES_summary!K$21)</f>
        <v>27.133863515021464</v>
      </c>
      <c r="L12" s="72">
        <f>IF(RES_hh_fech_in!L12=0,0,RES_hh_fech_in!L12/RES_summary!L$21)</f>
        <v>25.822994293723291</v>
      </c>
      <c r="M12" s="72">
        <f>IF(RES_hh_fech_in!M12=0,0,RES_hh_fech_in!M12/RES_summary!M$21)</f>
        <v>23.463620433614761</v>
      </c>
      <c r="N12" s="72">
        <f>IF(RES_hh_fech_in!N12=0,0,RES_hh_fech_in!N12/RES_summary!N$21)</f>
        <v>21.403072427523487</v>
      </c>
      <c r="O12" s="72">
        <f>IF(RES_hh_fech_in!O12=0,0,RES_hh_fech_in!O12/RES_summary!O$21)</f>
        <v>18.670963928357004</v>
      </c>
      <c r="P12" s="72">
        <f>IF(RES_hh_fech_in!P12=0,0,RES_hh_fech_in!P12/RES_summary!P$21)</f>
        <v>15.704125002505327</v>
      </c>
      <c r="Q12" s="72">
        <f>IF(RES_hh_fech_in!Q12=0,0,RES_hh_fech_in!Q12/RES_summary!Q$21)</f>
        <v>13.740721853453111</v>
      </c>
      <c r="R12" s="72">
        <f>IF(RES_hh_fech_in!R12=0,0,RES_hh_fech_in!R12/RES_summary!R$21)</f>
        <v>12.917694008897836</v>
      </c>
      <c r="S12" s="72">
        <f>IF(RES_hh_fech_in!S12=0,0,RES_hh_fech_in!S12/RES_summary!S$21)</f>
        <v>12.274012114904576</v>
      </c>
      <c r="T12" s="72">
        <f>IF(RES_hh_fech_in!T12=0,0,RES_hh_fech_in!T12/RES_summary!T$21)</f>
        <v>11.311759332971965</v>
      </c>
      <c r="U12" s="72">
        <f>IF(RES_hh_fech_in!U12=0,0,RES_hh_fech_in!U12/RES_summary!U$21)</f>
        <v>10.817099362328557</v>
      </c>
      <c r="V12" s="72">
        <f>IF(RES_hh_fech_in!V12=0,0,RES_hh_fech_in!V12/RES_summary!V$21)</f>
        <v>10.850611523518991</v>
      </c>
      <c r="W12" s="72">
        <f>IF(RES_hh_fech_in!W12=0,0,RES_hh_fech_in!W12/RES_summary!W$21)</f>
        <v>10.514686529095476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86.011240354259385</v>
      </c>
      <c r="D13" s="74">
        <f>IF(RES_hh_fech_in!D13=0,0,RES_hh_fech_in!D13/RES_summary!D$21)</f>
        <v>100.27836039366476</v>
      </c>
      <c r="E13" s="74">
        <f>IF(RES_hh_fech_in!E13=0,0,RES_hh_fech_in!E13/RES_summary!E$21)</f>
        <v>100.27753242985557</v>
      </c>
      <c r="F13" s="74">
        <f>IF(RES_hh_fech_in!F13=0,0,RES_hh_fech_in!F13/RES_summary!F$21)</f>
        <v>89.480648995583493</v>
      </c>
      <c r="G13" s="74">
        <f>IF(RES_hh_fech_in!G13=0,0,RES_hh_fech_in!G13/RES_summary!G$21)</f>
        <v>88.372292400902083</v>
      </c>
      <c r="H13" s="74">
        <f>IF(RES_hh_fech_in!H13=0,0,RES_hh_fech_in!H13/RES_summary!H$21)</f>
        <v>83.404937714905884</v>
      </c>
      <c r="I13" s="74">
        <f>IF(RES_hh_fech_in!I13=0,0,RES_hh_fech_in!I13/RES_summary!I$21)</f>
        <v>84.07585518044354</v>
      </c>
      <c r="J13" s="74">
        <f>IF(RES_hh_fech_in!J13=0,0,RES_hh_fech_in!J13/RES_summary!J$21)</f>
        <v>78.910195956093034</v>
      </c>
      <c r="K13" s="74">
        <f>IF(RES_hh_fech_in!K13=0,0,RES_hh_fech_in!K13/RES_summary!K$21)</f>
        <v>87.423609143728228</v>
      </c>
      <c r="L13" s="74">
        <f>IF(RES_hh_fech_in!L13=0,0,RES_hh_fech_in!L13/RES_summary!L$21)</f>
        <v>59.536316534662845</v>
      </c>
      <c r="M13" s="74">
        <f>IF(RES_hh_fech_in!M13=0,0,RES_hh_fech_in!M13/RES_summary!M$21)</f>
        <v>87.268824914282177</v>
      </c>
      <c r="N13" s="74">
        <f>IF(RES_hh_fech_in!N13=0,0,RES_hh_fech_in!N13/RES_summary!N$21)</f>
        <v>104.0217763574056</v>
      </c>
      <c r="O13" s="74">
        <f>IF(RES_hh_fech_in!O13=0,0,RES_hh_fech_in!O13/RES_summary!O$21)</f>
        <v>84.846151867664972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0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1.7099981449407899</v>
      </c>
      <c r="D14" s="76">
        <f>IF(RES_hh_fech_in!D14=0,0,RES_hh_fech_in!D14/RES_summary!D$21)</f>
        <v>1.5633740587675689</v>
      </c>
      <c r="E14" s="76">
        <f>IF(RES_hh_fech_in!E14=0,0,RES_hh_fech_in!E14/RES_summary!E$21)</f>
        <v>1.5519438543802773</v>
      </c>
      <c r="F14" s="76">
        <f>IF(RES_hh_fech_in!F14=0,0,RES_hh_fech_in!F14/RES_summary!F$21)</f>
        <v>1.4313656838770645</v>
      </c>
      <c r="G14" s="76">
        <f>IF(RES_hh_fech_in!G14=0,0,RES_hh_fech_in!G14/RES_summary!G$21)</f>
        <v>1.3336001110646345</v>
      </c>
      <c r="H14" s="76">
        <f>IF(RES_hh_fech_in!H14=0,0,RES_hh_fech_in!H14/RES_summary!H$21)</f>
        <v>1.3163353216933626</v>
      </c>
      <c r="I14" s="76">
        <f>IF(RES_hh_fech_in!I14=0,0,RES_hh_fech_in!I14/RES_summary!I$21)</f>
        <v>1.1376460816254184</v>
      </c>
      <c r="J14" s="76">
        <f>IF(RES_hh_fech_in!J14=0,0,RES_hh_fech_in!J14/RES_summary!J$21)</f>
        <v>1.3041004431172718</v>
      </c>
      <c r="K14" s="76">
        <f>IF(RES_hh_fech_in!K14=0,0,RES_hh_fech_in!K14/RES_summary!K$21)</f>
        <v>1.2688852787294265</v>
      </c>
      <c r="L14" s="76">
        <f>IF(RES_hh_fech_in!L14=0,0,RES_hh_fech_in!L14/RES_summary!L$21)</f>
        <v>1.4692520313059445</v>
      </c>
      <c r="M14" s="76">
        <f>IF(RES_hh_fech_in!M14=0,0,RES_hh_fech_in!M14/RES_summary!M$21)</f>
        <v>1.056155119782203</v>
      </c>
      <c r="N14" s="76">
        <f>IF(RES_hh_fech_in!N14=0,0,RES_hh_fech_in!N14/RES_summary!N$21)</f>
        <v>1.1233390673026165</v>
      </c>
      <c r="O14" s="76">
        <f>IF(RES_hh_fech_in!O14=0,0,RES_hh_fech_in!O14/RES_summary!O$21)</f>
        <v>1.1702442016276207</v>
      </c>
      <c r="P14" s="76">
        <f>IF(RES_hh_fech_in!P14=0,0,RES_hh_fech_in!P14/RES_summary!P$21)</f>
        <v>0.7301619189028925</v>
      </c>
      <c r="Q14" s="76">
        <f>IF(RES_hh_fech_in!Q14=0,0,RES_hh_fech_in!Q14/RES_summary!Q$21)</f>
        <v>0.8006333061837192</v>
      </c>
      <c r="R14" s="76">
        <f>IF(RES_hh_fech_in!R14=0,0,RES_hh_fech_in!R14/RES_summary!R$21)</f>
        <v>0.82391559259521263</v>
      </c>
      <c r="S14" s="76">
        <f>IF(RES_hh_fech_in!S14=0,0,RES_hh_fech_in!S14/RES_summary!S$21)</f>
        <v>0.75683062317377681</v>
      </c>
      <c r="T14" s="76">
        <f>IF(RES_hh_fech_in!T14=0,0,RES_hh_fech_in!T14/RES_summary!T$21)</f>
        <v>0.70562277772373283</v>
      </c>
      <c r="U14" s="76">
        <f>IF(RES_hh_fech_in!U14=0,0,RES_hh_fech_in!U14/RES_summary!U$21)</f>
        <v>0.64396841862505938</v>
      </c>
      <c r="V14" s="76">
        <f>IF(RES_hh_fech_in!V14=0,0,RES_hh_fech_in!V14/RES_summary!V$21)</f>
        <v>0.57175777623526958</v>
      </c>
      <c r="W14" s="76">
        <f>IF(RES_hh_fech_in!W14=0,0,RES_hh_fech_in!W14/RES_summary!W$21)</f>
        <v>0.58096373744012153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3.2788585441903356E-2</v>
      </c>
      <c r="D15" s="69">
        <f>IF(RES_hh_fech_in!D15=0,0,RES_hh_fech_in!D15/RES_summary!D$21)</f>
        <v>7.9611260835335575E-3</v>
      </c>
      <c r="E15" s="69">
        <f>IF(RES_hh_fech_in!E15=0,0,RES_hh_fech_in!E15/RES_summary!E$21)</f>
        <v>7.6284205990828829E-2</v>
      </c>
      <c r="F15" s="69">
        <f>IF(RES_hh_fech_in!F15=0,0,RES_hh_fech_in!F15/RES_summary!F$21)</f>
        <v>9.1874692466253446E-2</v>
      </c>
      <c r="G15" s="69">
        <f>IF(RES_hh_fech_in!G15=0,0,RES_hh_fech_in!G15/RES_summary!G$21)</f>
        <v>0.19560491903783206</v>
      </c>
      <c r="H15" s="69">
        <f>IF(RES_hh_fech_in!H15=0,0,RES_hh_fech_in!H15/RES_summary!H$21)</f>
        <v>0.30189588402999468</v>
      </c>
      <c r="I15" s="69">
        <f>IF(RES_hh_fech_in!I15=0,0,RES_hh_fech_in!I15/RES_summary!I$21)</f>
        <v>5.8624412108634151E-2</v>
      </c>
      <c r="J15" s="69">
        <f>IF(RES_hh_fech_in!J15=0,0,RES_hh_fech_in!J15/RES_summary!J$21)</f>
        <v>0.1024540706934134</v>
      </c>
      <c r="K15" s="69">
        <f>IF(RES_hh_fech_in!K15=0,0,RES_hh_fech_in!K15/RES_summary!K$21)</f>
        <v>0.18099697345945476</v>
      </c>
      <c r="L15" s="69">
        <f>IF(RES_hh_fech_in!L15=0,0,RES_hh_fech_in!L15/RES_summary!L$21)</f>
        <v>0.21900671654039794</v>
      </c>
      <c r="M15" s="69">
        <f>IF(RES_hh_fech_in!M15=0,0,RES_hh_fech_in!M15/RES_summary!M$21)</f>
        <v>0.47187559678494195</v>
      </c>
      <c r="N15" s="69">
        <f>IF(RES_hh_fech_in!N15=0,0,RES_hh_fech_in!N15/RES_summary!N$21)</f>
        <v>0.47980767336679503</v>
      </c>
      <c r="O15" s="69">
        <f>IF(RES_hh_fech_in!O15=0,0,RES_hh_fech_in!O15/RES_summary!O$21)</f>
        <v>0.35317258402071272</v>
      </c>
      <c r="P15" s="69">
        <f>IF(RES_hh_fech_in!P15=0,0,RES_hh_fech_in!P15/RES_summary!P$21)</f>
        <v>0.44094877276814975</v>
      </c>
      <c r="Q15" s="69">
        <f>IF(RES_hh_fech_in!Q15=0,0,RES_hh_fech_in!Q15/RES_summary!Q$21)</f>
        <v>0.40982071354094896</v>
      </c>
      <c r="R15" s="69">
        <f>IF(RES_hh_fech_in!R15=0,0,RES_hh_fech_in!R15/RES_summary!R$21)</f>
        <v>0.4217434115015537</v>
      </c>
      <c r="S15" s="69">
        <f>IF(RES_hh_fech_in!S15=0,0,RES_hh_fech_in!S15/RES_summary!S$21)</f>
        <v>0.27549354038966478</v>
      </c>
      <c r="T15" s="69">
        <f>IF(RES_hh_fech_in!T15=0,0,RES_hh_fech_in!T15/RES_summary!T$21)</f>
        <v>0.21479056617359918</v>
      </c>
      <c r="U15" s="69">
        <f>IF(RES_hh_fech_in!U15=0,0,RES_hh_fech_in!U15/RES_summary!U$21)</f>
        <v>0.20160227616838827</v>
      </c>
      <c r="V15" s="69">
        <f>IF(RES_hh_fech_in!V15=0,0,RES_hh_fech_in!V15/RES_summary!V$21)</f>
        <v>0.19526278507870723</v>
      </c>
      <c r="W15" s="69">
        <f>IF(RES_hh_fech_in!W15=0,0,RES_hh_fech_in!W15/RES_summary!W$21)</f>
        <v>0.26951524723742121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3.2788585441903356E-2</v>
      </c>
      <c r="D16" s="72">
        <f>IF(RES_hh_fech_in!D16=0,0,RES_hh_fech_in!D16/RES_summary!D$21)</f>
        <v>7.9611260835335575E-3</v>
      </c>
      <c r="E16" s="72">
        <f>IF(RES_hh_fech_in!E16=0,0,RES_hh_fech_in!E16/RES_summary!E$21)</f>
        <v>7.6284205990828829E-2</v>
      </c>
      <c r="F16" s="72">
        <f>IF(RES_hh_fech_in!F16=0,0,RES_hh_fech_in!F16/RES_summary!F$21)</f>
        <v>9.1874692466253446E-2</v>
      </c>
      <c r="G16" s="72">
        <f>IF(RES_hh_fech_in!G16=0,0,RES_hh_fech_in!G16/RES_summary!G$21)</f>
        <v>0.19560491903783206</v>
      </c>
      <c r="H16" s="72">
        <f>IF(RES_hh_fech_in!H16=0,0,RES_hh_fech_in!H16/RES_summary!H$21)</f>
        <v>0.30189588402999468</v>
      </c>
      <c r="I16" s="72">
        <f>IF(RES_hh_fech_in!I16=0,0,RES_hh_fech_in!I16/RES_summary!I$21)</f>
        <v>5.8624412108634151E-2</v>
      </c>
      <c r="J16" s="72">
        <f>IF(RES_hh_fech_in!J16=0,0,RES_hh_fech_in!J16/RES_summary!J$21)</f>
        <v>0.1024540706934134</v>
      </c>
      <c r="K16" s="72">
        <f>IF(RES_hh_fech_in!K16=0,0,RES_hh_fech_in!K16/RES_summary!K$21)</f>
        <v>0.18099697345945476</v>
      </c>
      <c r="L16" s="72">
        <f>IF(RES_hh_fech_in!L16=0,0,RES_hh_fech_in!L16/RES_summary!L$21)</f>
        <v>0.21900671654039794</v>
      </c>
      <c r="M16" s="72">
        <f>IF(RES_hh_fech_in!M16=0,0,RES_hh_fech_in!M16/RES_summary!M$21)</f>
        <v>0.47187559678494195</v>
      </c>
      <c r="N16" s="72">
        <f>IF(RES_hh_fech_in!N16=0,0,RES_hh_fech_in!N16/RES_summary!N$21)</f>
        <v>0.47980767336679503</v>
      </c>
      <c r="O16" s="72">
        <f>IF(RES_hh_fech_in!O16=0,0,RES_hh_fech_in!O16/RES_summary!O$21)</f>
        <v>0.35317258402071272</v>
      </c>
      <c r="P16" s="72">
        <f>IF(RES_hh_fech_in!P16=0,0,RES_hh_fech_in!P16/RES_summary!P$21)</f>
        <v>0.44094877276814975</v>
      </c>
      <c r="Q16" s="72">
        <f>IF(RES_hh_fech_in!Q16=0,0,RES_hh_fech_in!Q16/RES_summary!Q$21)</f>
        <v>0.40982071354094896</v>
      </c>
      <c r="R16" s="72">
        <f>IF(RES_hh_fech_in!R16=0,0,RES_hh_fech_in!R16/RES_summary!R$21)</f>
        <v>0.4217434115015537</v>
      </c>
      <c r="S16" s="72">
        <f>IF(RES_hh_fech_in!S16=0,0,RES_hh_fech_in!S16/RES_summary!S$21)</f>
        <v>0.27549354038966478</v>
      </c>
      <c r="T16" s="72">
        <f>IF(RES_hh_fech_in!T16=0,0,RES_hh_fech_in!T16/RES_summary!T$21)</f>
        <v>0.21479056617359918</v>
      </c>
      <c r="U16" s="72">
        <f>IF(RES_hh_fech_in!U16=0,0,RES_hh_fech_in!U16/RES_summary!U$21)</f>
        <v>0.20160227616838827</v>
      </c>
      <c r="V16" s="72">
        <f>IF(RES_hh_fech_in!V16=0,0,RES_hh_fech_in!V16/RES_summary!V$21)</f>
        <v>0.19526278507870723</v>
      </c>
      <c r="W16" s="72">
        <f>IF(RES_hh_fech_in!W16=0,0,RES_hh_fech_in!W16/RES_summary!W$21)</f>
        <v>0.26951524723742121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13.532704082569827</v>
      </c>
      <c r="D17" s="69">
        <f>IF(RES_hh_fech_in!D17=0,0,RES_hh_fech_in!D17/RES_summary!D$21)</f>
        <v>14.449674668761565</v>
      </c>
      <c r="E17" s="69">
        <f>IF(RES_hh_fech_in!E17=0,0,RES_hh_fech_in!E17/RES_summary!E$21)</f>
        <v>14.539470559293582</v>
      </c>
      <c r="F17" s="69">
        <f>IF(RES_hh_fech_in!F17=0,0,RES_hh_fech_in!F17/RES_summary!F$21)</f>
        <v>13.647123621952606</v>
      </c>
      <c r="G17" s="69">
        <f>IF(RES_hh_fech_in!G17=0,0,RES_hh_fech_in!G17/RES_summary!G$21)</f>
        <v>13.188308735174694</v>
      </c>
      <c r="H17" s="69">
        <f>IF(RES_hh_fech_in!H17=0,0,RES_hh_fech_in!H17/RES_summary!H$21)</f>
        <v>13.020998668197043</v>
      </c>
      <c r="I17" s="69">
        <f>IF(RES_hh_fech_in!I17=0,0,RES_hh_fech_in!I17/RES_summary!I$21)</f>
        <v>12.138665724512911</v>
      </c>
      <c r="J17" s="69">
        <f>IF(RES_hh_fech_in!J17=0,0,RES_hh_fech_in!J17/RES_summary!J$21)</f>
        <v>12.268828162649704</v>
      </c>
      <c r="K17" s="69">
        <f>IF(RES_hh_fech_in!K17=0,0,RES_hh_fech_in!K17/RES_summary!K$21)</f>
        <v>12.353194300181354</v>
      </c>
      <c r="L17" s="69">
        <f>IF(RES_hh_fech_in!L17=0,0,RES_hh_fech_in!L17/RES_summary!L$21)</f>
        <v>14.117047842116781</v>
      </c>
      <c r="M17" s="69">
        <f>IF(RES_hh_fech_in!M17=0,0,RES_hh_fech_in!M17/RES_summary!M$21)</f>
        <v>10.479602048737531</v>
      </c>
      <c r="N17" s="69">
        <f>IF(RES_hh_fech_in!N17=0,0,RES_hh_fech_in!N17/RES_summary!N$21)</f>
        <v>10.72589107950035</v>
      </c>
      <c r="O17" s="69">
        <f>IF(RES_hh_fech_in!O17=0,0,RES_hh_fech_in!O17/RES_summary!O$21)</f>
        <v>11.205380046800732</v>
      </c>
      <c r="P17" s="69">
        <f>IF(RES_hh_fech_in!P17=0,0,RES_hh_fech_in!P17/RES_summary!P$21)</f>
        <v>8.8824201780381724</v>
      </c>
      <c r="Q17" s="69">
        <f>IF(RES_hh_fech_in!Q17=0,0,RES_hh_fech_in!Q17/RES_summary!Q$21)</f>
        <v>10.112615059790748</v>
      </c>
      <c r="R17" s="69">
        <f>IF(RES_hh_fech_in!R17=0,0,RES_hh_fech_in!R17/RES_summary!R$21)</f>
        <v>10.219595349749346</v>
      </c>
      <c r="S17" s="69">
        <f>IF(RES_hh_fech_in!S17=0,0,RES_hh_fech_in!S17/RES_summary!S$21)</f>
        <v>9.5358458769004084</v>
      </c>
      <c r="T17" s="69">
        <f>IF(RES_hh_fech_in!T17=0,0,RES_hh_fech_in!T17/RES_summary!T$21)</f>
        <v>9.0277940684339395</v>
      </c>
      <c r="U17" s="69">
        <f>IF(RES_hh_fech_in!U17=0,0,RES_hh_fech_in!U17/RES_summary!U$21)</f>
        <v>8.1955653937147463</v>
      </c>
      <c r="V17" s="69">
        <f>IF(RES_hh_fech_in!V17=0,0,RES_hh_fech_in!V17/RES_summary!V$21)</f>
        <v>7.2318237259120366</v>
      </c>
      <c r="W17" s="69">
        <f>IF(RES_hh_fech_in!W17=0,0,RES_hh_fech_in!W17/RES_summary!W$21)</f>
        <v>7.3353113091799296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13.822511991082267</v>
      </c>
      <c r="D21" s="72">
        <f>IF(RES_hh_fech_in!D21=0,0,RES_hh_fech_in!D21/RES_summary!D$21)</f>
        <v>14.785685901346852</v>
      </c>
      <c r="E21" s="72">
        <f>IF(RES_hh_fech_in!E21=0,0,RES_hh_fech_in!E21/RES_summary!E$21)</f>
        <v>14.8580848775128</v>
      </c>
      <c r="F21" s="72">
        <f>IF(RES_hh_fech_in!F21=0,0,RES_hh_fech_in!F21/RES_summary!F$21)</f>
        <v>13.964404301445688</v>
      </c>
      <c r="G21" s="72">
        <f>IF(RES_hh_fech_in!G21=0,0,RES_hh_fech_in!G21/RES_summary!G$21)</f>
        <v>13.496525564026156</v>
      </c>
      <c r="H21" s="72">
        <f>IF(RES_hh_fech_in!H21=0,0,RES_hh_fech_in!H21/RES_summary!H$21)</f>
        <v>13.307336026916618</v>
      </c>
      <c r="I21" s="72">
        <f>IF(RES_hh_fech_in!I21=0,0,RES_hh_fech_in!I21/RES_summary!I$21)</f>
        <v>12.335337777806787</v>
      </c>
      <c r="J21" s="72">
        <f>IF(RES_hh_fech_in!J21=0,0,RES_hh_fech_in!J21/RES_summary!J$21)</f>
        <v>12.469363114235019</v>
      </c>
      <c r="K21" s="72">
        <f>IF(RES_hh_fech_in!K21=0,0,RES_hh_fech_in!K21/RES_summary!K$21)</f>
        <v>12.590659495226999</v>
      </c>
      <c r="L21" s="72">
        <f>IF(RES_hh_fech_in!L21=0,0,RES_hh_fech_in!L21/RES_summary!L$21)</f>
        <v>14.462148814038505</v>
      </c>
      <c r="M21" s="72">
        <f>IF(RES_hh_fech_in!M21=0,0,RES_hh_fech_in!M21/RES_summary!M$21)</f>
        <v>10.642903168076391</v>
      </c>
      <c r="N21" s="72">
        <f>IF(RES_hh_fech_in!N21=0,0,RES_hh_fech_in!N21/RES_summary!N$21)</f>
        <v>10.863794170815378</v>
      </c>
      <c r="O21" s="72">
        <f>IF(RES_hh_fech_in!O21=0,0,RES_hh_fech_in!O21/RES_summary!O$21)</f>
        <v>11.373591584345156</v>
      </c>
      <c r="P21" s="72">
        <f>IF(RES_hh_fech_in!P21=0,0,RES_hh_fech_in!P21/RES_summary!P$21)</f>
        <v>8.7761761130299458</v>
      </c>
      <c r="Q21" s="72">
        <f>IF(RES_hh_fech_in!Q21=0,0,RES_hh_fech_in!Q21/RES_summary!Q$21)</f>
        <v>10.143878018540041</v>
      </c>
      <c r="R21" s="72">
        <f>IF(RES_hh_fech_in!R21=0,0,RES_hh_fech_in!R21/RES_summary!R$21)</f>
        <v>10.24662929804545</v>
      </c>
      <c r="S21" s="72">
        <f>IF(RES_hh_fech_in!S21=0,0,RES_hh_fech_in!S21/RES_summary!S$21)</f>
        <v>9.542360710333643</v>
      </c>
      <c r="T21" s="72">
        <f>IF(RES_hh_fech_in!T21=0,0,RES_hh_fech_in!T21/RES_summary!T$21)</f>
        <v>9.0040921674108461</v>
      </c>
      <c r="U21" s="72">
        <f>IF(RES_hh_fech_in!U21=0,0,RES_hh_fech_in!U21/RES_summary!U$21)</f>
        <v>8.1495142968005414</v>
      </c>
      <c r="V21" s="72">
        <f>IF(RES_hh_fech_in!V21=0,0,RES_hh_fech_in!V21/RES_summary!V$21)</f>
        <v>7.0899062391876564</v>
      </c>
      <c r="W21" s="72">
        <f>IF(RES_hh_fech_in!W21=0,0,RES_hh_fech_in!W21/RES_summary!W$21)</f>
        <v>7.287450318036039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10.45298715630585</v>
      </c>
      <c r="D24" s="72">
        <f>IF(RES_hh_fech_in!D24=0,0,RES_hh_fech_in!D24/RES_summary!D$21)</f>
        <v>10.951925002600904</v>
      </c>
      <c r="E24" s="72">
        <f>IF(RES_hh_fech_in!E24=0,0,RES_hh_fech_in!E24/RES_summary!E$21)</f>
        <v>11.209816899396406</v>
      </c>
      <c r="F24" s="72">
        <f>IF(RES_hh_fech_in!F24=0,0,RES_hh_fech_in!F24/RES_summary!F$21)</f>
        <v>10.90432341813087</v>
      </c>
      <c r="G24" s="72">
        <f>IF(RES_hh_fech_in!G24=0,0,RES_hh_fech_in!G24/RES_summary!G$21)</f>
        <v>10.365149881882491</v>
      </c>
      <c r="H24" s="72">
        <f>IF(RES_hh_fech_in!H24=0,0,RES_hh_fech_in!H24/RES_summary!H$21)</f>
        <v>9.9851146875951766</v>
      </c>
      <c r="I24" s="72">
        <f>IF(RES_hh_fech_in!I24=0,0,RES_hh_fech_in!I24/RES_summary!I$21)</f>
        <v>9.8205285802170987</v>
      </c>
      <c r="J24" s="72">
        <f>IF(RES_hh_fech_in!J24=0,0,RES_hh_fech_in!J24/RES_summary!J$21)</f>
        <v>9.7616489587097508</v>
      </c>
      <c r="K24" s="72">
        <f>IF(RES_hh_fech_in!K24=0,0,RES_hh_fech_in!K24/RES_summary!K$21)</f>
        <v>9.7576465938356627</v>
      </c>
      <c r="L24" s="72">
        <f>IF(RES_hh_fech_in!L24=0,0,RES_hh_fech_in!L24/RES_summary!L$21)</f>
        <v>11.245499046840221</v>
      </c>
      <c r="M24" s="72">
        <f>IF(RES_hh_fech_in!M24=0,0,RES_hh_fech_in!M24/RES_summary!M$21)</f>
        <v>8.6814826935751963</v>
      </c>
      <c r="N24" s="72">
        <f>IF(RES_hh_fech_in!N24=0,0,RES_hh_fech_in!N24/RES_summary!N$21)</f>
        <v>9.0012084868322226</v>
      </c>
      <c r="O24" s="72">
        <f>IF(RES_hh_fech_in!O24=0,0,RES_hh_fech_in!O24/RES_summary!O$21)</f>
        <v>9.598206576776164</v>
      </c>
      <c r="P24" s="72">
        <f>IF(RES_hh_fech_in!P24=0,0,RES_hh_fech_in!P24/RES_summary!P$21)</f>
        <v>7.8674276268705379</v>
      </c>
      <c r="Q24" s="72">
        <f>IF(RES_hh_fech_in!Q24=0,0,RES_hh_fech_in!Q24/RES_summary!Q$21)</f>
        <v>9.3239231391479773</v>
      </c>
      <c r="R24" s="72">
        <f>IF(RES_hh_fech_in!R24=0,0,RES_hh_fech_in!R24/RES_summary!R$21)</f>
        <v>9.2890497274575043</v>
      </c>
      <c r="S24" s="72">
        <f>IF(RES_hh_fech_in!S24=0,0,RES_hh_fech_in!S24/RES_summary!S$21)</f>
        <v>8.6722121192771553</v>
      </c>
      <c r="T24" s="72">
        <f>IF(RES_hh_fech_in!T24=0,0,RES_hh_fech_in!T24/RES_summary!T$21)</f>
        <v>8.5007034385711613</v>
      </c>
      <c r="U24" s="72">
        <f>IF(RES_hh_fech_in!U24=0,0,RES_hh_fech_in!U24/RES_summary!U$21)</f>
        <v>7.6698984643931327</v>
      </c>
      <c r="V24" s="72">
        <f>IF(RES_hh_fech_in!V24=0,0,RES_hh_fech_in!V24/RES_summary!V$21)</f>
        <v>6.7571371841814756</v>
      </c>
      <c r="W24" s="72">
        <f>IF(RES_hh_fech_in!W24=0,0,RES_hh_fech_in!W24/RES_summary!W$21)</f>
        <v>6.8544841680676569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8.49615959129906</v>
      </c>
      <c r="D25" s="74">
        <f>IF(RES_hh_fech_in!D25=0,0,RES_hh_fech_in!D25/RES_summary!D$21)</f>
        <v>10.273035543120004</v>
      </c>
      <c r="E25" s="74">
        <f>IF(RES_hh_fech_in!E25=0,0,RES_hh_fech_in!E25/RES_summary!E$21)</f>
        <v>9.9825730410287523</v>
      </c>
      <c r="F25" s="74">
        <f>IF(RES_hh_fech_in!F25=0,0,RES_hh_fech_in!F25/RES_summary!F$21)</f>
        <v>8.8265327707676935</v>
      </c>
      <c r="G25" s="74">
        <f>IF(RES_hh_fech_in!G25=0,0,RES_hh_fech_in!G25/RES_summary!G$21)</f>
        <v>9.3098071240809599</v>
      </c>
      <c r="H25" s="74">
        <f>IF(RES_hh_fech_in!H25=0,0,RES_hh_fech_in!H25/RES_summary!H$21)</f>
        <v>9.3591922511971681</v>
      </c>
      <c r="I25" s="74">
        <f>IF(RES_hh_fech_in!I25=0,0,RES_hh_fech_in!I25/RES_summary!I$21)</f>
        <v>8.3554382724946876</v>
      </c>
      <c r="J25" s="74">
        <f>IF(RES_hh_fech_in!J25=0,0,RES_hh_fech_in!J25/RES_summary!J$21)</f>
        <v>8.5056043712153073</v>
      </c>
      <c r="K25" s="74">
        <f>IF(RES_hh_fech_in!K25=0,0,RES_hh_fech_in!K25/RES_summary!K$21)</f>
        <v>7.6141942152621427</v>
      </c>
      <c r="L25" s="74">
        <f>IF(RES_hh_fech_in!L25=0,0,RES_hh_fech_in!L25/RES_summary!L$21)</f>
        <v>10.598482912508024</v>
      </c>
      <c r="M25" s="74">
        <f>IF(RES_hh_fech_in!M25=0,0,RES_hh_fech_in!M25/RES_summary!M$21)</f>
        <v>5.7343799768729991</v>
      </c>
      <c r="N25" s="74">
        <f>IF(RES_hh_fech_in!N25=0,0,RES_hh_fech_in!N25/RES_summary!N$21)</f>
        <v>8.3707273216556111</v>
      </c>
      <c r="O25" s="74">
        <f>IF(RES_hh_fech_in!O25=0,0,RES_hh_fech_in!O25/RES_summary!O$21)</f>
        <v>7.4940061990745876</v>
      </c>
      <c r="P25" s="74">
        <f>IF(RES_hh_fech_in!P25=0,0,RES_hh_fech_in!P25/RES_summary!P$21)</f>
        <v>6.4647878589217633</v>
      </c>
      <c r="Q25" s="74">
        <f>IF(RES_hh_fech_in!Q25=0,0,RES_hh_fech_in!Q25/RES_summary!Q$21)</f>
        <v>7.8738301168395886</v>
      </c>
      <c r="R25" s="74">
        <f>IF(RES_hh_fech_in!R25=0,0,RES_hh_fech_in!R25/RES_summary!R$21)</f>
        <v>7.394693859254108</v>
      </c>
      <c r="S25" s="74">
        <f>IF(RES_hh_fech_in!S25=0,0,RES_hh_fech_in!S25/RES_summary!S$21)</f>
        <v>7.5793789999814063</v>
      </c>
      <c r="T25" s="74">
        <f>IF(RES_hh_fech_in!T25=0,0,RES_hh_fech_in!T25/RES_summary!T$21)</f>
        <v>7.6981656463072357</v>
      </c>
      <c r="U25" s="74">
        <f>IF(RES_hh_fech_in!U25=0,0,RES_hh_fech_in!U25/RES_summary!U$21)</f>
        <v>6.3708140478350535</v>
      </c>
      <c r="V25" s="74">
        <f>IF(RES_hh_fech_in!V25=0,0,RES_hh_fech_in!V25/RES_summary!V$21)</f>
        <v>6.143703583569315</v>
      </c>
      <c r="W25" s="74">
        <f>IF(RES_hh_fech_in!W25=0,0,RES_hh_fech_in!W25/RES_summary!W$21)</f>
        <v>5.7742637041823537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4.446398965799764</v>
      </c>
      <c r="D26" s="77">
        <f>IF(RES_hh_fech_in!D26=0,0,RES_hh_fech_in!D26/RES_summary!D$21)</f>
        <v>4.7572196051985154</v>
      </c>
      <c r="E26" s="77">
        <f>IF(RES_hh_fech_in!E26=0,0,RES_hh_fech_in!E26/RES_summary!E$21)</f>
        <v>4.8354727275487965</v>
      </c>
      <c r="F26" s="77">
        <f>IF(RES_hh_fech_in!F26=0,0,RES_hh_fech_in!F26/RES_summary!F$21)</f>
        <v>4.5974403671838981</v>
      </c>
      <c r="G26" s="77">
        <f>IF(RES_hh_fech_in!G26=0,0,RES_hh_fech_in!G26/RES_summary!G$21)</f>
        <v>4.4789752407006906</v>
      </c>
      <c r="H26" s="77">
        <f>IF(RES_hh_fech_in!H26=0,0,RES_hh_fech_in!H26/RES_summary!H$21)</f>
        <v>4.4504781802175941</v>
      </c>
      <c r="I26" s="77">
        <f>IF(RES_hh_fech_in!I26=0,0,RES_hh_fech_in!I26/RES_summary!I$21)</f>
        <v>4.2203436779597636</v>
      </c>
      <c r="J26" s="77">
        <f>IF(RES_hh_fech_in!J26=0,0,RES_hh_fech_in!J26/RES_summary!J$21)</f>
        <v>4.3036692674690382</v>
      </c>
      <c r="K26" s="77">
        <f>IF(RES_hh_fech_in!K26=0,0,RES_hh_fech_in!K26/RES_summary!K$21)</f>
        <v>4.3537568707434824</v>
      </c>
      <c r="L26" s="77">
        <f>IF(RES_hh_fech_in!L26=0,0,RES_hh_fech_in!L26/RES_summary!L$21)</f>
        <v>5.2801428487421873</v>
      </c>
      <c r="M26" s="77">
        <f>IF(RES_hh_fech_in!M26=0,0,RES_hh_fech_in!M26/RES_summary!M$21)</f>
        <v>4.5082737725524371</v>
      </c>
      <c r="N26" s="77">
        <f>IF(RES_hh_fech_in!N26=0,0,RES_hh_fech_in!N26/RES_summary!N$21)</f>
        <v>4.5673005387934813</v>
      </c>
      <c r="O26" s="77">
        <f>IF(RES_hh_fech_in!O26=0,0,RES_hh_fech_in!O26/RES_summary!O$21)</f>
        <v>4.4748926527826125</v>
      </c>
      <c r="P26" s="77">
        <f>IF(RES_hh_fech_in!P26=0,0,RES_hh_fech_in!P26/RES_summary!P$21)</f>
        <v>4.3182950672310438</v>
      </c>
      <c r="Q26" s="77">
        <f>IF(RES_hh_fech_in!Q26=0,0,RES_hh_fech_in!Q26/RES_summary!Q$21)</f>
        <v>4.2894123739939429</v>
      </c>
      <c r="R26" s="77">
        <f>IF(RES_hh_fech_in!R26=0,0,RES_hh_fech_in!R26/RES_summary!R$21)</f>
        <v>4.2012888473635703</v>
      </c>
      <c r="S26" s="77">
        <f>IF(RES_hh_fech_in!S26=0,0,RES_hh_fech_in!S26/RES_summary!S$21)</f>
        <v>4.0755652470935306</v>
      </c>
      <c r="T26" s="77">
        <f>IF(RES_hh_fech_in!T26=0,0,RES_hh_fech_in!T26/RES_summary!T$21)</f>
        <v>4.0249342763198532</v>
      </c>
      <c r="U26" s="77">
        <f>IF(RES_hh_fech_in!U26=0,0,RES_hh_fech_in!U26/RES_summary!U$21)</f>
        <v>3.909807788435351</v>
      </c>
      <c r="V26" s="77">
        <f>IF(RES_hh_fech_in!V26=0,0,RES_hh_fech_in!V26/RES_summary!V$21)</f>
        <v>3.6685434610165575</v>
      </c>
      <c r="W26" s="77">
        <f>IF(RES_hh_fech_in!W26=0,0,RES_hh_fech_in!W26/RES_summary!W$21)</f>
        <v>3.5450116969005534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2.4970285254209466</v>
      </c>
      <c r="D27" s="69">
        <f>IF(RES_hh_fech_in!D27=0,0,RES_hh_fech_in!D27/RES_summary!D$21)</f>
        <v>2.4498388882973101</v>
      </c>
      <c r="E27" s="69">
        <f>IF(RES_hh_fech_in!E27=0,0,RES_hh_fech_in!E27/RES_summary!E$21)</f>
        <v>2.426563211107744</v>
      </c>
      <c r="F27" s="69">
        <f>IF(RES_hh_fech_in!F27=0,0,RES_hh_fech_in!F27/RES_summary!F$21)</f>
        <v>2.427995533763569</v>
      </c>
      <c r="G27" s="69">
        <f>IF(RES_hh_fech_in!G27=0,0,RES_hh_fech_in!G27/RES_summary!G$21)</f>
        <v>2.4170578885051044</v>
      </c>
      <c r="H27" s="69">
        <f>IF(RES_hh_fech_in!H27=0,0,RES_hh_fech_in!H27/RES_summary!H$21)</f>
        <v>2.6632746044951738</v>
      </c>
      <c r="I27" s="69">
        <f>IF(RES_hh_fech_in!I27=0,0,RES_hh_fech_in!I27/RES_summary!I$21)</f>
        <v>2.4547211080279485</v>
      </c>
      <c r="J27" s="69">
        <f>IF(RES_hh_fech_in!J27=0,0,RES_hh_fech_in!J27/RES_summary!J$21)</f>
        <v>2.5885699080416997</v>
      </c>
      <c r="K27" s="69">
        <f>IF(RES_hh_fech_in!K27=0,0,RES_hh_fech_in!K27/RES_summary!K$21)</f>
        <v>2.3142842317232515</v>
      </c>
      <c r="L27" s="69">
        <f>IF(RES_hh_fech_in!L27=0,0,RES_hh_fech_in!L27/RES_summary!L$21)</f>
        <v>2.8850568761391795</v>
      </c>
      <c r="M27" s="69">
        <f>IF(RES_hh_fech_in!M27=0,0,RES_hh_fech_in!M27/RES_summary!M$21)</f>
        <v>2.7279584244243984</v>
      </c>
      <c r="N27" s="69">
        <f>IF(RES_hh_fech_in!N27=0,0,RES_hh_fech_in!N27/RES_summary!N$21)</f>
        <v>2.694571738502201</v>
      </c>
      <c r="O27" s="69">
        <f>IF(RES_hh_fech_in!O27=0,0,RES_hh_fech_in!O27/RES_summary!O$21)</f>
        <v>2.5973526207153714</v>
      </c>
      <c r="P27" s="69">
        <f>IF(RES_hh_fech_in!P27=0,0,RES_hh_fech_in!P27/RES_summary!P$21)</f>
        <v>2.4333110844776904</v>
      </c>
      <c r="Q27" s="69">
        <f>IF(RES_hh_fech_in!Q27=0,0,RES_hh_fech_in!Q27/RES_summary!Q$21)</f>
        <v>2.3950522725465966</v>
      </c>
      <c r="R27" s="69">
        <f>IF(RES_hh_fech_in!R27=0,0,RES_hh_fech_in!R27/RES_summary!R$21)</f>
        <v>2.365708700983693</v>
      </c>
      <c r="S27" s="69">
        <f>IF(RES_hh_fech_in!S27=0,0,RES_hh_fech_in!S27/RES_summary!S$21)</f>
        <v>2.2889824758006996</v>
      </c>
      <c r="T27" s="69">
        <f>IF(RES_hh_fech_in!T27=0,0,RES_hh_fech_in!T27/RES_summary!T$21)</f>
        <v>2.2144964843000721</v>
      </c>
      <c r="U27" s="69">
        <f>IF(RES_hh_fech_in!U27=0,0,RES_hh_fech_in!U27/RES_summary!U$21)</f>
        <v>2.1635398607920902</v>
      </c>
      <c r="V27" s="69">
        <f>IF(RES_hh_fech_in!V27=0,0,RES_hh_fech_in!V27/RES_summary!V$21)</f>
        <v>2.104461001497679</v>
      </c>
      <c r="W27" s="69">
        <f>IF(RES_hh_fech_in!W27=0,0,RES_hh_fech_in!W27/RES_summary!W$21)</f>
        <v>2.0537844465985269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2.8130220390958471</v>
      </c>
      <c r="D30" s="72">
        <f>IF(RES_hh_fech_in!D30=0,0,RES_hh_fech_in!D30/RES_summary!D$21)</f>
        <v>2.7741488059227302</v>
      </c>
      <c r="E30" s="72">
        <f>IF(RES_hh_fech_in!E30=0,0,RES_hh_fech_in!E30/RES_summary!E$21)</f>
        <v>2.7665030836235807</v>
      </c>
      <c r="F30" s="72">
        <f>IF(RES_hh_fech_in!F30=0,0,RES_hh_fech_in!F30/RES_summary!F$21)</f>
        <v>2.7786424307345778</v>
      </c>
      <c r="G30" s="72">
        <f>IF(RES_hh_fech_in!G30=0,0,RES_hh_fech_in!G30/RES_summary!G$21)</f>
        <v>2.7510927882382838</v>
      </c>
      <c r="H30" s="72">
        <f>IF(RES_hh_fech_in!H30=0,0,RES_hh_fech_in!H30/RES_summary!H$21)</f>
        <v>3.0294064253287352</v>
      </c>
      <c r="I30" s="72">
        <f>IF(RES_hh_fech_in!I30=0,0,RES_hh_fech_in!I30/RES_summary!I$21)</f>
        <v>2.7033379221287941</v>
      </c>
      <c r="J30" s="72">
        <f>IF(RES_hh_fech_in!J30=0,0,RES_hh_fech_in!J30/RES_summary!J$21)</f>
        <v>2.8069364294312669</v>
      </c>
      <c r="K30" s="72">
        <f>IF(RES_hh_fech_in!K30=0,0,RES_hh_fech_in!K30/RES_summary!K$21)</f>
        <v>2.5449773254742407</v>
      </c>
      <c r="L30" s="72">
        <f>IF(RES_hh_fech_in!L30=0,0,RES_hh_fech_in!L30/RES_summary!L$21)</f>
        <v>3.2926091776749797</v>
      </c>
      <c r="M30" s="72">
        <f>IF(RES_hh_fech_in!M30=0,0,RES_hh_fech_in!M30/RES_summary!M$21)</f>
        <v>3.0386161023235041</v>
      </c>
      <c r="N30" s="72">
        <f>IF(RES_hh_fech_in!N30=0,0,RES_hh_fech_in!N30/RES_summary!N$21)</f>
        <v>2.9829186822509484</v>
      </c>
      <c r="O30" s="72">
        <f>IF(RES_hh_fech_in!O30=0,0,RES_hh_fech_in!O30/RES_summary!O$21)</f>
        <v>2.8962217441688676</v>
      </c>
      <c r="P30" s="72">
        <f>IF(RES_hh_fech_in!P30=0,0,RES_hh_fech_in!P30/RES_summary!P$21)</f>
        <v>2.8271144352249249</v>
      </c>
      <c r="Q30" s="72">
        <f>IF(RES_hh_fech_in!Q30=0,0,RES_hh_fech_in!Q30/RES_summary!Q$21)</f>
        <v>2.7768879224709266</v>
      </c>
      <c r="R30" s="72">
        <f>IF(RES_hh_fech_in!R30=0,0,RES_hh_fech_in!R30/RES_summary!R$21)</f>
        <v>2.6964426693241701</v>
      </c>
      <c r="S30" s="72">
        <f>IF(RES_hh_fech_in!S30=0,0,RES_hh_fech_in!S30/RES_summary!S$21)</f>
        <v>2.6347040835026849</v>
      </c>
      <c r="T30" s="72">
        <f>IF(RES_hh_fech_in!T30=0,0,RES_hh_fech_in!T30/RES_summary!T$21)</f>
        <v>2.5788378739473186</v>
      </c>
      <c r="U30" s="72">
        <f>IF(RES_hh_fech_in!U30=0,0,RES_hh_fech_in!U30/RES_summary!U$21)</f>
        <v>2.5246072353322586</v>
      </c>
      <c r="V30" s="72">
        <f>IF(RES_hh_fech_in!V30=0,0,RES_hh_fech_in!V30/RES_summary!V$21)</f>
        <v>2.4601919502556653</v>
      </c>
      <c r="W30" s="72">
        <f>IF(RES_hh_fech_in!W30=0,0,RES_hh_fech_in!W30/RES_summary!W$21)</f>
        <v>2.4006780771753569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2.2239879672928637</v>
      </c>
      <c r="D32" s="77">
        <f>IF(RES_hh_fech_in!D32=0,0,RES_hh_fech_in!D32/RES_summary!D$21)</f>
        <v>2.2105927138878703</v>
      </c>
      <c r="E32" s="77">
        <f>IF(RES_hh_fech_in!E32=0,0,RES_hh_fech_in!E32/RES_summary!E$21)</f>
        <v>2.1871395083541501</v>
      </c>
      <c r="F32" s="77">
        <f>IF(RES_hh_fech_in!F32=0,0,RES_hh_fech_in!F32/RES_summary!F$21)</f>
        <v>2.2123580991717637</v>
      </c>
      <c r="G32" s="77">
        <f>IF(RES_hh_fech_in!G32=0,0,RES_hh_fech_in!G32/RES_summary!G$21)</f>
        <v>2.1865910695389728</v>
      </c>
      <c r="H32" s="77">
        <f>IF(RES_hh_fech_in!H32=0,0,RES_hh_fech_in!H32/RES_summary!H$21)</f>
        <v>2.3711630105389103</v>
      </c>
      <c r="I32" s="77">
        <f>IF(RES_hh_fech_in!I32=0,0,RES_hh_fech_in!I32/RES_summary!I$21)</f>
        <v>2.1773770895868751</v>
      </c>
      <c r="J32" s="77">
        <f>IF(RES_hh_fech_in!J32=0,0,RES_hh_fech_in!J32/RES_summary!J$21)</f>
        <v>2.2037867073163473</v>
      </c>
      <c r="K32" s="77">
        <f>IF(RES_hh_fech_in!K32=0,0,RES_hh_fech_in!K32/RES_summary!K$21)</f>
        <v>2.0044705336723978</v>
      </c>
      <c r="L32" s="77">
        <f>IF(RES_hh_fech_in!L32=0,0,RES_hh_fech_in!L32/RES_summary!L$21)</f>
        <v>2.4282238416162905</v>
      </c>
      <c r="M32" s="77">
        <f>IF(RES_hh_fech_in!M32=0,0,RES_hh_fech_in!M32/RES_summary!M$21)</f>
        <v>2.3622286030540303</v>
      </c>
      <c r="N32" s="77">
        <f>IF(RES_hh_fech_in!N32=0,0,RES_hh_fech_in!N32/RES_summary!N$21)</f>
        <v>2.3395708127245367</v>
      </c>
      <c r="O32" s="77">
        <f>IF(RES_hh_fech_in!O32=0,0,RES_hh_fech_in!O32/RES_summary!O$21)</f>
        <v>2.2557128148235819</v>
      </c>
      <c r="P32" s="77">
        <f>IF(RES_hh_fech_in!P32=0,0,RES_hh_fech_in!P32/RES_summary!P$21)</f>
        <v>2.1811377031631518</v>
      </c>
      <c r="Q32" s="77">
        <f>IF(RES_hh_fech_in!Q32=0,0,RES_hh_fech_in!Q32/RES_summary!Q$21)</f>
        <v>2.1094261664957932</v>
      </c>
      <c r="R32" s="77">
        <f>IF(RES_hh_fech_in!R32=0,0,RES_hh_fech_in!R32/RES_summary!R$21)</f>
        <v>2.0358697547629561</v>
      </c>
      <c r="S32" s="77">
        <f>IF(RES_hh_fech_in!S32=0,0,RES_hh_fech_in!S32/RES_summary!S$21)</f>
        <v>1.9619704277485541</v>
      </c>
      <c r="T32" s="77">
        <f>IF(RES_hh_fech_in!T32=0,0,RES_hh_fech_in!T32/RES_summary!T$21)</f>
        <v>1.8909986520922506</v>
      </c>
      <c r="U32" s="77">
        <f>IF(RES_hh_fech_in!U32=0,0,RES_hh_fech_in!U32/RES_summary!U$21)</f>
        <v>1.8284534968141362</v>
      </c>
      <c r="V32" s="77">
        <f>IF(RES_hh_fech_in!V32=0,0,RES_hh_fech_in!V32/RES_summary!V$21)</f>
        <v>1.7724501687383816</v>
      </c>
      <c r="W32" s="77">
        <f>IF(RES_hh_fech_in!W32=0,0,RES_hh_fech_in!W32/RES_summary!W$21)</f>
        <v>1.7340333089863087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90.394999122689342</v>
      </c>
      <c r="D3" s="65">
        <f>IF(RES_hh_tesh_in!D3=0,0,RES_hh_tesh_in!D3/RES_summary!D$21)</f>
        <v>86.78488074009617</v>
      </c>
      <c r="E3" s="65">
        <f>IF(RES_hh_tesh_in!E3=0,0,RES_hh_tesh_in!E3/RES_summary!E$21)</f>
        <v>88.385902975879318</v>
      </c>
      <c r="F3" s="65">
        <f>IF(RES_hh_tesh_in!F3=0,0,RES_hh_tesh_in!F3/RES_summary!F$21)</f>
        <v>84.241267502423725</v>
      </c>
      <c r="G3" s="65">
        <f>IF(RES_hh_tesh_in!G3=0,0,RES_hh_tesh_in!G3/RES_summary!G$21)</f>
        <v>81.106820649112407</v>
      </c>
      <c r="H3" s="65">
        <f>IF(RES_hh_tesh_in!H3=0,0,RES_hh_tesh_in!H3/RES_summary!H$21)</f>
        <v>81.484687750051265</v>
      </c>
      <c r="I3" s="65">
        <f>IF(RES_hh_tesh_in!I3=0,0,RES_hh_tesh_in!I3/RES_summary!I$21)</f>
        <v>72.139775841843303</v>
      </c>
      <c r="J3" s="65">
        <f>IF(RES_hh_tesh_in!J3=0,0,RES_hh_tesh_in!J3/RES_summary!J$21)</f>
        <v>80.369754321506718</v>
      </c>
      <c r="K3" s="65">
        <f>IF(RES_hh_tesh_in!K3=0,0,RES_hh_tesh_in!K3/RES_summary!K$21)</f>
        <v>79.776762940443462</v>
      </c>
      <c r="L3" s="65">
        <f>IF(RES_hh_tesh_in!L3=0,0,RES_hh_tesh_in!L3/RES_summary!L$21)</f>
        <v>90.78618994704135</v>
      </c>
      <c r="M3" s="65">
        <f>IF(RES_hh_tesh_in!M3=0,0,RES_hh_tesh_in!M3/RES_summary!M$21)</f>
        <v>72.648509332080323</v>
      </c>
      <c r="N3" s="65">
        <f>IF(RES_hh_tesh_in!N3=0,0,RES_hh_tesh_in!N3/RES_summary!N$21)</f>
        <v>76.913813615067312</v>
      </c>
      <c r="O3" s="65">
        <f>IF(RES_hh_tesh_in!O3=0,0,RES_hh_tesh_in!O3/RES_summary!O$21)</f>
        <v>79.06637023827345</v>
      </c>
      <c r="P3" s="65">
        <f>IF(RES_hh_tesh_in!P3=0,0,RES_hh_tesh_in!P3/RES_summary!P$21)</f>
        <v>59.995312670940187</v>
      </c>
      <c r="Q3" s="65">
        <f>IF(RES_hh_tesh_in!Q3=0,0,RES_hh_tesh_in!Q3/RES_summary!Q$21)</f>
        <v>60.565361109240136</v>
      </c>
      <c r="R3" s="65">
        <f>IF(RES_hh_tesh_in!R3=0,0,RES_hh_tesh_in!R3/RES_summary!R$21)</f>
        <v>60.45178253290991</v>
      </c>
      <c r="S3" s="65">
        <f>IF(RES_hh_tesh_in!S3=0,0,RES_hh_tesh_in!S3/RES_summary!S$21)</f>
        <v>56.170191278917279</v>
      </c>
      <c r="T3" s="65">
        <f>IF(RES_hh_tesh_in!T3=0,0,RES_hh_tesh_in!T3/RES_summary!T$21)</f>
        <v>53.442208564930866</v>
      </c>
      <c r="U3" s="65">
        <f>IF(RES_hh_tesh_in!U3=0,0,RES_hh_tesh_in!U3/RES_summary!U$21)</f>
        <v>49.524708673032052</v>
      </c>
      <c r="V3" s="65">
        <f>IF(RES_hh_tesh_in!V3=0,0,RES_hh_tesh_in!V3/RES_summary!V$21)</f>
        <v>45.476094822607351</v>
      </c>
      <c r="W3" s="65">
        <f>IF(RES_hh_tesh_in!W3=0,0,RES_hh_tesh_in!W3/RES_summary!W$21)</f>
        <v>45.227737054124319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79.637450365112585</v>
      </c>
      <c r="D4" s="69">
        <f>IF(RES_hh_tesh_in!D4=0,0,RES_hh_tesh_in!D4/RES_summary!D$21)</f>
        <v>75.435635592725504</v>
      </c>
      <c r="E4" s="69">
        <f>IF(RES_hh_tesh_in!E4=0,0,RES_hh_tesh_in!E4/RES_summary!E$21)</f>
        <v>76.692599079533494</v>
      </c>
      <c r="F4" s="69">
        <f>IF(RES_hh_tesh_in!F4=0,0,RES_hh_tesh_in!F4/RES_summary!F$21)</f>
        <v>72.957621970956282</v>
      </c>
      <c r="G4" s="69">
        <f>IF(RES_hh_tesh_in!G4=0,0,RES_hh_tesh_in!G4/RES_summary!G$21)</f>
        <v>69.759650549181771</v>
      </c>
      <c r="H4" s="69">
        <f>IF(RES_hh_tesh_in!H4=0,0,RES_hh_tesh_in!H4/RES_summary!H$21)</f>
        <v>69.693780579100334</v>
      </c>
      <c r="I4" s="69">
        <f>IF(RES_hh_tesh_in!I4=0,0,RES_hh_tesh_in!I4/RES_summary!I$21)</f>
        <v>61.758991133957252</v>
      </c>
      <c r="J4" s="69">
        <f>IF(RES_hh_tesh_in!J4=0,0,RES_hh_tesh_in!J4/RES_summary!J$21)</f>
        <v>69.659301416695186</v>
      </c>
      <c r="K4" s="69">
        <f>IF(RES_hh_tesh_in!K4=0,0,RES_hh_tesh_in!K4/RES_summary!K$21)</f>
        <v>68.78088694895284</v>
      </c>
      <c r="L4" s="69">
        <f>IF(RES_hh_tesh_in!L4=0,0,RES_hh_tesh_in!L4/RES_summary!L$21)</f>
        <v>77.91753535082573</v>
      </c>
      <c r="M4" s="69">
        <f>IF(RES_hh_tesh_in!M4=0,0,RES_hh_tesh_in!M4/RES_summary!M$21)</f>
        <v>61.32718511454901</v>
      </c>
      <c r="N4" s="69">
        <f>IF(RES_hh_tesh_in!N4=0,0,RES_hh_tesh_in!N4/RES_summary!N$21)</f>
        <v>65.184948690618967</v>
      </c>
      <c r="O4" s="69">
        <f>IF(RES_hh_tesh_in!O4=0,0,RES_hh_tesh_in!O4/RES_summary!O$21)</f>
        <v>67.172717196396192</v>
      </c>
      <c r="P4" s="69">
        <f>IF(RES_hh_tesh_in!P4=0,0,RES_hh_tesh_in!P4/RES_summary!P$21)</f>
        <v>49.204470649586497</v>
      </c>
      <c r="Q4" s="69">
        <f>IF(RES_hh_tesh_in!Q4=0,0,RES_hh_tesh_in!Q4/RES_summary!Q$21)</f>
        <v>48.715868292565972</v>
      </c>
      <c r="R4" s="69">
        <f>IF(RES_hh_tesh_in!R4=0,0,RES_hh_tesh_in!R4/RES_summary!R$21)</f>
        <v>48.302104358981559</v>
      </c>
      <c r="S4" s="69">
        <f>IF(RES_hh_tesh_in!S4=0,0,RES_hh_tesh_in!S4/RES_summary!S$21)</f>
        <v>45.131696605527914</v>
      </c>
      <c r="T4" s="69">
        <f>IF(RES_hh_tesh_in!T4=0,0,RES_hh_tesh_in!T4/RES_summary!T$21)</f>
        <v>43.038864262586394</v>
      </c>
      <c r="U4" s="69">
        <f>IF(RES_hh_tesh_in!U4=0,0,RES_hh_tesh_in!U4/RES_summary!U$21)</f>
        <v>39.820418148229926</v>
      </c>
      <c r="V4" s="69">
        <f>IF(RES_hh_tesh_in!V4=0,0,RES_hh_tesh_in!V4/RES_summary!V$21)</f>
        <v>36.626516372154541</v>
      </c>
      <c r="W4" s="69">
        <f>IF(RES_hh_tesh_in!W4=0,0,RES_hh_tesh_in!W4/RES_summary!W$21)</f>
        <v>35.883876759294147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70.716182484187328</v>
      </c>
      <c r="D5" s="72">
        <f>IF(RES_hh_tesh_in!D5=0,0,RES_hh_tesh_in!D5/RES_summary!D$21)</f>
        <v>69.740423442661438</v>
      </c>
      <c r="E5" s="72">
        <f>IF(RES_hh_tesh_in!E5=0,0,RES_hh_tesh_in!E5/RES_summary!E$21)</f>
        <v>71.059439067658872</v>
      </c>
      <c r="F5" s="72">
        <f>IF(RES_hh_tesh_in!F5=0,0,RES_hh_tesh_in!F5/RES_summary!F$21)</f>
        <v>43.891368599476607</v>
      </c>
      <c r="G5" s="72">
        <f>IF(RES_hh_tesh_in!G5=0,0,RES_hh_tesh_in!G5/RES_summary!G$21)</f>
        <v>42.785893914118489</v>
      </c>
      <c r="H5" s="72">
        <f>IF(RES_hh_tesh_in!H5=0,0,RES_hh_tesh_in!H5/RES_summary!H$21)</f>
        <v>41.515587422226297</v>
      </c>
      <c r="I5" s="72">
        <f>IF(RES_hh_tesh_in!I5=0,0,RES_hh_tesh_in!I5/RES_summary!I$21)</f>
        <v>46.290546081817197</v>
      </c>
      <c r="J5" s="72">
        <f>IF(RES_hh_tesh_in!J5=0,0,RES_hh_tesh_in!J5/RES_summary!J$21)</f>
        <v>198.34231571535491</v>
      </c>
      <c r="K5" s="72">
        <f>IF(RES_hh_tesh_in!K5=0,0,RES_hh_tesh_in!K5/RES_summary!K$21)</f>
        <v>58.640651839805926</v>
      </c>
      <c r="L5" s="72">
        <f>IF(RES_hh_tesh_in!L5=0,0,RES_hh_tesh_in!L5/RES_summary!L$21)</f>
        <v>61.582235459398142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53.583830505729082</v>
      </c>
      <c r="S5" s="72">
        <f>IF(RES_hh_tesh_in!S5=0,0,RES_hh_tesh_in!S5/RES_summary!S$21)</f>
        <v>57.183523973866393</v>
      </c>
      <c r="T5" s="72">
        <f>IF(RES_hh_tesh_in!T5=0,0,RES_hh_tesh_in!T5/RES_summary!T$21)</f>
        <v>51.017100705377636</v>
      </c>
      <c r="U5" s="72">
        <f>IF(RES_hh_tesh_in!U5=0,0,RES_hh_tesh_in!U5/RES_summary!U$21)</f>
        <v>56.251742683651784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77.513142283655228</v>
      </c>
      <c r="D6" s="72">
        <f>IF(RES_hh_tesh_in!D6=0,0,RES_hh_tesh_in!D6/RES_summary!D$21)</f>
        <v>73.931458621100816</v>
      </c>
      <c r="E6" s="72">
        <f>IF(RES_hh_tesh_in!E6=0,0,RES_hh_tesh_in!E6/RES_summary!E$21)</f>
        <v>73.234316875020426</v>
      </c>
      <c r="F6" s="72">
        <f>IF(RES_hh_tesh_in!F6=0,0,RES_hh_tesh_in!F6/RES_summary!F$21)</f>
        <v>70.309961111665942</v>
      </c>
      <c r="G6" s="72">
        <f>IF(RES_hh_tesh_in!G6=0,0,RES_hh_tesh_in!G6/RES_summary!G$21)</f>
        <v>66.165124706902247</v>
      </c>
      <c r="H6" s="72">
        <f>IF(RES_hh_tesh_in!H6=0,0,RES_hh_tesh_in!H6/RES_summary!H$21)</f>
        <v>69.842853259064981</v>
      </c>
      <c r="I6" s="72">
        <f>IF(RES_hh_tesh_in!I6=0,0,RES_hh_tesh_in!I6/RES_summary!I$21)</f>
        <v>63.551245823487037</v>
      </c>
      <c r="J6" s="72">
        <f>IF(RES_hh_tesh_in!J6=0,0,RES_hh_tesh_in!J6/RES_summary!J$21)</f>
        <v>67.64807568064964</v>
      </c>
      <c r="K6" s="72">
        <f>IF(RES_hh_tesh_in!K6=0,0,RES_hh_tesh_in!K6/RES_summary!K$21)</f>
        <v>66.951907286073009</v>
      </c>
      <c r="L6" s="72">
        <f>IF(RES_hh_tesh_in!L6=0,0,RES_hh_tesh_in!L6/RES_summary!L$21)</f>
        <v>76.362657027125039</v>
      </c>
      <c r="M6" s="72">
        <f>IF(RES_hh_tesh_in!M6=0,0,RES_hh_tesh_in!M6/RES_summary!M$21)</f>
        <v>59.799495763566817</v>
      </c>
      <c r="N6" s="72">
        <f>IF(RES_hh_tesh_in!N6=0,0,RES_hh_tesh_in!N6/RES_summary!N$21)</f>
        <v>63.144736975550742</v>
      </c>
      <c r="O6" s="72">
        <f>IF(RES_hh_tesh_in!O6=0,0,RES_hh_tesh_in!O6/RES_summary!O$21)</f>
        <v>65.91642339267888</v>
      </c>
      <c r="P6" s="72">
        <f>IF(RES_hh_tesh_in!P6=0,0,RES_hh_tesh_in!P6/RES_summary!P$21)</f>
        <v>49.606451326741094</v>
      </c>
      <c r="Q6" s="72">
        <f>IF(RES_hh_tesh_in!Q6=0,0,RES_hh_tesh_in!Q6/RES_summary!Q$21)</f>
        <v>47.24936327404636</v>
      </c>
      <c r="R6" s="72">
        <f>IF(RES_hh_tesh_in!R6=0,0,RES_hh_tesh_in!R6/RES_summary!R$21)</f>
        <v>46.040595289423273</v>
      </c>
      <c r="S6" s="72">
        <f>IF(RES_hh_tesh_in!S6=0,0,RES_hh_tesh_in!S6/RES_summary!S$21)</f>
        <v>44.21780152288747</v>
      </c>
      <c r="T6" s="72">
        <f>IF(RES_hh_tesh_in!T6=0,0,RES_hh_tesh_in!T6/RES_summary!T$21)</f>
        <v>41.946822934562455</v>
      </c>
      <c r="U6" s="72">
        <f>IF(RES_hh_tesh_in!U6=0,0,RES_hh_tesh_in!U6/RES_summary!U$21)</f>
        <v>39.68255206600503</v>
      </c>
      <c r="V6" s="72">
        <f>IF(RES_hh_tesh_in!V6=0,0,RES_hh_tesh_in!V6/RES_summary!V$21)</f>
        <v>37.999304863429252</v>
      </c>
      <c r="W6" s="72">
        <f>IF(RES_hh_tesh_in!W6=0,0,RES_hh_tesh_in!W6/RES_summary!W$21)</f>
        <v>33.670778701039652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69.376134051768361</v>
      </c>
      <c r="M7" s="72">
        <f>IF(RES_hh_tesh_in!M7=0,0,RES_hh_tesh_in!M7/RES_summary!M$21)</f>
        <v>63.703554166297067</v>
      </c>
      <c r="N7" s="72">
        <f>IF(RES_hh_tesh_in!N7=0,0,RES_hh_tesh_in!N7/RES_summary!N$21)</f>
        <v>63.319332599109892</v>
      </c>
      <c r="O7" s="72">
        <f>IF(RES_hh_tesh_in!O7=0,0,RES_hh_tesh_in!O7/RES_summary!O$21)</f>
        <v>61.11375953300265</v>
      </c>
      <c r="P7" s="72">
        <f>IF(RES_hh_tesh_in!P7=0,0,RES_hh_tesh_in!P7/RES_summary!P$21)</f>
        <v>53.480589251245767</v>
      </c>
      <c r="Q7" s="72">
        <f>IF(RES_hh_tesh_in!Q7=0,0,RES_hh_tesh_in!Q7/RES_summary!Q$21)</f>
        <v>49.938160393449238</v>
      </c>
      <c r="R7" s="72">
        <f>IF(RES_hh_tesh_in!R7=0,0,RES_hh_tesh_in!R7/RES_summary!R$21)</f>
        <v>46.744104780118072</v>
      </c>
      <c r="S7" s="72">
        <f>IF(RES_hh_tesh_in!S7=0,0,RES_hh_tesh_in!S7/RES_summary!S$21)</f>
        <v>44.439593823894143</v>
      </c>
      <c r="T7" s="72">
        <f>IF(RES_hh_tesh_in!T7=0,0,RES_hh_tesh_in!T7/RES_summary!T$21)</f>
        <v>41.752732912744904</v>
      </c>
      <c r="U7" s="72">
        <f>IF(RES_hh_tesh_in!U7=0,0,RES_hh_tesh_in!U7/RES_summary!U$21)</f>
        <v>38.98511598929133</v>
      </c>
      <c r="V7" s="72">
        <f>IF(RES_hh_tesh_in!V7=0,0,RES_hh_tesh_in!V7/RES_summary!V$21)</f>
        <v>36.295065854865982</v>
      </c>
      <c r="W7" s="72">
        <f>IF(RES_hh_tesh_in!W7=0,0,RES_hh_tesh_in!W7/RES_summary!W$21)</f>
        <v>32.129617904189885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78.061208448994904</v>
      </c>
      <c r="D8" s="72">
        <f>IF(RES_hh_tesh_in!D8=0,0,RES_hh_tesh_in!D8/RES_summary!D$21)</f>
        <v>73.7946332692906</v>
      </c>
      <c r="E8" s="72">
        <f>IF(RES_hh_tesh_in!E8=0,0,RES_hh_tesh_in!E8/RES_summary!E$21)</f>
        <v>75.166142870263315</v>
      </c>
      <c r="F8" s="72">
        <f>IF(RES_hh_tesh_in!F8=0,0,RES_hh_tesh_in!F8/RES_summary!F$21)</f>
        <v>71.41372236323906</v>
      </c>
      <c r="G8" s="72">
        <f>IF(RES_hh_tesh_in!G8=0,0,RES_hh_tesh_in!G8/RES_summary!G$21)</f>
        <v>68.286034107345913</v>
      </c>
      <c r="H8" s="72">
        <f>IF(RES_hh_tesh_in!H8=0,0,RES_hh_tesh_in!H8/RES_summary!H$21)</f>
        <v>68.422086816856321</v>
      </c>
      <c r="I8" s="72">
        <f>IF(RES_hh_tesh_in!I8=0,0,RES_hh_tesh_in!I8/RES_summary!I$21)</f>
        <v>60.090910691789055</v>
      </c>
      <c r="J8" s="72">
        <f>IF(RES_hh_tesh_in!J8=0,0,RES_hh_tesh_in!J8/RES_summary!J$21)</f>
        <v>68.41413259766729</v>
      </c>
      <c r="K8" s="72">
        <f>IF(RES_hh_tesh_in!K8=0,0,RES_hh_tesh_in!K8/RES_summary!K$21)</f>
        <v>67.439334306421955</v>
      </c>
      <c r="L8" s="72">
        <f>IF(RES_hh_tesh_in!L8=0,0,RES_hh_tesh_in!L8/RES_summary!L$21)</f>
        <v>77.40843638502605</v>
      </c>
      <c r="M8" s="72">
        <f>IF(RES_hh_tesh_in!M8=0,0,RES_hh_tesh_in!M8/RES_summary!M$21)</f>
        <v>59.506834734524801</v>
      </c>
      <c r="N8" s="72">
        <f>IF(RES_hh_tesh_in!N8=0,0,RES_hh_tesh_in!N8/RES_summary!N$21)</f>
        <v>63.679277410640758</v>
      </c>
      <c r="O8" s="72">
        <f>IF(RES_hh_tesh_in!O8=0,0,RES_hh_tesh_in!O8/RES_summary!O$21)</f>
        <v>66.478354357541207</v>
      </c>
      <c r="P8" s="72">
        <f>IF(RES_hh_tesh_in!P8=0,0,RES_hh_tesh_in!P8/RES_summary!P$21)</f>
        <v>47.293518470613101</v>
      </c>
      <c r="Q8" s="72">
        <f>IF(RES_hh_tesh_in!Q8=0,0,RES_hh_tesh_in!Q8/RES_summary!Q$21)</f>
        <v>47.674774953126516</v>
      </c>
      <c r="R8" s="72">
        <f>IF(RES_hh_tesh_in!R8=0,0,RES_hh_tesh_in!R8/RES_summary!R$21)</f>
        <v>47.582723209528879</v>
      </c>
      <c r="S8" s="72">
        <f>IF(RES_hh_tesh_in!S8=0,0,RES_hh_tesh_in!S8/RES_summary!S$21)</f>
        <v>44.407404817778662</v>
      </c>
      <c r="T8" s="72">
        <f>IF(RES_hh_tesh_in!T8=0,0,RES_hh_tesh_in!T8/RES_summary!T$21)</f>
        <v>42.42399630248142</v>
      </c>
      <c r="U8" s="72">
        <f>IF(RES_hh_tesh_in!U8=0,0,RES_hh_tesh_in!U8/RES_summary!U$21)</f>
        <v>39.121537367813374</v>
      </c>
      <c r="V8" s="72">
        <f>IF(RES_hh_tesh_in!V8=0,0,RES_hh_tesh_in!V8/RES_summary!V$21)</f>
        <v>35.472652204565051</v>
      </c>
      <c r="W8" s="72">
        <f>IF(RES_hh_tesh_in!W8=0,0,RES_hh_tesh_in!W8/RES_summary!W$21)</f>
        <v>35.105677565052297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76.635811353770805</v>
      </c>
      <c r="D9" s="72">
        <f>IF(RES_hh_tesh_in!D9=0,0,RES_hh_tesh_in!D9/RES_summary!D$21)</f>
        <v>74.269190616479321</v>
      </c>
      <c r="E9" s="72">
        <f>IF(RES_hh_tesh_in!E9=0,0,RES_hh_tesh_in!E9/RES_summary!E$21)</f>
        <v>73.224805207760198</v>
      </c>
      <c r="F9" s="72">
        <f>IF(RES_hh_tesh_in!F9=0,0,RES_hh_tesh_in!F9/RES_summary!F$21)</f>
        <v>71.809016710567974</v>
      </c>
      <c r="G9" s="72">
        <f>IF(RES_hh_tesh_in!G9=0,0,RES_hh_tesh_in!G9/RES_summary!G$21)</f>
        <v>69.869025586719573</v>
      </c>
      <c r="H9" s="72">
        <f>IF(RES_hh_tesh_in!H9=0,0,RES_hh_tesh_in!H9/RES_summary!H$21)</f>
        <v>69.120520064784429</v>
      </c>
      <c r="I9" s="72">
        <f>IF(RES_hh_tesh_in!I9=0,0,RES_hh_tesh_in!I9/RES_summary!I$21)</f>
        <v>67.682926550435582</v>
      </c>
      <c r="J9" s="72">
        <f>IF(RES_hh_tesh_in!J9=0,0,RES_hh_tesh_in!J9/RES_summary!J$21)</f>
        <v>67.639907180585539</v>
      </c>
      <c r="K9" s="72">
        <f>IF(RES_hh_tesh_in!K9=0,0,RES_hh_tesh_in!K9/RES_summary!K$21)</f>
        <v>68.140149722999595</v>
      </c>
      <c r="L9" s="72">
        <f>IF(RES_hh_tesh_in!L9=0,0,RES_hh_tesh_in!L9/RES_summary!L$21)</f>
        <v>67.824466429785488</v>
      </c>
      <c r="M9" s="72">
        <f>IF(RES_hh_tesh_in!M9=0,0,RES_hh_tesh_in!M9/RES_summary!M$21)</f>
        <v>66.63537982616424</v>
      </c>
      <c r="N9" s="72">
        <f>IF(RES_hh_tesh_in!N9=0,0,RES_hh_tesh_in!N9/RES_summary!N$21)</f>
        <v>62.969691519207508</v>
      </c>
      <c r="O9" s="72">
        <f>IF(RES_hh_tesh_in!O9=0,0,RES_hh_tesh_in!O9/RES_summary!O$21)</f>
        <v>59.817542870386539</v>
      </c>
      <c r="P9" s="72">
        <f>IF(RES_hh_tesh_in!P9=0,0,RES_hh_tesh_in!P9/RES_summary!P$21)</f>
        <v>53.290812769149191</v>
      </c>
      <c r="Q9" s="72">
        <f>IF(RES_hh_tesh_in!Q9=0,0,RES_hh_tesh_in!Q9/RES_summary!Q$21)</f>
        <v>49.621348529650277</v>
      </c>
      <c r="R9" s="72">
        <f>IF(RES_hh_tesh_in!R9=0,0,RES_hh_tesh_in!R9/RES_summary!R$21)</f>
        <v>47.010850765013686</v>
      </c>
      <c r="S9" s="72">
        <f>IF(RES_hh_tesh_in!S9=0,0,RES_hh_tesh_in!S9/RES_summary!S$21)</f>
        <v>44.869234831242643</v>
      </c>
      <c r="T9" s="72">
        <f>IF(RES_hh_tesh_in!T9=0,0,RES_hh_tesh_in!T9/RES_summary!T$21)</f>
        <v>42.741940378810405</v>
      </c>
      <c r="U9" s="72">
        <f>IF(RES_hh_tesh_in!U9=0,0,RES_hh_tesh_in!U9/RES_summary!U$21)</f>
        <v>40.543999690061661</v>
      </c>
      <c r="V9" s="72">
        <f>IF(RES_hh_tesh_in!V9=0,0,RES_hh_tesh_in!V9/RES_summary!V$21)</f>
        <v>38.384790637046081</v>
      </c>
      <c r="W9" s="72">
        <f>IF(RES_hh_tesh_in!W9=0,0,RES_hh_tesh_in!W9/RES_summary!W$21)</f>
        <v>33.871931724931017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80.586698270514717</v>
      </c>
      <c r="D11" s="72">
        <f>IF(RES_hh_tesh_in!D11=0,0,RES_hh_tesh_in!D11/RES_summary!D$21)</f>
        <v>74.182921321110598</v>
      </c>
      <c r="E11" s="72">
        <f>IF(RES_hh_tesh_in!E11=0,0,RES_hh_tesh_in!E11/RES_summary!E$21)</f>
        <v>76.347605765742415</v>
      </c>
      <c r="F11" s="72">
        <f>IF(RES_hh_tesh_in!F11=0,0,RES_hh_tesh_in!F11/RES_summary!F$21)</f>
        <v>74.539201939766826</v>
      </c>
      <c r="G11" s="72">
        <f>IF(RES_hh_tesh_in!G11=0,0,RES_hh_tesh_in!G11/RES_summary!G$21)</f>
        <v>69.473191285683043</v>
      </c>
      <c r="H11" s="72">
        <f>IF(RES_hh_tesh_in!H11=0,0,RES_hh_tesh_in!H11/RES_summary!H$21)</f>
        <v>67.465643671411769</v>
      </c>
      <c r="I11" s="72">
        <f>IF(RES_hh_tesh_in!I11=0,0,RES_hh_tesh_in!I11/RES_summary!I$21)</f>
        <v>62.679537670554673</v>
      </c>
      <c r="J11" s="72">
        <f>IF(RES_hh_tesh_in!J11=0,0,RES_hh_tesh_in!J11/RES_summary!J$21)</f>
        <v>69.402444257656995</v>
      </c>
      <c r="K11" s="72">
        <f>IF(RES_hh_tesh_in!K11=0,0,RES_hh_tesh_in!K11/RES_summary!K$21)</f>
        <v>67.167765676341588</v>
      </c>
      <c r="L11" s="72">
        <f>IF(RES_hh_tesh_in!L11=0,0,RES_hh_tesh_in!L11/RES_summary!L$21)</f>
        <v>76.631571122864955</v>
      </c>
      <c r="M11" s="72">
        <f>IF(RES_hh_tesh_in!M11=0,0,RES_hh_tesh_in!M11/RES_summary!M$21)</f>
        <v>60.921472779676002</v>
      </c>
      <c r="N11" s="72">
        <f>IF(RES_hh_tesh_in!N11=0,0,RES_hh_tesh_in!N11/RES_summary!N$21)</f>
        <v>65.070674147952033</v>
      </c>
      <c r="O11" s="72">
        <f>IF(RES_hh_tesh_in!O11=0,0,RES_hh_tesh_in!O11/RES_summary!O$21)</f>
        <v>67.066036598580837</v>
      </c>
      <c r="P11" s="72">
        <f>IF(RES_hh_tesh_in!P11=0,0,RES_hh_tesh_in!P11/RES_summary!P$21)</f>
        <v>49.151380129386531</v>
      </c>
      <c r="Q11" s="72">
        <f>IF(RES_hh_tesh_in!Q11=0,0,RES_hh_tesh_in!Q11/RES_summary!Q$21)</f>
        <v>49.822922287997585</v>
      </c>
      <c r="R11" s="72">
        <f>IF(RES_hh_tesh_in!R11=0,0,RES_hh_tesh_in!R11/RES_summary!R$21)</f>
        <v>47.996447012581839</v>
      </c>
      <c r="S11" s="72">
        <f>IF(RES_hh_tesh_in!S11=0,0,RES_hh_tesh_in!S11/RES_summary!S$21)</f>
        <v>44.351403437184771</v>
      </c>
      <c r="T11" s="72">
        <f>IF(RES_hh_tesh_in!T11=0,0,RES_hh_tesh_in!T11/RES_summary!T$21)</f>
        <v>43.68649984086133</v>
      </c>
      <c r="U11" s="72">
        <f>IF(RES_hh_tesh_in!U11=0,0,RES_hh_tesh_in!U11/RES_summary!U$21)</f>
        <v>39.780738147865947</v>
      </c>
      <c r="V11" s="72">
        <f>IF(RES_hh_tesh_in!V11=0,0,RES_hh_tesh_in!V11/RES_summary!V$21)</f>
        <v>36.385956845326312</v>
      </c>
      <c r="W11" s="72">
        <f>IF(RES_hh_tesh_in!W11=0,0,RES_hh_tesh_in!W11/RES_summary!W$21)</f>
        <v>35.362219759020348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74.175754248432796</v>
      </c>
      <c r="D12" s="72">
        <f>IF(RES_hh_tesh_in!D12=0,0,RES_hh_tesh_in!D12/RES_summary!D$21)</f>
        <v>74.015775630263761</v>
      </c>
      <c r="E12" s="72">
        <f>IF(RES_hh_tesh_in!E12=0,0,RES_hh_tesh_in!E12/RES_summary!E$21)</f>
        <v>76.088933390920872</v>
      </c>
      <c r="F12" s="72">
        <f>IF(RES_hh_tesh_in!F12=0,0,RES_hh_tesh_in!F12/RES_summary!F$21)</f>
        <v>72.058675532627547</v>
      </c>
      <c r="G12" s="72">
        <f>IF(RES_hh_tesh_in!G12=0,0,RES_hh_tesh_in!G12/RES_summary!G$21)</f>
        <v>65.839420176948494</v>
      </c>
      <c r="H12" s="72">
        <f>IF(RES_hh_tesh_in!H12=0,0,RES_hh_tesh_in!H12/RES_summary!H$21)</f>
        <v>66.569339944519271</v>
      </c>
      <c r="I12" s="72">
        <f>IF(RES_hh_tesh_in!I12=0,0,RES_hh_tesh_in!I12/RES_summary!I$21)</f>
        <v>61.518421581805093</v>
      </c>
      <c r="J12" s="72">
        <f>IF(RES_hh_tesh_in!J12=0,0,RES_hh_tesh_in!J12/RES_summary!J$21)</f>
        <v>67.536691560415065</v>
      </c>
      <c r="K12" s="72">
        <f>IF(RES_hh_tesh_in!K12=0,0,RES_hh_tesh_in!K12/RES_summary!K$21)</f>
        <v>70.876902543686995</v>
      </c>
      <c r="L12" s="72">
        <f>IF(RES_hh_tesh_in!L12=0,0,RES_hh_tesh_in!L12/RES_summary!L$21)</f>
        <v>70.6747934414974</v>
      </c>
      <c r="M12" s="72">
        <f>IF(RES_hh_tesh_in!M12=0,0,RES_hh_tesh_in!M12/RES_summary!M$21)</f>
        <v>67.436619376848512</v>
      </c>
      <c r="N12" s="72">
        <f>IF(RES_hh_tesh_in!N12=0,0,RES_hh_tesh_in!N12/RES_summary!N$21)</f>
        <v>64.766055861497819</v>
      </c>
      <c r="O12" s="72">
        <f>IF(RES_hh_tesh_in!O12=0,0,RES_hh_tesh_in!O12/RES_summary!O$21)</f>
        <v>59.581491157375126</v>
      </c>
      <c r="P12" s="72">
        <f>IF(RES_hh_tesh_in!P12=0,0,RES_hh_tesh_in!P12/RES_summary!P$21)</f>
        <v>52.716617421925342</v>
      </c>
      <c r="Q12" s="72">
        <f>IF(RES_hh_tesh_in!Q12=0,0,RES_hh_tesh_in!Q12/RES_summary!Q$21)</f>
        <v>47.99252420674771</v>
      </c>
      <c r="R12" s="72">
        <f>IF(RES_hh_tesh_in!R12=0,0,RES_hh_tesh_in!R12/RES_summary!R$21)</f>
        <v>45.900476366849517</v>
      </c>
      <c r="S12" s="72">
        <f>IF(RES_hh_tesh_in!S12=0,0,RES_hh_tesh_in!S12/RES_summary!S$21)</f>
        <v>44.083927398591364</v>
      </c>
      <c r="T12" s="72">
        <f>IF(RES_hh_tesh_in!T12=0,0,RES_hh_tesh_in!T12/RES_summary!T$21)</f>
        <v>40.906046881199764</v>
      </c>
      <c r="U12" s="72">
        <f>IF(RES_hh_tesh_in!U12=0,0,RES_hh_tesh_in!U12/RES_summary!U$21)</f>
        <v>39.328958420693489</v>
      </c>
      <c r="V12" s="72">
        <f>IF(RES_hh_tesh_in!V12=0,0,RES_hh_tesh_in!V12/RES_summary!V$21)</f>
        <v>39.707168280237148</v>
      </c>
      <c r="W12" s="72">
        <f>IF(RES_hh_tesh_in!W12=0,0,RES_hh_tesh_in!W12/RES_summary!W$21)</f>
        <v>38.76187590893548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67.257784535129986</v>
      </c>
      <c r="D13" s="74">
        <f>IF(RES_hh_tesh_in!D13=0,0,RES_hh_tesh_in!D13/RES_summary!D$21)</f>
        <v>78.770202980614499</v>
      </c>
      <c r="E13" s="74">
        <f>IF(RES_hh_tesh_in!E13=0,0,RES_hh_tesh_in!E13/RES_summary!E$21)</f>
        <v>79.134712831109013</v>
      </c>
      <c r="F13" s="74">
        <f>IF(RES_hh_tesh_in!F13=0,0,RES_hh_tesh_in!F13/RES_summary!F$21)</f>
        <v>70.941221369522211</v>
      </c>
      <c r="G13" s="74">
        <f>IF(RES_hh_tesh_in!G13=0,0,RES_hh_tesh_in!G13/RES_summary!G$21)</f>
        <v>70.392807125359838</v>
      </c>
      <c r="H13" s="74">
        <f>IF(RES_hh_tesh_in!H13=0,0,RES_hh_tesh_in!H13/RES_summary!H$21)</f>
        <v>66.754062878468105</v>
      </c>
      <c r="I13" s="74">
        <f>IF(RES_hh_tesh_in!I13=0,0,RES_hh_tesh_in!I13/RES_summary!I$21)</f>
        <v>67.61937461492893</v>
      </c>
      <c r="J13" s="74">
        <f>IF(RES_hh_tesh_in!J13=0,0,RES_hh_tesh_in!J13/RES_summary!J$21)</f>
        <v>63.785960092066652</v>
      </c>
      <c r="K13" s="74">
        <f>IF(RES_hh_tesh_in!K13=0,0,RES_hh_tesh_in!K13/RES_summary!K$21)</f>
        <v>71.04318345666384</v>
      </c>
      <c r="L13" s="74">
        <f>IF(RES_hh_tesh_in!L13=0,0,RES_hh_tesh_in!L13/RES_summary!L$21)</f>
        <v>48.651204344238323</v>
      </c>
      <c r="M13" s="74">
        <f>IF(RES_hh_tesh_in!M13=0,0,RES_hh_tesh_in!M13/RES_summary!M$21)</f>
        <v>71.839773333763276</v>
      </c>
      <c r="N13" s="74">
        <f>IF(RES_hh_tesh_in!N13=0,0,RES_hh_tesh_in!N13/RES_summary!N$21)</f>
        <v>86.452573559929192</v>
      </c>
      <c r="O13" s="74">
        <f>IF(RES_hh_tesh_in!O13=0,0,RES_hh_tesh_in!O13/RES_summary!O$21)</f>
        <v>71.385861754306532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0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1.7099981449407899</v>
      </c>
      <c r="D14" s="76">
        <f>IF(RES_hh_tesh_in!D14=0,0,RES_hh_tesh_in!D14/RES_summary!D$21)</f>
        <v>1.5633740587675689</v>
      </c>
      <c r="E14" s="76">
        <f>IF(RES_hh_tesh_in!E14=0,0,RES_hh_tesh_in!E14/RES_summary!E$21)</f>
        <v>1.5519438543802773</v>
      </c>
      <c r="F14" s="76">
        <f>IF(RES_hh_tesh_in!F14=0,0,RES_hh_tesh_in!F14/RES_summary!F$21)</f>
        <v>1.4313656838770645</v>
      </c>
      <c r="G14" s="76">
        <f>IF(RES_hh_tesh_in!G14=0,0,RES_hh_tesh_in!G14/RES_summary!G$21)</f>
        <v>1.3336001110646345</v>
      </c>
      <c r="H14" s="76">
        <f>IF(RES_hh_tesh_in!H14=0,0,RES_hh_tesh_in!H14/RES_summary!H$21)</f>
        <v>1.3163353216933626</v>
      </c>
      <c r="I14" s="76">
        <f>IF(RES_hh_tesh_in!I14=0,0,RES_hh_tesh_in!I14/RES_summary!I$21)</f>
        <v>1.1376460816254184</v>
      </c>
      <c r="J14" s="76">
        <f>IF(RES_hh_tesh_in!J14=0,0,RES_hh_tesh_in!J14/RES_summary!J$21)</f>
        <v>1.3041004431172718</v>
      </c>
      <c r="K14" s="76">
        <f>IF(RES_hh_tesh_in!K14=0,0,RES_hh_tesh_in!K14/RES_summary!K$21)</f>
        <v>1.2688852787294265</v>
      </c>
      <c r="L14" s="76">
        <f>IF(RES_hh_tesh_in!L14=0,0,RES_hh_tesh_in!L14/RES_summary!L$21)</f>
        <v>1.4692520313059445</v>
      </c>
      <c r="M14" s="76">
        <f>IF(RES_hh_tesh_in!M14=0,0,RES_hh_tesh_in!M14/RES_summary!M$21)</f>
        <v>1.056155119782203</v>
      </c>
      <c r="N14" s="76">
        <f>IF(RES_hh_tesh_in!N14=0,0,RES_hh_tesh_in!N14/RES_summary!N$21)</f>
        <v>1.1233390673026165</v>
      </c>
      <c r="O14" s="76">
        <f>IF(RES_hh_tesh_in!O14=0,0,RES_hh_tesh_in!O14/RES_summary!O$21)</f>
        <v>1.1702442016276207</v>
      </c>
      <c r="P14" s="76">
        <f>IF(RES_hh_tesh_in!P14=0,0,RES_hh_tesh_in!P14/RES_summary!P$21)</f>
        <v>0.7301619189028925</v>
      </c>
      <c r="Q14" s="76">
        <f>IF(RES_hh_tesh_in!Q14=0,0,RES_hh_tesh_in!Q14/RES_summary!Q$21)</f>
        <v>0.8006333061837192</v>
      </c>
      <c r="R14" s="76">
        <f>IF(RES_hh_tesh_in!R14=0,0,RES_hh_tesh_in!R14/RES_summary!R$21)</f>
        <v>0.82391559259521263</v>
      </c>
      <c r="S14" s="76">
        <f>IF(RES_hh_tesh_in!S14=0,0,RES_hh_tesh_in!S14/RES_summary!S$21)</f>
        <v>0.75683062317377681</v>
      </c>
      <c r="T14" s="76">
        <f>IF(RES_hh_tesh_in!T14=0,0,RES_hh_tesh_in!T14/RES_summary!T$21)</f>
        <v>0.70562277772373283</v>
      </c>
      <c r="U14" s="76">
        <f>IF(RES_hh_tesh_in!U14=0,0,RES_hh_tesh_in!U14/RES_summary!U$21)</f>
        <v>0.64396841862505938</v>
      </c>
      <c r="V14" s="76">
        <f>IF(RES_hh_tesh_in!V14=0,0,RES_hh_tesh_in!V14/RES_summary!V$21)</f>
        <v>0.57175777623526958</v>
      </c>
      <c r="W14" s="76">
        <f>IF(RES_hh_tesh_in!W14=0,0,RES_hh_tesh_in!W14/RES_summary!W$21)</f>
        <v>0.58096373744012153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8.5580180374502032E-2</v>
      </c>
      <c r="D15" s="69">
        <f>IF(RES_hh_tesh_in!D15=0,0,RES_hh_tesh_in!D15/RES_summary!D$21)</f>
        <v>2.1530548661787649E-2</v>
      </c>
      <c r="E15" s="69">
        <f>IF(RES_hh_tesh_in!E15=0,0,RES_hh_tesh_in!E15/RES_summary!E$21)</f>
        <v>0.21358486704716287</v>
      </c>
      <c r="F15" s="69">
        <f>IF(RES_hh_tesh_in!F15=0,0,RES_hh_tesh_in!F15/RES_summary!F$21)</f>
        <v>0.26600996249633801</v>
      </c>
      <c r="G15" s="69">
        <f>IF(RES_hh_tesh_in!G15=0,0,RES_hh_tesh_in!G15/RES_summary!G$21)</f>
        <v>0.58520354721757639</v>
      </c>
      <c r="H15" s="69">
        <f>IF(RES_hh_tesh_in!H15=0,0,RES_hh_tesh_in!H15/RES_summary!H$21)</f>
        <v>0.93254834802661435</v>
      </c>
      <c r="I15" s="69">
        <f>IF(RES_hh_tesh_in!I15=0,0,RES_hh_tesh_in!I15/RES_summary!I$21)</f>
        <v>0.18684658056614897</v>
      </c>
      <c r="J15" s="69">
        <f>IF(RES_hh_tesh_in!J15=0,0,RES_hh_tesh_in!J15/RES_summary!J$21)</f>
        <v>0.3367856526984323</v>
      </c>
      <c r="K15" s="69">
        <f>IF(RES_hh_tesh_in!K15=0,0,RES_hh_tesh_in!K15/RES_summary!K$21)</f>
        <v>0.61351940673433747</v>
      </c>
      <c r="L15" s="69">
        <f>IF(RES_hh_tesh_in!L15=0,0,RES_hh_tesh_in!L15/RES_summary!L$21)</f>
        <v>0.76538189909343257</v>
      </c>
      <c r="M15" s="69">
        <f>IF(RES_hh_tesh_in!M15=0,0,RES_hh_tesh_in!M15/RES_summary!M$21)</f>
        <v>1.7083520199187996</v>
      </c>
      <c r="N15" s="69">
        <f>IF(RES_hh_tesh_in!N15=0,0,RES_hh_tesh_in!N15/RES_summary!N$21)</f>
        <v>1.8099116028342173</v>
      </c>
      <c r="O15" s="69">
        <f>IF(RES_hh_tesh_in!O15=0,0,RES_hh_tesh_in!O15/RES_summary!O$21)</f>
        <v>1.3962524697220429</v>
      </c>
      <c r="P15" s="69">
        <f>IF(RES_hh_tesh_in!P15=0,0,RES_hh_tesh_in!P15/RES_summary!P$21)</f>
        <v>1.8299674463355917</v>
      </c>
      <c r="Q15" s="69">
        <f>IF(RES_hh_tesh_in!Q15=0,0,RES_hh_tesh_in!Q15/RES_summary!Q$21)</f>
        <v>1.7700291342733403</v>
      </c>
      <c r="R15" s="69">
        <f>IF(RES_hh_tesh_in!R15=0,0,RES_hh_tesh_in!R15/RES_summary!R$21)</f>
        <v>1.8662290609187346</v>
      </c>
      <c r="S15" s="69">
        <f>IF(RES_hh_tesh_in!S15=0,0,RES_hh_tesh_in!S15/RES_summary!S$21)</f>
        <v>1.2423122865604488</v>
      </c>
      <c r="T15" s="69">
        <f>IF(RES_hh_tesh_in!T15=0,0,RES_hh_tesh_in!T15/RES_summary!T$21)</f>
        <v>0.98371978345082711</v>
      </c>
      <c r="U15" s="69">
        <f>IF(RES_hh_tesh_in!U15=0,0,RES_hh_tesh_in!U15/RES_summary!U$21)</f>
        <v>0.93625704057946868</v>
      </c>
      <c r="V15" s="69">
        <f>IF(RES_hh_tesh_in!V15=0,0,RES_hh_tesh_in!V15/RES_summary!V$21)</f>
        <v>0.91959315587904433</v>
      </c>
      <c r="W15" s="69">
        <f>IF(RES_hh_tesh_in!W15=0,0,RES_hh_tesh_in!W15/RES_summary!W$21)</f>
        <v>1.2865521859711675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8.5580180374502032E-2</v>
      </c>
      <c r="D16" s="72">
        <f>IF(RES_hh_tesh_in!D16=0,0,RES_hh_tesh_in!D16/RES_summary!D$21)</f>
        <v>2.1530548661787649E-2</v>
      </c>
      <c r="E16" s="72">
        <f>IF(RES_hh_tesh_in!E16=0,0,RES_hh_tesh_in!E16/RES_summary!E$21)</f>
        <v>0.21358486704716287</v>
      </c>
      <c r="F16" s="72">
        <f>IF(RES_hh_tesh_in!F16=0,0,RES_hh_tesh_in!F16/RES_summary!F$21)</f>
        <v>0.26600996249633801</v>
      </c>
      <c r="G16" s="72">
        <f>IF(RES_hh_tesh_in!G16=0,0,RES_hh_tesh_in!G16/RES_summary!G$21)</f>
        <v>0.58520354721757639</v>
      </c>
      <c r="H16" s="72">
        <f>IF(RES_hh_tesh_in!H16=0,0,RES_hh_tesh_in!H16/RES_summary!H$21)</f>
        <v>0.93254834802661435</v>
      </c>
      <c r="I16" s="72">
        <f>IF(RES_hh_tesh_in!I16=0,0,RES_hh_tesh_in!I16/RES_summary!I$21)</f>
        <v>0.18684658056614897</v>
      </c>
      <c r="J16" s="72">
        <f>IF(RES_hh_tesh_in!J16=0,0,RES_hh_tesh_in!J16/RES_summary!J$21)</f>
        <v>0.3367856526984323</v>
      </c>
      <c r="K16" s="72">
        <f>IF(RES_hh_tesh_in!K16=0,0,RES_hh_tesh_in!K16/RES_summary!K$21)</f>
        <v>0.61351940673433747</v>
      </c>
      <c r="L16" s="72">
        <f>IF(RES_hh_tesh_in!L16=0,0,RES_hh_tesh_in!L16/RES_summary!L$21)</f>
        <v>0.76538189909343257</v>
      </c>
      <c r="M16" s="72">
        <f>IF(RES_hh_tesh_in!M16=0,0,RES_hh_tesh_in!M16/RES_summary!M$21)</f>
        <v>1.7083520199187996</v>
      </c>
      <c r="N16" s="72">
        <f>IF(RES_hh_tesh_in!N16=0,0,RES_hh_tesh_in!N16/RES_summary!N$21)</f>
        <v>1.8099116028342173</v>
      </c>
      <c r="O16" s="72">
        <f>IF(RES_hh_tesh_in!O16=0,0,RES_hh_tesh_in!O16/RES_summary!O$21)</f>
        <v>1.3962524697220429</v>
      </c>
      <c r="P16" s="72">
        <f>IF(RES_hh_tesh_in!P16=0,0,RES_hh_tesh_in!P16/RES_summary!P$21)</f>
        <v>1.8299674463355917</v>
      </c>
      <c r="Q16" s="72">
        <f>IF(RES_hh_tesh_in!Q16=0,0,RES_hh_tesh_in!Q16/RES_summary!Q$21)</f>
        <v>1.7700291342733403</v>
      </c>
      <c r="R16" s="72">
        <f>IF(RES_hh_tesh_in!R16=0,0,RES_hh_tesh_in!R16/RES_summary!R$21)</f>
        <v>1.8662290609187346</v>
      </c>
      <c r="S16" s="72">
        <f>IF(RES_hh_tesh_in!S16=0,0,RES_hh_tesh_in!S16/RES_summary!S$21)</f>
        <v>1.2423122865604488</v>
      </c>
      <c r="T16" s="72">
        <f>IF(RES_hh_tesh_in!T16=0,0,RES_hh_tesh_in!T16/RES_summary!T$21)</f>
        <v>0.98371978345082711</v>
      </c>
      <c r="U16" s="72">
        <f>IF(RES_hh_tesh_in!U16=0,0,RES_hh_tesh_in!U16/RES_summary!U$21)</f>
        <v>0.93625704057946868</v>
      </c>
      <c r="V16" s="72">
        <f>IF(RES_hh_tesh_in!V16=0,0,RES_hh_tesh_in!V16/RES_summary!V$21)</f>
        <v>0.91959315587904433</v>
      </c>
      <c r="W16" s="72">
        <f>IF(RES_hh_tesh_in!W16=0,0,RES_hh_tesh_in!W16/RES_summary!W$21)</f>
        <v>1.2865521859711675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8.9552078183381738</v>
      </c>
      <c r="D17" s="69">
        <f>IF(RES_hh_tesh_in!D17=0,0,RES_hh_tesh_in!D17/RES_summary!D$21)</f>
        <v>9.6255195452669575</v>
      </c>
      <c r="E17" s="69">
        <f>IF(RES_hh_tesh_in!E17=0,0,RES_hh_tesh_in!E17/RES_summary!E$21)</f>
        <v>9.7879967077204721</v>
      </c>
      <c r="F17" s="69">
        <f>IF(RES_hh_tesh_in!F17=0,0,RES_hh_tesh_in!F17/RES_summary!F$21)</f>
        <v>9.3091629570835668</v>
      </c>
      <c r="G17" s="69">
        <f>IF(RES_hh_tesh_in!G17=0,0,RES_hh_tesh_in!G17/RES_summary!G$21)</f>
        <v>9.070237252955792</v>
      </c>
      <c r="H17" s="69">
        <f>IF(RES_hh_tesh_in!H17=0,0,RES_hh_tesh_in!H17/RES_summary!H$21)</f>
        <v>9.0092170175506823</v>
      </c>
      <c r="I17" s="69">
        <f>IF(RES_hh_tesh_in!I17=0,0,RES_hh_tesh_in!I17/RES_summary!I$21)</f>
        <v>8.5178758134421599</v>
      </c>
      <c r="J17" s="69">
        <f>IF(RES_hh_tesh_in!J17=0,0,RES_hh_tesh_in!J17/RES_summary!J$21)</f>
        <v>8.6513931641622932</v>
      </c>
      <c r="K17" s="69">
        <f>IF(RES_hh_tesh_in!K17=0,0,RES_hh_tesh_in!K17/RES_summary!K$21)</f>
        <v>8.817389984413138</v>
      </c>
      <c r="L17" s="69">
        <f>IF(RES_hh_tesh_in!L17=0,0,RES_hh_tesh_in!L17/RES_summary!L$21)</f>
        <v>10.13685256305515</v>
      </c>
      <c r="M17" s="69">
        <f>IF(RES_hh_tesh_in!M17=0,0,RES_hh_tesh_in!M17/RES_summary!M$21)</f>
        <v>7.7503472927468735</v>
      </c>
      <c r="N17" s="69">
        <f>IF(RES_hh_tesh_in!N17=0,0,RES_hh_tesh_in!N17/RES_summary!N$21)</f>
        <v>8.0796258099338463</v>
      </c>
      <c r="O17" s="69">
        <f>IF(RES_hh_tesh_in!O17=0,0,RES_hh_tesh_in!O17/RES_summary!O$21)</f>
        <v>8.7125550279778849</v>
      </c>
      <c r="P17" s="69">
        <f>IF(RES_hh_tesh_in!P17=0,0,RES_hh_tesh_in!P17/RES_summary!P$21)</f>
        <v>7.2201197279587621</v>
      </c>
      <c r="Q17" s="69">
        <f>IF(RES_hh_tesh_in!Q17=0,0,RES_hh_tesh_in!Q17/RES_summary!Q$21)</f>
        <v>8.3757934937263183</v>
      </c>
      <c r="R17" s="69">
        <f>IF(RES_hh_tesh_in!R17=0,0,RES_hh_tesh_in!R17/RES_summary!R$21)</f>
        <v>8.6221442546860292</v>
      </c>
      <c r="S17" s="69">
        <f>IF(RES_hh_tesh_in!S17=0,0,RES_hh_tesh_in!S17/RES_summary!S$21)</f>
        <v>8.1699067058516555</v>
      </c>
      <c r="T17" s="69">
        <f>IF(RES_hh_tesh_in!T17=0,0,RES_hh_tesh_in!T17/RES_summary!T$21)</f>
        <v>7.8252413629847082</v>
      </c>
      <c r="U17" s="69">
        <f>IF(RES_hh_tesh_in!U17=0,0,RES_hh_tesh_in!U17/RES_summary!U$21)</f>
        <v>7.2028243320642105</v>
      </c>
      <c r="V17" s="69">
        <f>IF(RES_hh_tesh_in!V17=0,0,RES_hh_tesh_in!V17/RES_summary!V$21)</f>
        <v>6.3971572684399236</v>
      </c>
      <c r="W17" s="69">
        <f>IF(RES_hh_tesh_in!W17=0,0,RES_hh_tesh_in!W17/RES_summary!W$21)</f>
        <v>6.5506454579179509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8.9011832136576405</v>
      </c>
      <c r="D21" s="72">
        <f>IF(RES_hh_tesh_in!D21=0,0,RES_hh_tesh_in!D21/RES_summary!D$21)</f>
        <v>9.6119140507081795</v>
      </c>
      <c r="E21" s="72">
        <f>IF(RES_hh_tesh_in!E21=0,0,RES_hh_tesh_in!E21/RES_summary!E$21)</f>
        <v>9.753836421221699</v>
      </c>
      <c r="F21" s="72">
        <f>IF(RES_hh_tesh_in!F21=0,0,RES_hh_tesh_in!F21/RES_summary!F$21)</f>
        <v>9.2570372126328788</v>
      </c>
      <c r="G21" s="72">
        <f>IF(RES_hh_tesh_in!G21=0,0,RES_hh_tesh_in!G21/RES_summary!G$21)</f>
        <v>9.036999905911264</v>
      </c>
      <c r="H21" s="72">
        <f>IF(RES_hh_tesh_in!H21=0,0,RES_hh_tesh_in!H21/RES_summary!H$21)</f>
        <v>9.0020515190901751</v>
      </c>
      <c r="I21" s="72">
        <f>IF(RES_hh_tesh_in!I21=0,0,RES_hh_tesh_in!I21/RES_summary!I$21)</f>
        <v>8.4327585419237288</v>
      </c>
      <c r="J21" s="72">
        <f>IF(RES_hh_tesh_in!J21=0,0,RES_hh_tesh_in!J21/RES_summary!J$21)</f>
        <v>8.6191555457808455</v>
      </c>
      <c r="K21" s="72">
        <f>IF(RES_hh_tesh_in!K21=0,0,RES_hh_tesh_in!K21/RES_summary!K$21)</f>
        <v>8.8062918160546033</v>
      </c>
      <c r="L21" s="72">
        <f>IF(RES_hh_tesh_in!L21=0,0,RES_hh_tesh_in!L21/RES_summary!L$21)</f>
        <v>10.243168097046723</v>
      </c>
      <c r="M21" s="72">
        <f>IF(RES_hh_tesh_in!M21=0,0,RES_hh_tesh_in!M21/RES_summary!M$21)</f>
        <v>7.6804328730131939</v>
      </c>
      <c r="N21" s="72">
        <f>IF(RES_hh_tesh_in!N21=0,0,RES_hh_tesh_in!N21/RES_summary!N$21)</f>
        <v>8.0473564471257557</v>
      </c>
      <c r="O21" s="72">
        <f>IF(RES_hh_tesh_in!O21=0,0,RES_hh_tesh_in!O21/RES_summary!O$21)</f>
        <v>8.7174472585065672</v>
      </c>
      <c r="P21" s="72">
        <f>IF(RES_hh_tesh_in!P21=0,0,RES_hh_tesh_in!P21/RES_summary!P$21)</f>
        <v>6.9892238861976708</v>
      </c>
      <c r="Q21" s="72">
        <f>IF(RES_hh_tesh_in!Q21=0,0,RES_hh_tesh_in!Q21/RES_summary!Q$21)</f>
        <v>8.3481637865687919</v>
      </c>
      <c r="R21" s="72">
        <f>IF(RES_hh_tesh_in!R21=0,0,RES_hh_tesh_in!R21/RES_summary!R$21)</f>
        <v>8.6118705457951794</v>
      </c>
      <c r="S21" s="72">
        <f>IF(RES_hh_tesh_in!S21=0,0,RES_hh_tesh_in!S21/RES_summary!S$21)</f>
        <v>8.1721852365232053</v>
      </c>
      <c r="T21" s="72">
        <f>IF(RES_hh_tesh_in!T21=0,0,RES_hh_tesh_in!T21/RES_summary!T$21)</f>
        <v>7.8373294985352446</v>
      </c>
      <c r="U21" s="72">
        <f>IF(RES_hh_tesh_in!U21=0,0,RES_hh_tesh_in!U21/RES_summary!U$21)</f>
        <v>7.1880308030696423</v>
      </c>
      <c r="V21" s="72">
        <f>IF(RES_hh_tesh_in!V21=0,0,RES_hh_tesh_in!V21/RES_summary!V$21)</f>
        <v>6.3150339638133071</v>
      </c>
      <c r="W21" s="72">
        <f>IF(RES_hh_tesh_in!W21=0,0,RES_hh_tesh_in!W21/RES_summary!W$21)</f>
        <v>6.5236655219891508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9.0435005173706724</v>
      </c>
      <c r="D24" s="72">
        <f>IF(RES_hh_tesh_in!D24=0,0,RES_hh_tesh_in!D24/RES_summary!D$21)</f>
        <v>9.498282520504489</v>
      </c>
      <c r="E24" s="72">
        <f>IF(RES_hh_tesh_in!E24=0,0,RES_hh_tesh_in!E24/RES_summary!E$21)</f>
        <v>9.7462491558324942</v>
      </c>
      <c r="F24" s="72">
        <f>IF(RES_hh_tesh_in!F24=0,0,RES_hh_tesh_in!F24/RES_summary!F$21)</f>
        <v>9.5043682566390721</v>
      </c>
      <c r="G24" s="72">
        <f>IF(RES_hh_tesh_in!G24=0,0,RES_hh_tesh_in!G24/RES_summary!G$21)</f>
        <v>9.0575145262538719</v>
      </c>
      <c r="H24" s="72">
        <f>IF(RES_hh_tesh_in!H24=0,0,RES_hh_tesh_in!H24/RES_summary!H$21)</f>
        <v>8.7481438269509297</v>
      </c>
      <c r="I24" s="72">
        <f>IF(RES_hh_tesh_in!I24=0,0,RES_hh_tesh_in!I24/RES_summary!I$21)</f>
        <v>8.6268627502459836</v>
      </c>
      <c r="J24" s="72">
        <f>IF(RES_hh_tesh_in!J24=0,0,RES_hh_tesh_in!J24/RES_summary!J$21)</f>
        <v>8.5989254413289853</v>
      </c>
      <c r="K24" s="72">
        <f>IF(RES_hh_tesh_in!K24=0,0,RES_hh_tesh_in!K24/RES_summary!K$21)</f>
        <v>8.6205568897250018</v>
      </c>
      <c r="L24" s="72">
        <f>IF(RES_hh_tesh_in!L24=0,0,RES_hh_tesh_in!L24/RES_summary!L$21)</f>
        <v>9.9657255103377853</v>
      </c>
      <c r="M24" s="72">
        <f>IF(RES_hh_tesh_in!M24=0,0,RES_hh_tesh_in!M24/RES_summary!M$21)</f>
        <v>7.7263187579620558</v>
      </c>
      <c r="N24" s="72">
        <f>IF(RES_hh_tesh_in!N24=0,0,RES_hh_tesh_in!N24/RES_summary!N$21)</f>
        <v>8.0569000977302263</v>
      </c>
      <c r="O24" s="72">
        <f>IF(RES_hh_tesh_in!O24=0,0,RES_hh_tesh_in!O24/RES_summary!O$21)</f>
        <v>8.6555472660647492</v>
      </c>
      <c r="P24" s="72">
        <f>IF(RES_hh_tesh_in!P24=0,0,RES_hh_tesh_in!P24/RES_summary!P$21)</f>
        <v>7.1561676417136217</v>
      </c>
      <c r="Q24" s="72">
        <f>IF(RES_hh_tesh_in!Q24=0,0,RES_hh_tesh_in!Q24/RES_summary!Q$21)</f>
        <v>8.5496595955893984</v>
      </c>
      <c r="R24" s="72">
        <f>IF(RES_hh_tesh_in!R24=0,0,RES_hh_tesh_in!R24/RES_summary!R$21)</f>
        <v>8.5701062463441922</v>
      </c>
      <c r="S24" s="72">
        <f>IF(RES_hh_tesh_in!S24=0,0,RES_hh_tesh_in!S24/RES_summary!S$21)</f>
        <v>8.0486232438759995</v>
      </c>
      <c r="T24" s="72">
        <f>IF(RES_hh_tesh_in!T24=0,0,RES_hh_tesh_in!T24/RES_summary!T$21)</f>
        <v>7.9345036354183263</v>
      </c>
      <c r="U24" s="72">
        <f>IF(RES_hh_tesh_in!U24=0,0,RES_hh_tesh_in!U24/RES_summary!U$21)</f>
        <v>7.1979496976704933</v>
      </c>
      <c r="V24" s="72">
        <f>IF(RES_hh_tesh_in!V24=0,0,RES_hh_tesh_in!V24/RES_summary!V$21)</f>
        <v>6.3738565680696651</v>
      </c>
      <c r="W24" s="72">
        <f>IF(RES_hh_tesh_in!W24=0,0,RES_hh_tesh_in!W24/RES_summary!W$21)</f>
        <v>6.4960552263479299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6.1587775838592211</v>
      </c>
      <c r="D25" s="74">
        <f>IF(RES_hh_tesh_in!D25=0,0,RES_hh_tesh_in!D25/RES_summary!D$21)</f>
        <v>7.4572219475770707</v>
      </c>
      <c r="E25" s="74">
        <f>IF(RES_hh_tesh_in!E25=0,0,RES_hh_tesh_in!E25/RES_summary!E$21)</f>
        <v>7.2572634869815227</v>
      </c>
      <c r="F25" s="74">
        <f>IF(RES_hh_tesh_in!F25=0,0,RES_hh_tesh_in!F25/RES_summary!F$21)</f>
        <v>6.426550448836216</v>
      </c>
      <c r="G25" s="74">
        <f>IF(RES_hh_tesh_in!G25=0,0,RES_hh_tesh_in!G25/RES_summary!G$21)</f>
        <v>6.7893463214343424</v>
      </c>
      <c r="H25" s="74">
        <f>IF(RES_hh_tesh_in!H25=0,0,RES_hh_tesh_in!H25/RES_summary!H$21)</f>
        <v>6.8369581403048771</v>
      </c>
      <c r="I25" s="74">
        <f>IF(RES_hh_tesh_in!I25=0,0,RES_hh_tesh_in!I25/RES_summary!I$21)</f>
        <v>6.1147430410565464</v>
      </c>
      <c r="J25" s="74">
        <f>IF(RES_hh_tesh_in!J25=0,0,RES_hh_tesh_in!J25/RES_summary!J$21)</f>
        <v>6.2371140781712811</v>
      </c>
      <c r="K25" s="74">
        <f>IF(RES_hh_tesh_in!K25=0,0,RES_hh_tesh_in!K25/RES_summary!K$21)</f>
        <v>5.596163297366834</v>
      </c>
      <c r="L25" s="74">
        <f>IF(RES_hh_tesh_in!L25=0,0,RES_hh_tesh_in!L25/RES_summary!L$21)</f>
        <v>7.8095754225228733</v>
      </c>
      <c r="M25" s="74">
        <f>IF(RES_hh_tesh_in!M25=0,0,RES_hh_tesh_in!M25/RES_summary!M$21)</f>
        <v>4.2450825360590079</v>
      </c>
      <c r="N25" s="74">
        <f>IF(RES_hh_tesh_in!N25=0,0,RES_hh_tesh_in!N25/RES_summary!N$21)</f>
        <v>6.2431072114243085</v>
      </c>
      <c r="O25" s="74">
        <f>IF(RES_hh_tesh_in!O25=0,0,RES_hh_tesh_in!O25/RES_summary!O$21)</f>
        <v>5.6521050103715496</v>
      </c>
      <c r="P25" s="74">
        <f>IF(RES_hh_tesh_in!P25=0,0,RES_hh_tesh_in!P25/RES_summary!P$21)</f>
        <v>4.9464151931447713</v>
      </c>
      <c r="Q25" s="74">
        <f>IF(RES_hh_tesh_in!Q25=0,0,RES_hh_tesh_in!Q25/RES_summary!Q$21)</f>
        <v>6.1088498150049659</v>
      </c>
      <c r="R25" s="74">
        <f>IF(RES_hh_tesh_in!R25=0,0,RES_hh_tesh_in!R25/RES_summary!R$21)</f>
        <v>5.7938904853997952</v>
      </c>
      <c r="S25" s="74">
        <f>IF(RES_hh_tesh_in!S25=0,0,RES_hh_tesh_in!S25/RES_summary!S$21)</f>
        <v>5.996214071278283</v>
      </c>
      <c r="T25" s="74">
        <f>IF(RES_hh_tesh_in!T25=0,0,RES_hh_tesh_in!T25/RES_summary!T$21)</f>
        <v>6.1469011381777081</v>
      </c>
      <c r="U25" s="74">
        <f>IF(RES_hh_tesh_in!U25=0,0,RES_hh_tesh_in!U25/RES_summary!U$21)</f>
        <v>5.1311136186500068</v>
      </c>
      <c r="V25" s="74">
        <f>IF(RES_hh_tesh_in!V25=0,0,RES_hh_tesh_in!V25/RES_summary!V$21)</f>
        <v>4.9859751280964986</v>
      </c>
      <c r="W25" s="74">
        <f>IF(RES_hh_tesh_in!W25=0,0,RES_hh_tesh_in!W25/RES_summary!W$21)</f>
        <v>4.7141036615885348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4.446398965799764</v>
      </c>
      <c r="D26" s="77">
        <f>IF(RES_hh_tesh_in!D26=0,0,RES_hh_tesh_in!D26/RES_summary!D$21)</f>
        <v>4.7572196051985154</v>
      </c>
      <c r="E26" s="77">
        <f>IF(RES_hh_tesh_in!E26=0,0,RES_hh_tesh_in!E26/RES_summary!E$21)</f>
        <v>4.8354727275487965</v>
      </c>
      <c r="F26" s="77">
        <f>IF(RES_hh_tesh_in!F26=0,0,RES_hh_tesh_in!F26/RES_summary!F$21)</f>
        <v>4.5974403671838981</v>
      </c>
      <c r="G26" s="77">
        <f>IF(RES_hh_tesh_in!G26=0,0,RES_hh_tesh_in!G26/RES_summary!G$21)</f>
        <v>4.4789752407006906</v>
      </c>
      <c r="H26" s="77">
        <f>IF(RES_hh_tesh_in!H26=0,0,RES_hh_tesh_in!H26/RES_summary!H$21)</f>
        <v>4.4504781802175941</v>
      </c>
      <c r="I26" s="77">
        <f>IF(RES_hh_tesh_in!I26=0,0,RES_hh_tesh_in!I26/RES_summary!I$21)</f>
        <v>4.2203436779597636</v>
      </c>
      <c r="J26" s="77">
        <f>IF(RES_hh_tesh_in!J26=0,0,RES_hh_tesh_in!J26/RES_summary!J$21)</f>
        <v>4.3036692674690382</v>
      </c>
      <c r="K26" s="77">
        <f>IF(RES_hh_tesh_in!K26=0,0,RES_hh_tesh_in!K26/RES_summary!K$21)</f>
        <v>4.3537568707434824</v>
      </c>
      <c r="L26" s="77">
        <f>IF(RES_hh_tesh_in!L26=0,0,RES_hh_tesh_in!L26/RES_summary!L$21)</f>
        <v>5.2801428487421873</v>
      </c>
      <c r="M26" s="77">
        <f>IF(RES_hh_tesh_in!M26=0,0,RES_hh_tesh_in!M26/RES_summary!M$21)</f>
        <v>4.5082737725524371</v>
      </c>
      <c r="N26" s="77">
        <f>IF(RES_hh_tesh_in!N26=0,0,RES_hh_tesh_in!N26/RES_summary!N$21)</f>
        <v>4.5673005387934813</v>
      </c>
      <c r="O26" s="77">
        <f>IF(RES_hh_tesh_in!O26=0,0,RES_hh_tesh_in!O26/RES_summary!O$21)</f>
        <v>4.4748926527826125</v>
      </c>
      <c r="P26" s="77">
        <f>IF(RES_hh_tesh_in!P26=0,0,RES_hh_tesh_in!P26/RES_summary!P$21)</f>
        <v>4.3182950672310438</v>
      </c>
      <c r="Q26" s="77">
        <f>IF(RES_hh_tesh_in!Q26=0,0,RES_hh_tesh_in!Q26/RES_summary!Q$21)</f>
        <v>4.2894123739939429</v>
      </c>
      <c r="R26" s="77">
        <f>IF(RES_hh_tesh_in!R26=0,0,RES_hh_tesh_in!R26/RES_summary!R$21)</f>
        <v>4.2012888473635703</v>
      </c>
      <c r="S26" s="77">
        <f>IF(RES_hh_tesh_in!S26=0,0,RES_hh_tesh_in!S26/RES_summary!S$21)</f>
        <v>4.0755652470935306</v>
      </c>
      <c r="T26" s="77">
        <f>IF(RES_hh_tesh_in!T26=0,0,RES_hh_tesh_in!T26/RES_summary!T$21)</f>
        <v>4.0249342763198532</v>
      </c>
      <c r="U26" s="77">
        <f>IF(RES_hh_tesh_in!U26=0,0,RES_hh_tesh_in!U26/RES_summary!U$21)</f>
        <v>3.909807788435351</v>
      </c>
      <c r="V26" s="77">
        <f>IF(RES_hh_tesh_in!V26=0,0,RES_hh_tesh_in!V26/RES_summary!V$21)</f>
        <v>3.6685434610165575</v>
      </c>
      <c r="W26" s="77">
        <f>IF(RES_hh_tesh_in!W26=0,0,RES_hh_tesh_in!W26/RES_summary!W$21)</f>
        <v>3.5450116969005534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1.7167607588640643</v>
      </c>
      <c r="D27" s="69">
        <f>IF(RES_hh_tesh_in!D27=0,0,RES_hh_tesh_in!D27/RES_summary!D$21)</f>
        <v>1.702195053441927</v>
      </c>
      <c r="E27" s="69">
        <f>IF(RES_hh_tesh_in!E27=0,0,RES_hh_tesh_in!E27/RES_summary!E$21)</f>
        <v>1.6917223215781931</v>
      </c>
      <c r="F27" s="69">
        <f>IF(RES_hh_tesh_in!F27=0,0,RES_hh_tesh_in!F27/RES_summary!F$21)</f>
        <v>1.7084726118875344</v>
      </c>
      <c r="G27" s="69">
        <f>IF(RES_hh_tesh_in!G27=0,0,RES_hh_tesh_in!G27/RES_summary!G$21)</f>
        <v>1.6917292997572704</v>
      </c>
      <c r="H27" s="69">
        <f>IF(RES_hh_tesh_in!H27=0,0,RES_hh_tesh_in!H27/RES_summary!H$21)</f>
        <v>1.8491418053736288</v>
      </c>
      <c r="I27" s="69">
        <f>IF(RES_hh_tesh_in!I27=0,0,RES_hh_tesh_in!I27/RES_summary!I$21)</f>
        <v>1.6760623138777686</v>
      </c>
      <c r="J27" s="69">
        <f>IF(RES_hh_tesh_in!J27=0,0,RES_hh_tesh_in!J27/RES_summary!J$21)</f>
        <v>1.7222740879508041</v>
      </c>
      <c r="K27" s="69">
        <f>IF(RES_hh_tesh_in!K27=0,0,RES_hh_tesh_in!K27/RES_summary!K$21)</f>
        <v>1.564966600343157</v>
      </c>
      <c r="L27" s="69">
        <f>IF(RES_hh_tesh_in!L27=0,0,RES_hh_tesh_in!L27/RES_summary!L$21)</f>
        <v>1.9664201340670233</v>
      </c>
      <c r="M27" s="69">
        <f>IF(RES_hh_tesh_in!M27=0,0,RES_hh_tesh_in!M27/RES_summary!M$21)</f>
        <v>1.862624904865638</v>
      </c>
      <c r="N27" s="69">
        <f>IF(RES_hh_tesh_in!N27=0,0,RES_hh_tesh_in!N27/RES_summary!N$21)</f>
        <v>1.8393275116802741</v>
      </c>
      <c r="O27" s="69">
        <f>IF(RES_hh_tesh_in!O27=0,0,RES_hh_tesh_in!O27/RES_summary!O$21)</f>
        <v>1.784845544177323</v>
      </c>
      <c r="P27" s="69">
        <f>IF(RES_hh_tesh_in!P27=0,0,RES_hh_tesh_in!P27/RES_summary!P$21)</f>
        <v>1.7407548470593457</v>
      </c>
      <c r="Q27" s="69">
        <f>IF(RES_hh_tesh_in!Q27=0,0,RES_hh_tesh_in!Q27/RES_summary!Q$21)</f>
        <v>1.7036701886745014</v>
      </c>
      <c r="R27" s="69">
        <f>IF(RES_hh_tesh_in!R27=0,0,RES_hh_tesh_in!R27/RES_summary!R$21)</f>
        <v>1.6613048583236043</v>
      </c>
      <c r="S27" s="69">
        <f>IF(RES_hh_tesh_in!S27=0,0,RES_hh_tesh_in!S27/RES_summary!S$21)</f>
        <v>1.6262756809772607</v>
      </c>
      <c r="T27" s="69">
        <f>IF(RES_hh_tesh_in!T27=0,0,RES_hh_tesh_in!T27/RES_summary!T$21)</f>
        <v>1.5943831559089352</v>
      </c>
      <c r="U27" s="69">
        <f>IF(RES_hh_tesh_in!U27=0,0,RES_hh_tesh_in!U27/RES_summary!U$21)</f>
        <v>1.5652091521584468</v>
      </c>
      <c r="V27" s="69">
        <f>IF(RES_hh_tesh_in!V27=0,0,RES_hh_tesh_in!V27/RES_summary!V$21)</f>
        <v>1.5328280261338445</v>
      </c>
      <c r="W27" s="69">
        <f>IF(RES_hh_tesh_in!W27=0,0,RES_hh_tesh_in!W27/RES_summary!W$21)</f>
        <v>1.5066626509410506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1.723627858351831</v>
      </c>
      <c r="D30" s="72">
        <f>IF(RES_hh_tesh_in!D30=0,0,RES_hh_tesh_in!D30/RES_summary!D$21)</f>
        <v>1.7005995615135068</v>
      </c>
      <c r="E30" s="72">
        <f>IF(RES_hh_tesh_in!E30=0,0,RES_hh_tesh_in!E30/RES_summary!E$21)</f>
        <v>1.696689875044455</v>
      </c>
      <c r="F30" s="72">
        <f>IF(RES_hh_tesh_in!F30=0,0,RES_hh_tesh_in!F30/RES_summary!F$21)</f>
        <v>1.7049140650822703</v>
      </c>
      <c r="G30" s="72">
        <f>IF(RES_hh_tesh_in!G30=0,0,RES_hh_tesh_in!G30/RES_summary!G$21)</f>
        <v>1.6887714576116855</v>
      </c>
      <c r="H30" s="72">
        <f>IF(RES_hh_tesh_in!H30=0,0,RES_hh_tesh_in!H30/RES_summary!H$21)</f>
        <v>1.8604438310168181</v>
      </c>
      <c r="I30" s="72">
        <f>IF(RES_hh_tesh_in!I30=0,0,RES_hh_tesh_in!I30/RES_summary!I$21)</f>
        <v>1.6609239864696959</v>
      </c>
      <c r="J30" s="72">
        <f>IF(RES_hh_tesh_in!J30=0,0,RES_hh_tesh_in!J30/RES_summary!J$21)</f>
        <v>1.7253101347490667</v>
      </c>
      <c r="K30" s="72">
        <f>IF(RES_hh_tesh_in!K30=0,0,RES_hh_tesh_in!K30/RES_summary!K$21)</f>
        <v>1.5649359281060466</v>
      </c>
      <c r="L30" s="72">
        <f>IF(RES_hh_tesh_in!L30=0,0,RES_hh_tesh_in!L30/RES_summary!L$21)</f>
        <v>2.0254580128007595</v>
      </c>
      <c r="M30" s="72">
        <f>IF(RES_hh_tesh_in!M30=0,0,RES_hh_tesh_in!M30/RES_summary!M$21)</f>
        <v>1.8696080714186125</v>
      </c>
      <c r="N30" s="72">
        <f>IF(RES_hh_tesh_in!N30=0,0,RES_hh_tesh_in!N30/RES_summary!N$21)</f>
        <v>1.8353384096323742</v>
      </c>
      <c r="O30" s="72">
        <f>IF(RES_hh_tesh_in!O30=0,0,RES_hh_tesh_in!O30/RES_summary!O$21)</f>
        <v>1.781995279158737</v>
      </c>
      <c r="P30" s="72">
        <f>IF(RES_hh_tesh_in!P30=0,0,RES_hh_tesh_in!P30/RES_summary!P$21)</f>
        <v>1.7394747440714591</v>
      </c>
      <c r="Q30" s="72">
        <f>IF(RES_hh_tesh_in!Q30=0,0,RES_hh_tesh_in!Q30/RES_summary!Q$21)</f>
        <v>1.7085712371847941</v>
      </c>
      <c r="R30" s="72">
        <f>IF(RES_hh_tesh_in!R30=0,0,RES_hh_tesh_in!R30/RES_summary!R$21)</f>
        <v>1.6612870641194808</v>
      </c>
      <c r="S30" s="72">
        <f>IF(RES_hh_tesh_in!S30=0,0,RES_hh_tesh_in!S30/RES_summary!S$21)</f>
        <v>1.6267846685613712</v>
      </c>
      <c r="T30" s="72">
        <f>IF(RES_hh_tesh_in!T30=0,0,RES_hh_tesh_in!T30/RES_summary!T$21)</f>
        <v>1.5963270185273879</v>
      </c>
      <c r="U30" s="72">
        <f>IF(RES_hh_tesh_in!U30=0,0,RES_hh_tesh_in!U30/RES_summary!U$21)</f>
        <v>1.5668506035766765</v>
      </c>
      <c r="V30" s="72">
        <f>IF(RES_hh_tesh_in!V30=0,0,RES_hh_tesh_in!V30/RES_summary!V$21)</f>
        <v>1.5305858603700853</v>
      </c>
      <c r="W30" s="72">
        <f>IF(RES_hh_tesh_in!W30=0,0,RES_hh_tesh_in!W30/RES_summary!W$21)</f>
        <v>1.4969150142000034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1.7108271032802664</v>
      </c>
      <c r="D32" s="77">
        <f>IF(RES_hh_tesh_in!D32=0,0,RES_hh_tesh_in!D32/RES_summary!D$21)</f>
        <v>1.7033720613575978</v>
      </c>
      <c r="E32" s="77">
        <f>IF(RES_hh_tesh_in!E32=0,0,RES_hh_tesh_in!E32/RES_summary!E$21)</f>
        <v>1.6882236144812093</v>
      </c>
      <c r="F32" s="77">
        <f>IF(RES_hh_tesh_in!F32=0,0,RES_hh_tesh_in!F32/RES_summary!F$21)</f>
        <v>1.7106610125566708</v>
      </c>
      <c r="G32" s="77">
        <f>IF(RES_hh_tesh_in!G32=0,0,RES_hh_tesh_in!G32/RES_summary!G$21)</f>
        <v>1.6937700579859507</v>
      </c>
      <c r="H32" s="77">
        <f>IF(RES_hh_tesh_in!H32=0,0,RES_hh_tesh_in!H32/RES_summary!H$21)</f>
        <v>1.8401246903956126</v>
      </c>
      <c r="I32" s="77">
        <f>IF(RES_hh_tesh_in!I32=0,0,RES_hh_tesh_in!I32/RES_summary!I$21)</f>
        <v>1.6929498464890125</v>
      </c>
      <c r="J32" s="77">
        <f>IF(RES_hh_tesh_in!J32=0,0,RES_hh_tesh_in!J32/RES_summary!J$21)</f>
        <v>1.7169242760970749</v>
      </c>
      <c r="K32" s="77">
        <f>IF(RES_hh_tesh_in!K32=0,0,RES_hh_tesh_in!K32/RES_summary!K$21)</f>
        <v>1.5650077922100314</v>
      </c>
      <c r="L32" s="77">
        <f>IF(RES_hh_tesh_in!L32=0,0,RES_hh_tesh_in!L32/RES_summary!L$21)</f>
        <v>1.9002434662084611</v>
      </c>
      <c r="M32" s="77">
        <f>IF(RES_hh_tesh_in!M32=0,0,RES_hh_tesh_in!M32/RES_summary!M$21)</f>
        <v>1.8544037906369775</v>
      </c>
      <c r="N32" s="77">
        <f>IF(RES_hh_tesh_in!N32=0,0,RES_hh_tesh_in!N32/RES_summary!N$21)</f>
        <v>1.8442387304420031</v>
      </c>
      <c r="O32" s="77">
        <f>IF(RES_hh_tesh_in!O32=0,0,RES_hh_tesh_in!O32/RES_summary!O$21)</f>
        <v>1.7881037060658378</v>
      </c>
      <c r="P32" s="77">
        <f>IF(RES_hh_tesh_in!P32=0,0,RES_hh_tesh_in!P32/RES_summary!P$21)</f>
        <v>1.7415745655769097</v>
      </c>
      <c r="Q32" s="77">
        <f>IF(RES_hh_tesh_in!Q32=0,0,RES_hh_tesh_in!Q32/RES_summary!Q$21)</f>
        <v>1.7000040370151728</v>
      </c>
      <c r="R32" s="77">
        <f>IF(RES_hh_tesh_in!R32=0,0,RES_hh_tesh_in!R32/RES_summary!R$21)</f>
        <v>1.6613226043735985</v>
      </c>
      <c r="S32" s="77">
        <f>IF(RES_hh_tesh_in!S32=0,0,RES_hh_tesh_in!S32/RES_summary!S$21)</f>
        <v>1.6257942384853679</v>
      </c>
      <c r="T32" s="77">
        <f>IF(RES_hh_tesh_in!T32=0,0,RES_hh_tesh_in!T32/RES_summary!T$21)</f>
        <v>1.592657205025924</v>
      </c>
      <c r="U32" s="77">
        <f>IF(RES_hh_tesh_in!U32=0,0,RES_hh_tesh_in!U32/RES_summary!U$21)</f>
        <v>1.563685813230133</v>
      </c>
      <c r="V32" s="77">
        <f>IF(RES_hh_tesh_in!V32=0,0,RES_hh_tesh_in!V32/RES_summary!V$21)</f>
        <v>1.5349206844336338</v>
      </c>
      <c r="W32" s="77">
        <f>IF(RES_hh_tesh_in!W32=0,0,RES_hh_tesh_in!W32/RES_summary!W$21)</f>
        <v>1.5156475894416439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25.075012675030266</v>
      </c>
      <c r="D3" s="65">
        <f>IF(RES_hh_emih_in!D3=0,0,RES_hh_emih_in!D3/RES_summary!D$21)</f>
        <v>23.215311143353958</v>
      </c>
      <c r="E3" s="65">
        <f>IF(RES_hh_emih_in!E3=0,0,RES_hh_emih_in!E3/RES_summary!E$21)</f>
        <v>23.097751710610428</v>
      </c>
      <c r="F3" s="65">
        <f>IF(RES_hh_emih_in!F3=0,0,RES_hh_emih_in!F3/RES_summary!F$21)</f>
        <v>21.313952189815083</v>
      </c>
      <c r="G3" s="65">
        <f>IF(RES_hh_emih_in!G3=0,0,RES_hh_emih_in!G3/RES_summary!G$21)</f>
        <v>20.047838631695189</v>
      </c>
      <c r="H3" s="65">
        <f>IF(RES_hh_emih_in!H3=0,0,RES_hh_emih_in!H3/RES_summary!H$21)</f>
        <v>20.297434408386714</v>
      </c>
      <c r="I3" s="65">
        <f>IF(RES_hh_emih_in!I3=0,0,RES_hh_emih_in!I3/RES_summary!I$21)</f>
        <v>18.048836237452644</v>
      </c>
      <c r="J3" s="65">
        <f>IF(RES_hh_emih_in!J3=0,0,RES_hh_emih_in!J3/RES_summary!J$21)</f>
        <v>20.327694724181157</v>
      </c>
      <c r="K3" s="65">
        <f>IF(RES_hh_emih_in!K3=0,0,RES_hh_emih_in!K3/RES_summary!K$21)</f>
        <v>19.749711962858502</v>
      </c>
      <c r="L3" s="65">
        <f>IF(RES_hh_emih_in!L3=0,0,RES_hh_emih_in!L3/RES_summary!L$21)</f>
        <v>22.255691184891099</v>
      </c>
      <c r="M3" s="65">
        <f>IF(RES_hh_emih_in!M3=0,0,RES_hh_emih_in!M3/RES_summary!M$21)</f>
        <v>16.500271491554813</v>
      </c>
      <c r="N3" s="65">
        <f>IF(RES_hh_emih_in!N3=0,0,RES_hh_emih_in!N3/RES_summary!N$21)</f>
        <v>17.251832192115977</v>
      </c>
      <c r="O3" s="65">
        <f>IF(RES_hh_emih_in!O3=0,0,RES_hh_emih_in!O3/RES_summary!O$21)</f>
        <v>17.553007700213882</v>
      </c>
      <c r="P3" s="65">
        <f>IF(RES_hh_emih_in!P3=0,0,RES_hh_emih_in!P3/RES_summary!P$21)</f>
        <v>10.754782482932329</v>
      </c>
      <c r="Q3" s="65">
        <f>IF(RES_hh_emih_in!Q3=0,0,RES_hh_emih_in!Q3/RES_summary!Q$21)</f>
        <v>12.039775941248022</v>
      </c>
      <c r="R3" s="65">
        <f>IF(RES_hh_emih_in!R3=0,0,RES_hh_emih_in!R3/RES_summary!R$21)</f>
        <v>12.534901442624125</v>
      </c>
      <c r="S3" s="65">
        <f>IF(RES_hh_emih_in!S3=0,0,RES_hh_emih_in!S3/RES_summary!S$21)</f>
        <v>11.464654667275486</v>
      </c>
      <c r="T3" s="65">
        <f>IF(RES_hh_emih_in!T3=0,0,RES_hh_emih_in!T3/RES_summary!T$21)</f>
        <v>10.35937297134886</v>
      </c>
      <c r="U3" s="65">
        <f>IF(RES_hh_emih_in!U3=0,0,RES_hh_emih_in!U3/RES_summary!U$21)</f>
        <v>9.3983982282397971</v>
      </c>
      <c r="V3" s="65">
        <f>IF(RES_hh_emih_in!V3=0,0,RES_hh_emih_in!V3/RES_summary!V$21)</f>
        <v>8.3372369337634815</v>
      </c>
      <c r="W3" s="65">
        <f>IF(RES_hh_emih_in!W3=0,0,RES_hh_emih_in!W3/RES_summary!W$21)</f>
        <v>8.6999592041734797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22.353947139244326</v>
      </c>
      <c r="D4" s="69">
        <f>IF(RES_hh_emih_in!D4=0,0,RES_hh_emih_in!D4/RES_summary!D$21)</f>
        <v>20.365480218447772</v>
      </c>
      <c r="E4" s="69">
        <f>IF(RES_hh_emih_in!E4=0,0,RES_hh_emih_in!E4/RES_summary!E$21)</f>
        <v>20.244558175618842</v>
      </c>
      <c r="F4" s="69">
        <f>IF(RES_hh_emih_in!F4=0,0,RES_hh_emih_in!F4/RES_summary!F$21)</f>
        <v>18.683609051268927</v>
      </c>
      <c r="G4" s="69">
        <f>IF(RES_hh_emih_in!G4=0,0,RES_hh_emih_in!G4/RES_summary!G$21)</f>
        <v>17.516441460602877</v>
      </c>
      <c r="H4" s="69">
        <f>IF(RES_hh_emih_in!H4=0,0,RES_hh_emih_in!H4/RES_summary!H$21)</f>
        <v>17.719516362178492</v>
      </c>
      <c r="I4" s="69">
        <f>IF(RES_hh_emih_in!I4=0,0,RES_hh_emih_in!I4/RES_summary!I$21)</f>
        <v>15.634426443469849</v>
      </c>
      <c r="J4" s="69">
        <f>IF(RES_hh_emih_in!J4=0,0,RES_hh_emih_in!J4/RES_summary!J$21)</f>
        <v>17.756462360337611</v>
      </c>
      <c r="K4" s="69">
        <f>IF(RES_hh_emih_in!K4=0,0,RES_hh_emih_in!K4/RES_summary!K$21)</f>
        <v>17.223819435998475</v>
      </c>
      <c r="L4" s="69">
        <f>IF(RES_hh_emih_in!L4=0,0,RES_hh_emih_in!L4/RES_summary!L$21)</f>
        <v>19.34558764042464</v>
      </c>
      <c r="M4" s="69">
        <f>IF(RES_hh_emih_in!M4=0,0,RES_hh_emih_in!M4/RES_summary!M$21)</f>
        <v>14.322449056202304</v>
      </c>
      <c r="N4" s="69">
        <f>IF(RES_hh_emih_in!N4=0,0,RES_hh_emih_in!N4/RES_summary!N$21)</f>
        <v>15.076584765328914</v>
      </c>
      <c r="O4" s="69">
        <f>IF(RES_hh_emih_in!O4=0,0,RES_hh_emih_in!O4/RES_summary!O$21)</f>
        <v>15.278911147978805</v>
      </c>
      <c r="P4" s="69">
        <f>IF(RES_hh_emih_in!P4=0,0,RES_hh_emih_in!P4/RES_summary!P$21)</f>
        <v>9.2151502207304734</v>
      </c>
      <c r="Q4" s="69">
        <f>IF(RES_hh_emih_in!Q4=0,0,RES_hh_emih_in!Q4/RES_summary!Q$21)</f>
        <v>10.194074843390005</v>
      </c>
      <c r="R4" s="69">
        <f>IF(RES_hh_emih_in!R4=0,0,RES_hh_emih_in!R4/RES_summary!R$21)</f>
        <v>10.460449919697082</v>
      </c>
      <c r="S4" s="69">
        <f>IF(RES_hh_emih_in!S4=0,0,RES_hh_emih_in!S4/RES_summary!S$21)</f>
        <v>9.5681808136685511</v>
      </c>
      <c r="T4" s="69">
        <f>IF(RES_hh_emih_in!T4=0,0,RES_hh_emih_in!T4/RES_summary!T$21)</f>
        <v>8.6589630894809861</v>
      </c>
      <c r="U4" s="69">
        <f>IF(RES_hh_emih_in!U4=0,0,RES_hh_emih_in!U4/RES_summary!U$21)</f>
        <v>7.8593372647223623</v>
      </c>
      <c r="V4" s="69">
        <f>IF(RES_hh_emih_in!V4=0,0,RES_hh_emih_in!V4/RES_summary!V$21)</f>
        <v>6.9889073007298608</v>
      </c>
      <c r="W4" s="69">
        <f>IF(RES_hh_emih_in!W4=0,0,RES_hh_emih_in!W4/RES_summary!W$21)</f>
        <v>7.2247668801627141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35.933553203067319</v>
      </c>
      <c r="D5" s="72">
        <f>IF(RES_hh_emih_in!D5=0,0,RES_hh_emih_in!D5/RES_summary!D$21)</f>
        <v>35.179805549594327</v>
      </c>
      <c r="E5" s="72">
        <f>IF(RES_hh_emih_in!E5=0,0,RES_hh_emih_in!E5/RES_summary!E$21)</f>
        <v>35.465429408018167</v>
      </c>
      <c r="F5" s="72">
        <f>IF(RES_hh_emih_in!F5=0,0,RES_hh_emih_in!F5/RES_summary!F$21)</f>
        <v>21.775040664547916</v>
      </c>
      <c r="G5" s="72">
        <f>IF(RES_hh_emih_in!G5=0,0,RES_hh_emih_in!G5/RES_summary!G$21)</f>
        <v>21.056365451311759</v>
      </c>
      <c r="H5" s="72">
        <f>IF(RES_hh_emih_in!H5=0,0,RES_hh_emih_in!H5/RES_summary!H$21)</f>
        <v>20.263055130029471</v>
      </c>
      <c r="I5" s="72">
        <f>IF(RES_hh_emih_in!I5=0,0,RES_hh_emih_in!I5/RES_summary!I$21)</f>
        <v>22.294561927618037</v>
      </c>
      <c r="J5" s="72">
        <f>IF(RES_hh_emih_in!J5=0,0,RES_hh_emih_in!J5/RES_summary!J$21)</f>
        <v>94.702034420572559</v>
      </c>
      <c r="K5" s="72">
        <f>IF(RES_hh_emih_in!K5=0,0,RES_hh_emih_in!K5/RES_summary!K$21)</f>
        <v>27.752444944888204</v>
      </c>
      <c r="L5" s="72">
        <f>IF(RES_hh_emih_in!L5=0,0,RES_hh_emih_in!L5/RES_summary!L$21)</f>
        <v>28.884266500713633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23.492997525512305</v>
      </c>
      <c r="S5" s="72">
        <f>IF(RES_hh_emih_in!S5=0,0,RES_hh_emih_in!S5/RES_summary!S$21)</f>
        <v>24.419922651548049</v>
      </c>
      <c r="T5" s="72">
        <f>IF(RES_hh_emih_in!T5=0,0,RES_hh_emih_in!T5/RES_summary!T$21)</f>
        <v>21.211617282153398</v>
      </c>
      <c r="U5" s="72">
        <f>IF(RES_hh_emih_in!U5=0,0,RES_hh_emih_in!U5/RES_summary!U$21)</f>
        <v>22.833998158328363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31.880526973656739</v>
      </c>
      <c r="D6" s="72">
        <f>IF(RES_hh_emih_in!D6=0,0,RES_hh_emih_in!D6/RES_summary!D$21)</f>
        <v>30.077161961339144</v>
      </c>
      <c r="E6" s="72">
        <f>IF(RES_hh_emih_in!E6=0,0,RES_hh_emih_in!E6/RES_summary!E$21)</f>
        <v>29.462489062843023</v>
      </c>
      <c r="F6" s="72">
        <f>IF(RES_hh_emih_in!F6=0,0,RES_hh_emih_in!F6/RES_summary!F$21)</f>
        <v>27.976691674566624</v>
      </c>
      <c r="G6" s="72">
        <f>IF(RES_hh_emih_in!G6=0,0,RES_hh_emih_in!G6/RES_summary!G$21)</f>
        <v>26.034592179894855</v>
      </c>
      <c r="H6" s="72">
        <f>IF(RES_hh_emih_in!H6=0,0,RES_hh_emih_in!H6/RES_summary!H$21)</f>
        <v>27.172542883598609</v>
      </c>
      <c r="I6" s="72">
        <f>IF(RES_hh_emih_in!I6=0,0,RES_hh_emih_in!I6/RES_summary!I$21)</f>
        <v>24.441766260157266</v>
      </c>
      <c r="J6" s="72">
        <f>IF(RES_hh_emih_in!J6=0,0,RES_hh_emih_in!J6/RES_summary!J$21)</f>
        <v>25.706054934855608</v>
      </c>
      <c r="K6" s="72">
        <f>IF(RES_hh_emih_in!K6=0,0,RES_hh_emih_in!K6/RES_summary!K$21)</f>
        <v>25.117571184325808</v>
      </c>
      <c r="L6" s="72">
        <f>IF(RES_hh_emih_in!L6=0,0,RES_hh_emih_in!L6/RES_summary!L$21)</f>
        <v>28.260901222355361</v>
      </c>
      <c r="M6" s="72">
        <f>IF(RES_hh_emih_in!M6=0,0,RES_hh_emih_in!M6/RES_summary!M$21)</f>
        <v>21.663277260729082</v>
      </c>
      <c r="N6" s="72">
        <f>IF(RES_hh_emih_in!N6=0,0,RES_hh_emih_in!N6/RES_summary!N$21)</f>
        <v>22.185563535638931</v>
      </c>
      <c r="O6" s="72">
        <f>IF(RES_hh_emih_in!O6=0,0,RES_hh_emih_in!O6/RES_summary!O$21)</f>
        <v>22.249244476445806</v>
      </c>
      <c r="P6" s="72">
        <f>IF(RES_hh_emih_in!P6=0,0,RES_hh_emih_in!P6/RES_summary!P$21)</f>
        <v>16.022475162635317</v>
      </c>
      <c r="Q6" s="72">
        <f>IF(RES_hh_emih_in!Q6=0,0,RES_hh_emih_in!Q6/RES_summary!Q$21)</f>
        <v>14.735700125020326</v>
      </c>
      <c r="R6" s="72">
        <f>IF(RES_hh_emih_in!R6=0,0,RES_hh_emih_in!R6/RES_summary!R$21)</f>
        <v>14.121265916620835</v>
      </c>
      <c r="S6" s="72">
        <f>IF(RES_hh_emih_in!S6=0,0,RES_hh_emih_in!S6/RES_summary!S$21)</f>
        <v>13.404183418212543</v>
      </c>
      <c r="T6" s="72">
        <f>IF(RES_hh_emih_in!T6=0,0,RES_hh_emih_in!T6/RES_summary!T$21)</f>
        <v>12.608427597415663</v>
      </c>
      <c r="U6" s="72">
        <f>IF(RES_hh_emih_in!U6=0,0,RES_hh_emih_in!U6/RES_summary!U$21)</f>
        <v>11.849760297945378</v>
      </c>
      <c r="V6" s="72">
        <f>IF(RES_hh_emih_in!V6=0,0,RES_hh_emih_in!V6/RES_summary!V$21)</f>
        <v>11.282393957469486</v>
      </c>
      <c r="W6" s="72">
        <f>IF(RES_hh_emih_in!W6=0,0,RES_hh_emih_in!W6/RES_summary!W$21)</f>
        <v>9.9595663121684623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29.753849592045427</v>
      </c>
      <c r="M7" s="72">
        <f>IF(RES_hh_emih_in!M7=0,0,RES_hh_emih_in!M7/RES_summary!M$21)</f>
        <v>26.80592627278256</v>
      </c>
      <c r="N7" s="72">
        <f>IF(RES_hh_emih_in!N7=0,0,RES_hh_emih_in!N7/RES_summary!N$21)</f>
        <v>25.882253000762677</v>
      </c>
      <c r="O7" s="72">
        <f>IF(RES_hh_emih_in!O7=0,0,RES_hh_emih_in!O7/RES_summary!O$21)</f>
        <v>24.046662645246315</v>
      </c>
      <c r="P7" s="72">
        <f>IF(RES_hh_emih_in!P7=0,0,RES_hh_emih_in!P7/RES_summary!P$21)</f>
        <v>20.178302073504085</v>
      </c>
      <c r="Q7" s="72">
        <f>IF(RES_hh_emih_in!Q7=0,0,RES_hh_emih_in!Q7/RES_summary!Q$21)</f>
        <v>18.222204531801793</v>
      </c>
      <c r="R7" s="72">
        <f>IF(RES_hh_emih_in!R7=0,0,RES_hh_emih_in!R7/RES_summary!R$21)</f>
        <v>16.790831090591443</v>
      </c>
      <c r="S7" s="72">
        <f>IF(RES_hh_emih_in!S7=0,0,RES_hh_emih_in!S7/RES_summary!S$21)</f>
        <v>15.786302256461683</v>
      </c>
      <c r="T7" s="72">
        <f>IF(RES_hh_emih_in!T7=0,0,RES_hh_emih_in!T7/RES_summary!T$21)</f>
        <v>14.714554886790109</v>
      </c>
      <c r="U7" s="72">
        <f>IF(RES_hh_emih_in!U7=0,0,RES_hh_emih_in!U7/RES_summary!U$21)</f>
        <v>13.654296327674436</v>
      </c>
      <c r="V7" s="72">
        <f>IF(RES_hh_emih_in!V7=0,0,RES_hh_emih_in!V7/RES_summary!V$21)</f>
        <v>12.644860145644619</v>
      </c>
      <c r="W7" s="72">
        <f>IF(RES_hh_emih_in!W7=0,0,RES_hh_emih_in!W7/RES_summary!W$21)</f>
        <v>11.156310821516595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24.337432728970899</v>
      </c>
      <c r="D8" s="72">
        <f>IF(RES_hh_emih_in!D8=0,0,RES_hh_emih_in!D8/RES_summary!D$21)</f>
        <v>22.727324621971725</v>
      </c>
      <c r="E8" s="72">
        <f>IF(RES_hh_emih_in!E8=0,0,RES_hh_emih_in!E8/RES_summary!E$21)</f>
        <v>22.871351341255703</v>
      </c>
      <c r="F8" s="72">
        <f>IF(RES_hh_emih_in!F8=0,0,RES_hh_emih_in!F8/RES_summary!F$21)</f>
        <v>21.474527743519594</v>
      </c>
      <c r="G8" s="72">
        <f>IF(RES_hh_emih_in!G8=0,0,RES_hh_emih_in!G8/RES_summary!G$21)</f>
        <v>20.295926187632976</v>
      </c>
      <c r="H8" s="72">
        <f>IF(RES_hh_emih_in!H8=0,0,RES_hh_emih_in!H8/RES_summary!H$21)</f>
        <v>20.103706948535621</v>
      </c>
      <c r="I8" s="72">
        <f>IF(RES_hh_emih_in!I8=0,0,RES_hh_emih_in!I8/RES_summary!I$21)</f>
        <v>17.455912248367316</v>
      </c>
      <c r="J8" s="72">
        <f>IF(RES_hh_emih_in!J8=0,0,RES_hh_emih_in!J8/RES_summary!J$21)</f>
        <v>19.648250015243093</v>
      </c>
      <c r="K8" s="72">
        <f>IF(RES_hh_emih_in!K8=0,0,RES_hh_emih_in!K8/RES_summary!K$21)</f>
        <v>19.145910848173983</v>
      </c>
      <c r="L8" s="72">
        <f>IF(RES_hh_emih_in!L8=0,0,RES_hh_emih_in!L8/RES_summary!L$21)</f>
        <v>21.72021428208782</v>
      </c>
      <c r="M8" s="72">
        <f>IF(RES_hh_emih_in!M8=0,0,RES_hh_emih_in!M8/RES_summary!M$21)</f>
        <v>16.451998194547144</v>
      </c>
      <c r="N8" s="72">
        <f>IF(RES_hh_emih_in!N8=0,0,RES_hh_emih_in!N8/RES_summary!N$21)</f>
        <v>17.279706416830408</v>
      </c>
      <c r="O8" s="72">
        <f>IF(RES_hh_emih_in!O8=0,0,RES_hh_emih_in!O8/RES_summary!O$21)</f>
        <v>17.630936694390385</v>
      </c>
      <c r="P8" s="72">
        <f>IF(RES_hh_emih_in!P8=0,0,RES_hh_emih_in!P8/RES_summary!P$21)</f>
        <v>12.235039350971503</v>
      </c>
      <c r="Q8" s="72">
        <f>IF(RES_hh_emih_in!Q8=0,0,RES_hh_emih_in!Q8/RES_summary!Q$21)</f>
        <v>12.081802094987449</v>
      </c>
      <c r="R8" s="72">
        <f>IF(RES_hh_emih_in!R8=0,0,RES_hh_emih_in!R8/RES_summary!R$21)</f>
        <v>11.919354758790066</v>
      </c>
      <c r="S8" s="72">
        <f>IF(RES_hh_emih_in!S8=0,0,RES_hh_emih_in!S8/RES_summary!S$21)</f>
        <v>11.025113412723575</v>
      </c>
      <c r="T8" s="72">
        <f>IF(RES_hh_emih_in!T8=0,0,RES_hh_emih_in!T8/RES_summary!T$21)</f>
        <v>10.457975287498057</v>
      </c>
      <c r="U8" s="72">
        <f>IF(RES_hh_emih_in!U8=0,0,RES_hh_emih_in!U8/RES_summary!U$21)</f>
        <v>9.586639786610629</v>
      </c>
      <c r="V8" s="72">
        <f>IF(RES_hh_emih_in!V8=0,0,RES_hh_emih_in!V8/RES_summary!V$21)</f>
        <v>8.6474080157940438</v>
      </c>
      <c r="W8" s="72">
        <f>IF(RES_hh_emih_in!W8=0,0,RES_hh_emih_in!W8/RES_summary!W$21)</f>
        <v>8.5263841165196546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2.4577204350648252</v>
      </c>
      <c r="D17" s="69">
        <f>IF(RES_hh_emih_in!D17=0,0,RES_hh_emih_in!D17/RES_summary!D$21)</f>
        <v>2.6119810276111868</v>
      </c>
      <c r="E17" s="69">
        <f>IF(RES_hh_emih_in!E17=0,0,RES_hh_emih_in!E17/RES_summary!E$21)</f>
        <v>2.6222996261066305</v>
      </c>
      <c r="F17" s="69">
        <f>IF(RES_hh_emih_in!F17=0,0,RES_hh_emih_in!F17/RES_summary!F$21)</f>
        <v>2.4166514472606937</v>
      </c>
      <c r="G17" s="69">
        <f>IF(RES_hh_emih_in!G17=0,0,RES_hh_emih_in!G17/RES_summary!G$21)</f>
        <v>2.3045602523398565</v>
      </c>
      <c r="H17" s="69">
        <f>IF(RES_hh_emih_in!H17=0,0,RES_hh_emih_in!H17/RES_summary!H$21)</f>
        <v>2.3064084550707347</v>
      </c>
      <c r="I17" s="69">
        <f>IF(RES_hh_emih_in!I17=0,0,RES_hh_emih_in!I17/RES_summary!I$21)</f>
        <v>2.1265167986153992</v>
      </c>
      <c r="J17" s="69">
        <f>IF(RES_hh_emih_in!J17=0,0,RES_hh_emih_in!J17/RES_summary!J$21)</f>
        <v>2.209581997110845</v>
      </c>
      <c r="K17" s="69">
        <f>IF(RES_hh_emih_in!K17=0,0,RES_hh_emih_in!K17/RES_summary!K$21)</f>
        <v>2.2312816752162172</v>
      </c>
      <c r="L17" s="69">
        <f>IF(RES_hh_emih_in!L17=0,0,RES_hh_emih_in!L17/RES_summary!L$21)</f>
        <v>2.5586599299891892</v>
      </c>
      <c r="M17" s="69">
        <f>IF(RES_hh_emih_in!M17=0,0,RES_hh_emih_in!M17/RES_summary!M$21)</f>
        <v>1.8459998075640838</v>
      </c>
      <c r="N17" s="69">
        <f>IF(RES_hh_emih_in!N17=0,0,RES_hh_emih_in!N17/RES_summary!N$21)</f>
        <v>1.8428249395052809</v>
      </c>
      <c r="O17" s="69">
        <f>IF(RES_hh_emih_in!O17=0,0,RES_hh_emih_in!O17/RES_summary!O$21)</f>
        <v>1.9621067134870582</v>
      </c>
      <c r="P17" s="69">
        <f>IF(RES_hh_emih_in!P17=0,0,RES_hh_emih_in!P17/RES_summary!P$21)</f>
        <v>1.3167419888448866</v>
      </c>
      <c r="Q17" s="69">
        <f>IF(RES_hh_emih_in!Q17=0,0,RES_hh_emih_in!Q17/RES_summary!Q$21)</f>
        <v>1.6057099482316959</v>
      </c>
      <c r="R17" s="69">
        <f>IF(RES_hh_emih_in!R17=0,0,RES_hh_emih_in!R17/RES_summary!R$21)</f>
        <v>1.8025336684339313</v>
      </c>
      <c r="S17" s="69">
        <f>IF(RES_hh_emih_in!S17=0,0,RES_hh_emih_in!S17/RES_summary!S$21)</f>
        <v>1.6378206839003668</v>
      </c>
      <c r="T17" s="69">
        <f>IF(RES_hh_emih_in!T17=0,0,RES_hh_emih_in!T17/RES_summary!T$21)</f>
        <v>1.4554619143787788</v>
      </c>
      <c r="U17" s="69">
        <f>IF(RES_hh_emih_in!U17=0,0,RES_hh_emih_in!U17/RES_summary!U$21)</f>
        <v>1.2936404955971903</v>
      </c>
      <c r="V17" s="69">
        <f>IF(RES_hh_emih_in!V17=0,0,RES_hh_emih_in!V17/RES_summary!V$21)</f>
        <v>1.1084677714964883</v>
      </c>
      <c r="W17" s="69">
        <f>IF(RES_hh_emih_in!W17=0,0,RES_hh_emih_in!W17/RES_summary!W$21)</f>
        <v>1.2426420199331838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2.7915945217189755</v>
      </c>
      <c r="D21" s="72">
        <f>IF(RES_hh_emih_in!D21=0,0,RES_hh_emih_in!D21/RES_summary!D$21)</f>
        <v>2.986117124636011</v>
      </c>
      <c r="E21" s="72">
        <f>IF(RES_hh_emih_in!E21=0,0,RES_hh_emih_in!E21/RES_summary!E$21)</f>
        <v>3.0007388218624853</v>
      </c>
      <c r="F21" s="72">
        <f>IF(RES_hh_emih_in!F21=0,0,RES_hh_emih_in!F21/RES_summary!F$21)</f>
        <v>2.8202510927199711</v>
      </c>
      <c r="G21" s="72">
        <f>IF(RES_hh_emih_in!G21=0,0,RES_hh_emih_in!G21/RES_summary!G$21)</f>
        <v>2.7257583029107226</v>
      </c>
      <c r="H21" s="72">
        <f>IF(RES_hh_emih_in!H21=0,0,RES_hh_emih_in!H21/RES_summary!H$21)</f>
        <v>2.6875495839960801</v>
      </c>
      <c r="I21" s="72">
        <f>IF(RES_hh_emih_in!I21=0,0,RES_hh_emih_in!I21/RES_summary!I$21)</f>
        <v>2.4912448176058586</v>
      </c>
      <c r="J21" s="72">
        <f>IF(RES_hh_emih_in!J21=0,0,RES_hh_emih_in!J21/RES_summary!J$21)</f>
        <v>2.518312574550905</v>
      </c>
      <c r="K21" s="72">
        <f>IF(RES_hh_emih_in!K21=0,0,RES_hh_emih_in!K21/RES_summary!K$21)</f>
        <v>2.5428095916560451</v>
      </c>
      <c r="L21" s="72">
        <f>IF(RES_hh_emih_in!L21=0,0,RES_hh_emih_in!L21/RES_summary!L$21)</f>
        <v>2.9207755744832169</v>
      </c>
      <c r="M21" s="72">
        <f>IF(RES_hh_emih_in!M21=0,0,RES_hh_emih_in!M21/RES_summary!M$21)</f>
        <v>2.1494407238247084</v>
      </c>
      <c r="N21" s="72">
        <f>IF(RES_hh_emih_in!N21=0,0,RES_hh_emih_in!N21/RES_summary!N$21)</f>
        <v>2.1940518707378742</v>
      </c>
      <c r="O21" s="72">
        <f>IF(RES_hh_emih_in!O21=0,0,RES_hh_emih_in!O21/RES_summary!O$21)</f>
        <v>2.2970105563743481</v>
      </c>
      <c r="P21" s="72">
        <f>IF(RES_hh_emih_in!P21=0,0,RES_hh_emih_in!P21/RES_summary!P$21)</f>
        <v>1.7724365277875282</v>
      </c>
      <c r="Q21" s="72">
        <f>IF(RES_hh_emih_in!Q21=0,0,RES_hh_emih_in!Q21/RES_summary!Q$21)</f>
        <v>2.0486576046243474</v>
      </c>
      <c r="R21" s="72">
        <f>IF(RES_hh_emih_in!R21=0,0,RES_hh_emih_in!R21/RES_summary!R$21)</f>
        <v>2.0694092530332595</v>
      </c>
      <c r="S21" s="72">
        <f>IF(RES_hh_emih_in!S21=0,0,RES_hh_emih_in!S21/RES_summary!S$21)</f>
        <v>1.9271751690589825</v>
      </c>
      <c r="T21" s="72">
        <f>IF(RES_hh_emih_in!T21=0,0,RES_hh_emih_in!T21/RES_summary!T$21)</f>
        <v>1.8184664541302948</v>
      </c>
      <c r="U21" s="72">
        <f>IF(RES_hh_emih_in!U21=0,0,RES_hh_emih_in!U21/RES_summary!U$21)</f>
        <v>1.6458759073818374</v>
      </c>
      <c r="V21" s="72">
        <f>IF(RES_hh_emih_in!V21=0,0,RES_hh_emih_in!V21/RES_summary!V$21)</f>
        <v>1.431877464066339</v>
      </c>
      <c r="W21" s="72">
        <f>IF(RES_hh_emih_in!W21=0,0,RES_hh_emih_in!W21/RES_summary!W$21)</f>
        <v>1.4717734662305586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0.263345100721115</v>
      </c>
      <c r="D27" s="69">
        <f>IF(RES_hh_emih_in!D27=0,0,RES_hh_emih_in!D27/RES_summary!D$21)</f>
        <v>0.23784989729499906</v>
      </c>
      <c r="E27" s="69">
        <f>IF(RES_hh_emih_in!E27=0,0,RES_hh_emih_in!E27/RES_summary!E$21)</f>
        <v>0.23089390888495326</v>
      </c>
      <c r="F27" s="69">
        <f>IF(RES_hh_emih_in!F27=0,0,RES_hh_emih_in!F27/RES_summary!F$21)</f>
        <v>0.21369169128546189</v>
      </c>
      <c r="G27" s="69">
        <f>IF(RES_hh_emih_in!G27=0,0,RES_hh_emih_in!G27/RES_summary!G$21)</f>
        <v>0.22683691875245537</v>
      </c>
      <c r="H27" s="69">
        <f>IF(RES_hh_emih_in!H27=0,0,RES_hh_emih_in!H27/RES_summary!H$21)</f>
        <v>0.27150959113748507</v>
      </c>
      <c r="I27" s="69">
        <f>IF(RES_hh_emih_in!I27=0,0,RES_hh_emih_in!I27/RES_summary!I$21)</f>
        <v>0.28789299536739488</v>
      </c>
      <c r="J27" s="69">
        <f>IF(RES_hh_emih_in!J27=0,0,RES_hh_emih_in!J27/RES_summary!J$21)</f>
        <v>0.36165036673270129</v>
      </c>
      <c r="K27" s="69">
        <f>IF(RES_hh_emih_in!K27=0,0,RES_hh_emih_in!K27/RES_summary!K$21)</f>
        <v>0.29461085164380979</v>
      </c>
      <c r="L27" s="69">
        <f>IF(RES_hh_emih_in!L27=0,0,RES_hh_emih_in!L27/RES_summary!L$21)</f>
        <v>0.35144361447727523</v>
      </c>
      <c r="M27" s="69">
        <f>IF(RES_hh_emih_in!M27=0,0,RES_hh_emih_in!M27/RES_summary!M$21)</f>
        <v>0.33182262778842653</v>
      </c>
      <c r="N27" s="69">
        <f>IF(RES_hh_emih_in!N27=0,0,RES_hh_emih_in!N27/RES_summary!N$21)</f>
        <v>0.33242248728178009</v>
      </c>
      <c r="O27" s="69">
        <f>IF(RES_hh_emih_in!O27=0,0,RES_hh_emih_in!O27/RES_summary!O$21)</f>
        <v>0.31198983874801839</v>
      </c>
      <c r="P27" s="69">
        <f>IF(RES_hh_emih_in!P27=0,0,RES_hh_emih_in!P27/RES_summary!P$21)</f>
        <v>0.22289027335696915</v>
      </c>
      <c r="Q27" s="69">
        <f>IF(RES_hh_emih_in!Q27=0,0,RES_hh_emih_in!Q27/RES_summary!Q$21)</f>
        <v>0.2399911496263217</v>
      </c>
      <c r="R27" s="69">
        <f>IF(RES_hh_emih_in!R27=0,0,RES_hh_emih_in!R27/RES_summary!R$21)</f>
        <v>0.27191785449311356</v>
      </c>
      <c r="S27" s="69">
        <f>IF(RES_hh_emih_in!S27=0,0,RES_hh_emih_in!S27/RES_summary!S$21)</f>
        <v>0.25865316970656888</v>
      </c>
      <c r="T27" s="69">
        <f>IF(RES_hh_emih_in!T27=0,0,RES_hh_emih_in!T27/RES_summary!T$21)</f>
        <v>0.2449479674890932</v>
      </c>
      <c r="U27" s="69">
        <f>IF(RES_hh_emih_in!U27=0,0,RES_hh_emih_in!U27/RES_summary!U$21)</f>
        <v>0.24542046792024533</v>
      </c>
      <c r="V27" s="69">
        <f>IF(RES_hh_emih_in!V27=0,0,RES_hh_emih_in!V27/RES_summary!V$21)</f>
        <v>0.23986186153713168</v>
      </c>
      <c r="W27" s="69">
        <f>IF(RES_hh_emih_in!W27=0,0,RES_hh_emih_in!W27/RES_summary!W$21)</f>
        <v>0.23255030407758315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0.56811793101579744</v>
      </c>
      <c r="D30" s="72">
        <f>IF(RES_hh_emih_in!D30=0,0,RES_hh_emih_in!D30/RES_summary!D$21)</f>
        <v>0.56026709284415455</v>
      </c>
      <c r="E30" s="72">
        <f>IF(RES_hh_emih_in!E30=0,0,RES_hh_emih_in!E30/RES_summary!E$21)</f>
        <v>0.55872296276861833</v>
      </c>
      <c r="F30" s="72">
        <f>IF(RES_hh_emih_in!F30=0,0,RES_hh_emih_in!F30/RES_summary!F$21)</f>
        <v>0.56117462531115536</v>
      </c>
      <c r="G30" s="72">
        <f>IF(RES_hh_emih_in!G30=0,0,RES_hh_emih_in!G30/RES_summary!G$21)</f>
        <v>0.55561069951260378</v>
      </c>
      <c r="H30" s="72">
        <f>IF(RES_hh_emih_in!H30=0,0,RES_hh_emih_in!H30/RES_summary!H$21)</f>
        <v>0.61181892165939145</v>
      </c>
      <c r="I30" s="72">
        <f>IF(RES_hh_emih_in!I30=0,0,RES_hh_emih_in!I30/RES_summary!I$21)</f>
        <v>0.54596612675313139</v>
      </c>
      <c r="J30" s="72">
        <f>IF(RES_hh_emih_in!J30=0,0,RES_hh_emih_in!J30/RES_summary!J$21)</f>
        <v>0.56688888128793868</v>
      </c>
      <c r="K30" s="72">
        <f>IF(RES_hh_emih_in!K30=0,0,RES_hh_emih_in!K30/RES_summary!K$21)</f>
        <v>0.5139836206527777</v>
      </c>
      <c r="L30" s="72">
        <f>IF(RES_hh_emih_in!L30=0,0,RES_hh_emih_in!L30/RES_summary!L$21)</f>
        <v>0.66497534952323911</v>
      </c>
      <c r="M30" s="72">
        <f>IF(RES_hh_emih_in!M30=0,0,RES_hh_emih_in!M30/RES_summary!M$21)</f>
        <v>0.61367890802525504</v>
      </c>
      <c r="N30" s="72">
        <f>IF(RES_hh_emih_in!N30=0,0,RES_hh_emih_in!N30/RES_summary!N$21)</f>
        <v>0.6024302570674015</v>
      </c>
      <c r="O30" s="72">
        <f>IF(RES_hh_emih_in!O30=0,0,RES_hh_emih_in!O30/RES_summary!O$21)</f>
        <v>0.58492094345234447</v>
      </c>
      <c r="P30" s="72">
        <f>IF(RES_hh_emih_in!P30=0,0,RES_hh_emih_in!P30/RES_summary!P$21)</f>
        <v>0.57096403133802587</v>
      </c>
      <c r="Q30" s="72">
        <f>IF(RES_hh_emih_in!Q30=0,0,RES_hh_emih_in!Q30/RES_summary!Q$21)</f>
        <v>0.56082028482222845</v>
      </c>
      <c r="R30" s="72">
        <f>IF(RES_hh_emih_in!R30=0,0,RES_hh_emih_in!R30/RES_summary!R$21)</f>
        <v>0.54457356149670944</v>
      </c>
      <c r="S30" s="72">
        <f>IF(RES_hh_emih_in!S30=0,0,RES_hh_emih_in!S30/RES_summary!S$21)</f>
        <v>0.53210483670420217</v>
      </c>
      <c r="T30" s="72">
        <f>IF(RES_hh_emih_in!T30=0,0,RES_hh_emih_in!T30/RES_summary!T$21)</f>
        <v>0.52082209702240057</v>
      </c>
      <c r="U30" s="72">
        <f>IF(RES_hh_emih_in!U30=0,0,RES_hh_emih_in!U30/RES_summary!U$21)</f>
        <v>0.50986967724770305</v>
      </c>
      <c r="V30" s="72">
        <f>IF(RES_hh_emih_in!V30=0,0,RES_hh_emih_in!V30/RES_summary!V$21)</f>
        <v>0.49686036627363417</v>
      </c>
      <c r="W30" s="72">
        <f>IF(RES_hh_emih_in!W30=0,0,RES_hh_emih_in!W30/RES_summary!W$21)</f>
        <v>0.48484094446633508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1423.4648777290088</v>
      </c>
      <c r="C3" s="19">
        <f t="shared" ref="C3:V3" si="0">SUM(C4,C9,C12)</f>
        <v>1459.9490595644611</v>
      </c>
      <c r="D3" s="19">
        <f t="shared" si="0"/>
        <v>1496.7061038822051</v>
      </c>
      <c r="E3" s="19">
        <f t="shared" si="0"/>
        <v>1530.1299977510378</v>
      </c>
      <c r="F3" s="19">
        <f t="shared" si="0"/>
        <v>1552.6680178345157</v>
      </c>
      <c r="G3" s="19">
        <f t="shared" si="0"/>
        <v>1576.5023167545055</v>
      </c>
      <c r="H3" s="19">
        <f t="shared" si="0"/>
        <v>1596.0271246750613</v>
      </c>
      <c r="I3" s="19">
        <f t="shared" si="0"/>
        <v>1619.5563793857473</v>
      </c>
      <c r="J3" s="19">
        <f t="shared" si="0"/>
        <v>1629.6381462271056</v>
      </c>
      <c r="K3" s="19">
        <f t="shared" si="0"/>
        <v>1646.7870746092708</v>
      </c>
      <c r="L3" s="19">
        <f t="shared" si="0"/>
        <v>1651.0959846744549</v>
      </c>
      <c r="M3" s="19">
        <f t="shared" si="0"/>
        <v>1639.1319279916333</v>
      </c>
      <c r="N3" s="19">
        <f t="shared" si="0"/>
        <v>1625.5413242441402</v>
      </c>
      <c r="O3" s="19">
        <f t="shared" si="0"/>
        <v>1634.8227879222743</v>
      </c>
      <c r="P3" s="19">
        <f t="shared" si="0"/>
        <v>1638.9305345351329</v>
      </c>
      <c r="Q3" s="19">
        <f t="shared" si="0"/>
        <v>1654.5023884589659</v>
      </c>
      <c r="R3" s="19">
        <f t="shared" si="0"/>
        <v>1631.2543708799085</v>
      </c>
      <c r="S3" s="19">
        <f t="shared" si="0"/>
        <v>1606.1626301710139</v>
      </c>
      <c r="T3" s="19">
        <f t="shared" si="0"/>
        <v>1572.0055651093917</v>
      </c>
      <c r="U3" s="19">
        <f t="shared" si="0"/>
        <v>1552.1331327027804</v>
      </c>
      <c r="V3" s="19">
        <f t="shared" si="0"/>
        <v>1560.1073134613546</v>
      </c>
      <c r="W3" s="19">
        <f t="shared" ref="W3" si="1">SUM(W4,W9,W12)</f>
        <v>1597.5107241807582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679.79814820608556</v>
      </c>
      <c r="C4" s="22">
        <f t="shared" ref="C4:V4" si="2">SUM(C5:C8)</f>
        <v>690.40204393690567</v>
      </c>
      <c r="D4" s="22">
        <f t="shared" si="2"/>
        <v>698.41588614110344</v>
      </c>
      <c r="E4" s="22">
        <f t="shared" si="2"/>
        <v>705.36909833967979</v>
      </c>
      <c r="F4" s="22">
        <f t="shared" si="2"/>
        <v>707.59970102656075</v>
      </c>
      <c r="G4" s="22">
        <f t="shared" si="2"/>
        <v>708.85945526668672</v>
      </c>
      <c r="H4" s="22">
        <f t="shared" si="2"/>
        <v>709.2134114612943</v>
      </c>
      <c r="I4" s="22">
        <f t="shared" si="2"/>
        <v>706.46272605450599</v>
      </c>
      <c r="J4" s="22">
        <f t="shared" si="2"/>
        <v>701.51892422447304</v>
      </c>
      <c r="K4" s="22">
        <f t="shared" si="2"/>
        <v>696.31306210995433</v>
      </c>
      <c r="L4" s="22">
        <f t="shared" si="2"/>
        <v>690.20786220525588</v>
      </c>
      <c r="M4" s="22">
        <f t="shared" si="2"/>
        <v>678.41737516717478</v>
      </c>
      <c r="N4" s="22">
        <f t="shared" si="2"/>
        <v>663.11736108555658</v>
      </c>
      <c r="O4" s="22">
        <f t="shared" si="2"/>
        <v>653.14187777482948</v>
      </c>
      <c r="P4" s="22">
        <f t="shared" si="2"/>
        <v>643.44728133832166</v>
      </c>
      <c r="Q4" s="22">
        <f t="shared" si="2"/>
        <v>638.40577973403731</v>
      </c>
      <c r="R4" s="22">
        <f t="shared" si="2"/>
        <v>626.02731701625453</v>
      </c>
      <c r="S4" s="22">
        <f t="shared" si="2"/>
        <v>612.83429877344759</v>
      </c>
      <c r="T4" s="22">
        <f t="shared" si="2"/>
        <v>597.15414564375294</v>
      </c>
      <c r="U4" s="22">
        <f t="shared" si="2"/>
        <v>580.22116875381778</v>
      </c>
      <c r="V4" s="22">
        <f t="shared" si="2"/>
        <v>571.07177584976625</v>
      </c>
      <c r="W4" s="22">
        <f t="shared" ref="W4" si="3">SUM(W5:W8)</f>
        <v>565.87806944640681</v>
      </c>
      <c r="DA4" s="57"/>
    </row>
    <row r="5" spans="1:105" ht="12" customHeight="1" x14ac:dyDescent="0.25">
      <c r="A5" s="28" t="s">
        <v>32</v>
      </c>
      <c r="B5" s="29">
        <f>B18*B70/11630</f>
        <v>309.39937122997497</v>
      </c>
      <c r="C5" s="29">
        <f t="shared" ref="C5:V5" si="4">C18*C70/11630</f>
        <v>317.26623210093584</v>
      </c>
      <c r="D5" s="29">
        <f t="shared" si="4"/>
        <v>322.86907640126066</v>
      </c>
      <c r="E5" s="29">
        <f t="shared" si="4"/>
        <v>326.68569058684403</v>
      </c>
      <c r="F5" s="29">
        <f t="shared" si="4"/>
        <v>327.81847140267706</v>
      </c>
      <c r="G5" s="29">
        <f t="shared" si="4"/>
        <v>327.87178066513462</v>
      </c>
      <c r="H5" s="29">
        <f t="shared" si="4"/>
        <v>326.85881388337151</v>
      </c>
      <c r="I5" s="29">
        <f t="shared" si="4"/>
        <v>325.17631222894272</v>
      </c>
      <c r="J5" s="29">
        <f t="shared" si="4"/>
        <v>322.23371405239038</v>
      </c>
      <c r="K5" s="29">
        <f t="shared" si="4"/>
        <v>319.40338581204452</v>
      </c>
      <c r="L5" s="29">
        <f t="shared" si="4"/>
        <v>316.25066175068878</v>
      </c>
      <c r="M5" s="29">
        <f t="shared" si="4"/>
        <v>312.31187803451445</v>
      </c>
      <c r="N5" s="29">
        <f t="shared" si="4"/>
        <v>307.62430628572025</v>
      </c>
      <c r="O5" s="29">
        <f t="shared" si="4"/>
        <v>304.2263639480617</v>
      </c>
      <c r="P5" s="29">
        <f t="shared" si="4"/>
        <v>299.00251953184124</v>
      </c>
      <c r="Q5" s="29">
        <f t="shared" si="4"/>
        <v>293.50667260320529</v>
      </c>
      <c r="R5" s="29">
        <f t="shared" si="4"/>
        <v>287.79282369963249</v>
      </c>
      <c r="S5" s="29">
        <f t="shared" si="4"/>
        <v>280.90529305237038</v>
      </c>
      <c r="T5" s="29">
        <f t="shared" si="4"/>
        <v>273.58728767725495</v>
      </c>
      <c r="U5" s="29">
        <f t="shared" si="4"/>
        <v>265.47908340486862</v>
      </c>
      <c r="V5" s="29">
        <f t="shared" si="4"/>
        <v>259.45450509196223</v>
      </c>
      <c r="W5" s="29">
        <f t="shared" ref="W5" si="5">W18*W70/11630</f>
        <v>252.95567810815956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160.43122485370586</v>
      </c>
      <c r="C6" s="29">
        <f t="shared" ref="C6:V6" si="6">C19*C71/11630</f>
        <v>158.42551883692784</v>
      </c>
      <c r="D6" s="29">
        <f t="shared" si="6"/>
        <v>157.22592258957948</v>
      </c>
      <c r="E6" s="29">
        <f t="shared" si="6"/>
        <v>155.8755194322467</v>
      </c>
      <c r="F6" s="29">
        <f t="shared" si="6"/>
        <v>154.33629417062551</v>
      </c>
      <c r="G6" s="29">
        <f t="shared" si="6"/>
        <v>152.68251473756303</v>
      </c>
      <c r="H6" s="29">
        <f t="shared" si="6"/>
        <v>150.86551756273965</v>
      </c>
      <c r="I6" s="29">
        <f t="shared" si="6"/>
        <v>147.03842375175506</v>
      </c>
      <c r="J6" s="29">
        <f t="shared" si="6"/>
        <v>142.42222215341411</v>
      </c>
      <c r="K6" s="29">
        <f t="shared" si="6"/>
        <v>137.48157080622576</v>
      </c>
      <c r="L6" s="29">
        <f t="shared" si="6"/>
        <v>133.15574209318052</v>
      </c>
      <c r="M6" s="29">
        <f t="shared" si="6"/>
        <v>128.97393513750106</v>
      </c>
      <c r="N6" s="29">
        <f t="shared" si="6"/>
        <v>124.45716806219599</v>
      </c>
      <c r="O6" s="29">
        <f t="shared" si="6"/>
        <v>120.18800689854221</v>
      </c>
      <c r="P6" s="29">
        <f t="shared" si="6"/>
        <v>115.70612144475912</v>
      </c>
      <c r="Q6" s="29">
        <f t="shared" si="6"/>
        <v>113.36254731293072</v>
      </c>
      <c r="R6" s="29">
        <f t="shared" si="6"/>
        <v>109.7305881178504</v>
      </c>
      <c r="S6" s="29">
        <f t="shared" si="6"/>
        <v>106.36167666303672</v>
      </c>
      <c r="T6" s="29">
        <f t="shared" si="6"/>
        <v>102.6333036430289</v>
      </c>
      <c r="U6" s="29">
        <f t="shared" si="6"/>
        <v>99.00684568806102</v>
      </c>
      <c r="V6" s="29">
        <f t="shared" si="6"/>
        <v>97.185686137204513</v>
      </c>
      <c r="W6" s="29">
        <f t="shared" ref="W6" si="7">W19*W71/11630</f>
        <v>95.921756367116885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134.81951808957743</v>
      </c>
      <c r="C7" s="29">
        <f t="shared" ref="C7:V7" si="8">C20*C72/11630</f>
        <v>136.42146386422721</v>
      </c>
      <c r="D7" s="29">
        <f t="shared" si="8"/>
        <v>137.2145063488542</v>
      </c>
      <c r="E7" s="29">
        <f t="shared" si="8"/>
        <v>138.91104912411296</v>
      </c>
      <c r="F7" s="29">
        <f t="shared" si="8"/>
        <v>138.87422529640492</v>
      </c>
      <c r="G7" s="29">
        <f t="shared" si="8"/>
        <v>138.8555788251301</v>
      </c>
      <c r="H7" s="29">
        <f t="shared" si="8"/>
        <v>138.81715910712094</v>
      </c>
      <c r="I7" s="29">
        <f t="shared" si="8"/>
        <v>138.40371700808183</v>
      </c>
      <c r="J7" s="29">
        <f t="shared" si="8"/>
        <v>137.73967259342282</v>
      </c>
      <c r="K7" s="29">
        <f t="shared" si="8"/>
        <v>137.18960641783318</v>
      </c>
      <c r="L7" s="29">
        <f t="shared" si="8"/>
        <v>136.80577967526901</v>
      </c>
      <c r="M7" s="29">
        <f t="shared" si="8"/>
        <v>134.90567709118596</v>
      </c>
      <c r="N7" s="29">
        <f t="shared" si="8"/>
        <v>132.57789505134946</v>
      </c>
      <c r="O7" s="29">
        <f t="shared" si="8"/>
        <v>131.99350652479612</v>
      </c>
      <c r="P7" s="29">
        <f t="shared" si="8"/>
        <v>129.69931040548167</v>
      </c>
      <c r="Q7" s="29">
        <f t="shared" si="8"/>
        <v>128.42918371925634</v>
      </c>
      <c r="R7" s="29">
        <f t="shared" si="8"/>
        <v>125.08984406132402</v>
      </c>
      <c r="S7" s="29">
        <f t="shared" si="8"/>
        <v>121.1702407776862</v>
      </c>
      <c r="T7" s="29">
        <f t="shared" si="8"/>
        <v>116.00339624357315</v>
      </c>
      <c r="U7" s="29">
        <f t="shared" si="8"/>
        <v>110.58787509992574</v>
      </c>
      <c r="V7" s="29">
        <f t="shared" si="8"/>
        <v>104.99492306101658</v>
      </c>
      <c r="W7" s="29">
        <f t="shared" ref="W7" si="9">W20*W72/11630</f>
        <v>100.50128886642132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75.148034032827312</v>
      </c>
      <c r="C8" s="29">
        <f t="shared" ref="C8:V8" si="10">C21*C73/11630</f>
        <v>78.288829134814804</v>
      </c>
      <c r="D8" s="29">
        <f t="shared" si="10"/>
        <v>81.106380801409088</v>
      </c>
      <c r="E8" s="29">
        <f t="shared" si="10"/>
        <v>83.896839196476094</v>
      </c>
      <c r="F8" s="29">
        <f t="shared" si="10"/>
        <v>86.570710156853252</v>
      </c>
      <c r="G8" s="29">
        <f t="shared" si="10"/>
        <v>89.449581038858966</v>
      </c>
      <c r="H8" s="29">
        <f t="shared" si="10"/>
        <v>92.671920908062248</v>
      </c>
      <c r="I8" s="29">
        <f t="shared" si="10"/>
        <v>95.844273065726341</v>
      </c>
      <c r="J8" s="29">
        <f t="shared" si="10"/>
        <v>99.123315425245707</v>
      </c>
      <c r="K8" s="29">
        <f t="shared" si="10"/>
        <v>102.23849907385092</v>
      </c>
      <c r="L8" s="29">
        <f t="shared" si="10"/>
        <v>103.99567868611763</v>
      </c>
      <c r="M8" s="29">
        <f t="shared" si="10"/>
        <v>102.22588490397321</v>
      </c>
      <c r="N8" s="29">
        <f t="shared" si="10"/>
        <v>98.457991686290981</v>
      </c>
      <c r="O8" s="29">
        <f t="shared" si="10"/>
        <v>96.734000403429519</v>
      </c>
      <c r="P8" s="29">
        <f t="shared" si="10"/>
        <v>99.039329956239612</v>
      </c>
      <c r="Q8" s="29">
        <f t="shared" si="10"/>
        <v>103.10737609864499</v>
      </c>
      <c r="R8" s="29">
        <f t="shared" si="10"/>
        <v>103.41406113744753</v>
      </c>
      <c r="S8" s="29">
        <f t="shared" si="10"/>
        <v>104.39708828035428</v>
      </c>
      <c r="T8" s="29">
        <f t="shared" si="10"/>
        <v>104.93015807989589</v>
      </c>
      <c r="U8" s="29">
        <f t="shared" si="10"/>
        <v>105.14736456096249</v>
      </c>
      <c r="V8" s="29">
        <f t="shared" si="10"/>
        <v>109.43666155958293</v>
      </c>
      <c r="W8" s="29">
        <f t="shared" ref="W8" si="11">W21*W73/11630</f>
        <v>116.49934610470901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295.64773952795269</v>
      </c>
      <c r="C9" s="22">
        <f t="shared" ref="C9:V9" si="12">SUM(C10:C11)</f>
        <v>313.47293787931397</v>
      </c>
      <c r="D9" s="22">
        <f t="shared" si="12"/>
        <v>335.98855978114443</v>
      </c>
      <c r="E9" s="22">
        <f t="shared" si="12"/>
        <v>357.01420194095545</v>
      </c>
      <c r="F9" s="22">
        <f t="shared" si="12"/>
        <v>373.66461904422073</v>
      </c>
      <c r="G9" s="22">
        <f t="shared" si="12"/>
        <v>394.68859835553428</v>
      </c>
      <c r="H9" s="22">
        <f t="shared" si="12"/>
        <v>410.70109920935568</v>
      </c>
      <c r="I9" s="22">
        <f t="shared" si="12"/>
        <v>433.29235576211846</v>
      </c>
      <c r="J9" s="22">
        <f t="shared" si="12"/>
        <v>445.1840029754942</v>
      </c>
      <c r="K9" s="22">
        <f t="shared" si="12"/>
        <v>467.72103188193387</v>
      </c>
      <c r="L9" s="22">
        <f t="shared" si="12"/>
        <v>479.81879346365218</v>
      </c>
      <c r="M9" s="22">
        <f t="shared" si="12"/>
        <v>491.63734918885098</v>
      </c>
      <c r="N9" s="22">
        <f t="shared" si="12"/>
        <v>506.21285914874028</v>
      </c>
      <c r="O9" s="22">
        <f t="shared" si="12"/>
        <v>530.37162854338658</v>
      </c>
      <c r="P9" s="22">
        <f t="shared" si="12"/>
        <v>553.1429643347949</v>
      </c>
      <c r="Q9" s="22">
        <f t="shared" si="12"/>
        <v>583.03572441215761</v>
      </c>
      <c r="R9" s="22">
        <f t="shared" si="12"/>
        <v>588.99578484058031</v>
      </c>
      <c r="S9" s="22">
        <f t="shared" si="12"/>
        <v>592.61908523536749</v>
      </c>
      <c r="T9" s="22">
        <f t="shared" si="12"/>
        <v>594.84766435673293</v>
      </c>
      <c r="U9" s="22">
        <f t="shared" si="12"/>
        <v>606.18423684102345</v>
      </c>
      <c r="V9" s="22">
        <f t="shared" si="12"/>
        <v>625.96619841930215</v>
      </c>
      <c r="W9" s="22">
        <f t="shared" ref="W9" si="13">SUM(W10:W11)</f>
        <v>658.41377420202605</v>
      </c>
      <c r="DA9" s="57"/>
    </row>
    <row r="10" spans="1:105" ht="12" customHeight="1" x14ac:dyDescent="0.25">
      <c r="A10" s="28" t="s">
        <v>28</v>
      </c>
      <c r="B10" s="29">
        <f>B23*B75/11630</f>
        <v>217.76153699439968</v>
      </c>
      <c r="C10" s="29">
        <f t="shared" ref="C10:V10" si="14">C23*C75/11630</f>
        <v>232.71784821686717</v>
      </c>
      <c r="D10" s="29">
        <f t="shared" si="14"/>
        <v>252.15447190182235</v>
      </c>
      <c r="E10" s="29">
        <f t="shared" si="14"/>
        <v>269.77300743174129</v>
      </c>
      <c r="F10" s="29">
        <f t="shared" si="14"/>
        <v>284.18737594104823</v>
      </c>
      <c r="G10" s="29">
        <f t="shared" si="14"/>
        <v>301.62897815361987</v>
      </c>
      <c r="H10" s="29">
        <f t="shared" si="14"/>
        <v>315.36586571032763</v>
      </c>
      <c r="I10" s="29">
        <f t="shared" si="14"/>
        <v>335.05230742699121</v>
      </c>
      <c r="J10" s="29">
        <f t="shared" si="14"/>
        <v>346.42834839553916</v>
      </c>
      <c r="K10" s="29">
        <f t="shared" si="14"/>
        <v>364.43115030938236</v>
      </c>
      <c r="L10" s="29">
        <f t="shared" si="14"/>
        <v>375.31677475230134</v>
      </c>
      <c r="M10" s="29">
        <f t="shared" si="14"/>
        <v>385.96706462107886</v>
      </c>
      <c r="N10" s="29">
        <f t="shared" si="14"/>
        <v>398.71915872824502</v>
      </c>
      <c r="O10" s="29">
        <f t="shared" si="14"/>
        <v>419.29979866915704</v>
      </c>
      <c r="P10" s="29">
        <f t="shared" si="14"/>
        <v>438.95354495042579</v>
      </c>
      <c r="Q10" s="29">
        <f t="shared" si="14"/>
        <v>460.09876154797826</v>
      </c>
      <c r="R10" s="29">
        <f t="shared" si="14"/>
        <v>458.95711133416881</v>
      </c>
      <c r="S10" s="29">
        <f t="shared" si="14"/>
        <v>452.61150157058847</v>
      </c>
      <c r="T10" s="29">
        <f t="shared" si="14"/>
        <v>445.48941479144008</v>
      </c>
      <c r="U10" s="29">
        <f t="shared" si="14"/>
        <v>445.21008947134391</v>
      </c>
      <c r="V10" s="29">
        <f t="shared" si="14"/>
        <v>448.62725289568925</v>
      </c>
      <c r="W10" s="29">
        <f t="shared" ref="W10" si="15">W23*W75/11630</f>
        <v>462.24408301889338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77.886202533552989</v>
      </c>
      <c r="C11" s="29">
        <f t="shared" ref="C11:V11" si="16">C24*C76/11630</f>
        <v>80.755089662446821</v>
      </c>
      <c r="D11" s="29">
        <f t="shared" si="16"/>
        <v>83.834087879322112</v>
      </c>
      <c r="E11" s="29">
        <f t="shared" si="16"/>
        <v>87.241194509214168</v>
      </c>
      <c r="F11" s="29">
        <f t="shared" si="16"/>
        <v>89.477243103172512</v>
      </c>
      <c r="G11" s="29">
        <f t="shared" si="16"/>
        <v>93.059620201914399</v>
      </c>
      <c r="H11" s="29">
        <f t="shared" si="16"/>
        <v>95.335233499028078</v>
      </c>
      <c r="I11" s="29">
        <f t="shared" si="16"/>
        <v>98.240048335127256</v>
      </c>
      <c r="J11" s="29">
        <f t="shared" si="16"/>
        <v>98.755654579955063</v>
      </c>
      <c r="K11" s="29">
        <f t="shared" si="16"/>
        <v>103.28988157255152</v>
      </c>
      <c r="L11" s="29">
        <f t="shared" si="16"/>
        <v>104.50201871135083</v>
      </c>
      <c r="M11" s="29">
        <f t="shared" si="16"/>
        <v>105.6702845677721</v>
      </c>
      <c r="N11" s="29">
        <f t="shared" si="16"/>
        <v>107.49370042049527</v>
      </c>
      <c r="O11" s="29">
        <f t="shared" si="16"/>
        <v>111.07182987422956</v>
      </c>
      <c r="P11" s="29">
        <f t="shared" si="16"/>
        <v>114.18941938436907</v>
      </c>
      <c r="Q11" s="29">
        <f t="shared" si="16"/>
        <v>122.93696286417935</v>
      </c>
      <c r="R11" s="29">
        <f t="shared" si="16"/>
        <v>130.0386735064115</v>
      </c>
      <c r="S11" s="29">
        <f t="shared" si="16"/>
        <v>140.00758366477905</v>
      </c>
      <c r="T11" s="29">
        <f t="shared" si="16"/>
        <v>149.35824956529288</v>
      </c>
      <c r="U11" s="29">
        <f t="shared" si="16"/>
        <v>160.97414736967951</v>
      </c>
      <c r="V11" s="29">
        <f t="shared" si="16"/>
        <v>177.33894552361295</v>
      </c>
      <c r="W11" s="29">
        <f t="shared" ref="W11" si="17">W24*W76/11630</f>
        <v>196.16969118313267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448.01898999497053</v>
      </c>
      <c r="C12" s="22">
        <f t="shared" ref="C12:V12" si="18">SUM(C13:C14)</f>
        <v>456.07407774824145</v>
      </c>
      <c r="D12" s="22">
        <f t="shared" si="18"/>
        <v>462.30165795995737</v>
      </c>
      <c r="E12" s="22">
        <f t="shared" si="18"/>
        <v>467.74669747040252</v>
      </c>
      <c r="F12" s="22">
        <f t="shared" si="18"/>
        <v>471.40369776373427</v>
      </c>
      <c r="G12" s="22">
        <f t="shared" si="18"/>
        <v>472.9542631322845</v>
      </c>
      <c r="H12" s="22">
        <f t="shared" si="18"/>
        <v>476.11261400441123</v>
      </c>
      <c r="I12" s="22">
        <f t="shared" si="18"/>
        <v>479.80129756912288</v>
      </c>
      <c r="J12" s="22">
        <f t="shared" si="18"/>
        <v>482.93521902713849</v>
      </c>
      <c r="K12" s="22">
        <f t="shared" si="18"/>
        <v>482.75298061738249</v>
      </c>
      <c r="L12" s="22">
        <f t="shared" si="18"/>
        <v>481.06932900554705</v>
      </c>
      <c r="M12" s="22">
        <f t="shared" si="18"/>
        <v>469.07720363560748</v>
      </c>
      <c r="N12" s="22">
        <f t="shared" si="18"/>
        <v>456.21110400984344</v>
      </c>
      <c r="O12" s="22">
        <f t="shared" si="18"/>
        <v>451.30928160405824</v>
      </c>
      <c r="P12" s="22">
        <f t="shared" si="18"/>
        <v>442.34028886201645</v>
      </c>
      <c r="Q12" s="22">
        <f t="shared" si="18"/>
        <v>433.06088431277101</v>
      </c>
      <c r="R12" s="22">
        <f t="shared" si="18"/>
        <v>416.23126902307371</v>
      </c>
      <c r="S12" s="22">
        <f t="shared" si="18"/>
        <v>400.70924616219861</v>
      </c>
      <c r="T12" s="22">
        <f t="shared" si="18"/>
        <v>380.00375510890581</v>
      </c>
      <c r="U12" s="22">
        <f t="shared" si="18"/>
        <v>365.72772710793902</v>
      </c>
      <c r="V12" s="22">
        <f t="shared" si="18"/>
        <v>363.06933919228618</v>
      </c>
      <c r="W12" s="22">
        <f t="shared" ref="W12" si="19">SUM(W13:W14)</f>
        <v>373.21888053232522</v>
      </c>
      <c r="DA12" s="57"/>
    </row>
    <row r="13" spans="1:105" ht="12" customHeight="1" x14ac:dyDescent="0.25">
      <c r="A13" s="30" t="s">
        <v>44</v>
      </c>
      <c r="B13" s="31">
        <f>B26*B78/11630</f>
        <v>362.08594794234898</v>
      </c>
      <c r="C13" s="31">
        <f t="shared" ref="C13:V13" si="20">C26*C78/11630</f>
        <v>368.07477056800622</v>
      </c>
      <c r="D13" s="31">
        <f t="shared" si="20"/>
        <v>372.45492009214462</v>
      </c>
      <c r="E13" s="31">
        <f t="shared" si="20"/>
        <v>374.94331001671327</v>
      </c>
      <c r="F13" s="31">
        <f t="shared" si="20"/>
        <v>376.27902447497479</v>
      </c>
      <c r="G13" s="31">
        <f t="shared" si="20"/>
        <v>376.79001607026788</v>
      </c>
      <c r="H13" s="31">
        <f t="shared" si="20"/>
        <v>378.93827789530457</v>
      </c>
      <c r="I13" s="31">
        <f t="shared" si="20"/>
        <v>380.47817323173643</v>
      </c>
      <c r="J13" s="31">
        <f t="shared" si="20"/>
        <v>378.15987346433582</v>
      </c>
      <c r="K13" s="31">
        <f t="shared" si="20"/>
        <v>373.54041590799886</v>
      </c>
      <c r="L13" s="31">
        <f t="shared" si="20"/>
        <v>366.89910316897198</v>
      </c>
      <c r="M13" s="31">
        <f t="shared" si="20"/>
        <v>351.78231205519592</v>
      </c>
      <c r="N13" s="31">
        <f t="shared" si="20"/>
        <v>336.50869201906835</v>
      </c>
      <c r="O13" s="31">
        <f t="shared" si="20"/>
        <v>326.75980184846946</v>
      </c>
      <c r="P13" s="31">
        <f t="shared" si="20"/>
        <v>313.56157338693816</v>
      </c>
      <c r="Q13" s="31">
        <f t="shared" si="20"/>
        <v>297.14282817293184</v>
      </c>
      <c r="R13" s="31">
        <f t="shared" si="20"/>
        <v>275.12414133465393</v>
      </c>
      <c r="S13" s="31">
        <f t="shared" si="20"/>
        <v>257.36338446708112</v>
      </c>
      <c r="T13" s="31">
        <f t="shared" si="20"/>
        <v>234.4437921059866</v>
      </c>
      <c r="U13" s="31">
        <f t="shared" si="20"/>
        <v>216.49614399790568</v>
      </c>
      <c r="V13" s="31">
        <f t="shared" si="20"/>
        <v>206.65435513995726</v>
      </c>
      <c r="W13" s="31">
        <f t="shared" ref="W13" si="21">W26*W78/11630</f>
        <v>206.82556940135487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85.933042052621516</v>
      </c>
      <c r="C14" s="33">
        <f t="shared" ref="C14:V14" si="22">C27*C79/11630</f>
        <v>87.99930718023522</v>
      </c>
      <c r="D14" s="33">
        <f t="shared" si="22"/>
        <v>89.846737867812749</v>
      </c>
      <c r="E14" s="33">
        <f t="shared" si="22"/>
        <v>92.803387453689282</v>
      </c>
      <c r="F14" s="33">
        <f t="shared" si="22"/>
        <v>95.124673288759467</v>
      </c>
      <c r="G14" s="33">
        <f t="shared" si="22"/>
        <v>96.164247062016642</v>
      </c>
      <c r="H14" s="33">
        <f t="shared" si="22"/>
        <v>97.174336109106648</v>
      </c>
      <c r="I14" s="33">
        <f t="shared" si="22"/>
        <v>99.323124337386432</v>
      </c>
      <c r="J14" s="33">
        <f t="shared" si="22"/>
        <v>104.77534556280267</v>
      </c>
      <c r="K14" s="33">
        <f t="shared" si="22"/>
        <v>109.21256470938363</v>
      </c>
      <c r="L14" s="33">
        <f t="shared" si="22"/>
        <v>114.17022583657509</v>
      </c>
      <c r="M14" s="33">
        <f t="shared" si="22"/>
        <v>117.29489158041159</v>
      </c>
      <c r="N14" s="33">
        <f t="shared" si="22"/>
        <v>119.7024119907751</v>
      </c>
      <c r="O14" s="33">
        <f t="shared" si="22"/>
        <v>124.54947975558878</v>
      </c>
      <c r="P14" s="33">
        <f t="shared" si="22"/>
        <v>128.77871547507826</v>
      </c>
      <c r="Q14" s="33">
        <f t="shared" si="22"/>
        <v>135.91805613983919</v>
      </c>
      <c r="R14" s="33">
        <f t="shared" si="22"/>
        <v>141.10712768841978</v>
      </c>
      <c r="S14" s="33">
        <f t="shared" si="22"/>
        <v>143.34586169511749</v>
      </c>
      <c r="T14" s="33">
        <f t="shared" si="22"/>
        <v>145.55996300291923</v>
      </c>
      <c r="U14" s="33">
        <f t="shared" si="22"/>
        <v>149.23158311003334</v>
      </c>
      <c r="V14" s="33">
        <f t="shared" si="22"/>
        <v>156.41498405232889</v>
      </c>
      <c r="W14" s="33">
        <f t="shared" ref="W14" si="23">W27*W79/11630</f>
        <v>166.39331113097032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51665.178865417518</v>
      </c>
      <c r="C16" s="19">
        <f t="shared" ref="C16:Q16" si="24">SUM(C17,C22,C25)</f>
        <v>52724.684533201173</v>
      </c>
      <c r="D16" s="19">
        <f t="shared" si="24"/>
        <v>53745.206604186635</v>
      </c>
      <c r="E16" s="19">
        <f t="shared" si="24"/>
        <v>55104.549109956039</v>
      </c>
      <c r="F16" s="19">
        <f t="shared" si="24"/>
        <v>56155.865370935506</v>
      </c>
      <c r="G16" s="19">
        <f t="shared" si="24"/>
        <v>56819.828102013591</v>
      </c>
      <c r="H16" s="19">
        <f t="shared" si="24"/>
        <v>57502.79915181025</v>
      </c>
      <c r="I16" s="19">
        <f t="shared" si="24"/>
        <v>58632.4605622339</v>
      </c>
      <c r="J16" s="19">
        <f t="shared" si="24"/>
        <v>60815.652099175422</v>
      </c>
      <c r="K16" s="19">
        <f t="shared" si="24"/>
        <v>62877.797954324487</v>
      </c>
      <c r="L16" s="19">
        <f t="shared" si="24"/>
        <v>64885.782554396093</v>
      </c>
      <c r="M16" s="19">
        <f t="shared" si="24"/>
        <v>65766.286531053309</v>
      </c>
      <c r="N16" s="19">
        <f t="shared" si="24"/>
        <v>66352.067222780286</v>
      </c>
      <c r="O16" s="19">
        <f t="shared" si="24"/>
        <v>68130.614170910412</v>
      </c>
      <c r="P16" s="19">
        <f t="shared" si="24"/>
        <v>69581.739546601952</v>
      </c>
      <c r="Q16" s="19">
        <f t="shared" si="24"/>
        <v>70989.712722603726</v>
      </c>
      <c r="R16" s="19">
        <f t="shared" ref="R16" si="25">SUM(R17,R22,R25)</f>
        <v>72480.771362551328</v>
      </c>
      <c r="S16" s="19">
        <f t="shared" ref="S16" si="26">SUM(S17,S22,S25)</f>
        <v>72970.888068972738</v>
      </c>
      <c r="T16" s="19">
        <f t="shared" ref="T16" si="27">SUM(T17,T22,T25)</f>
        <v>74197.356107048021</v>
      </c>
      <c r="U16" s="19">
        <f t="shared" ref="U16" si="28">SUM(U17,U22,U25)</f>
        <v>75385.731459769406</v>
      </c>
      <c r="V16" s="19">
        <f t="shared" ref="V16:W16" si="29">SUM(V17,V22,V25)</f>
        <v>76500.712829544675</v>
      </c>
      <c r="W16" s="19">
        <f t="shared" si="29"/>
        <v>76287.758600493107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12032.236530737591</v>
      </c>
      <c r="C17" s="22">
        <f t="shared" ref="C17:Q17" si="30">SUM(C18:C21)</f>
        <v>12214.050758892041</v>
      </c>
      <c r="D17" s="22">
        <f t="shared" si="30"/>
        <v>12365.782958236086</v>
      </c>
      <c r="E17" s="22">
        <f t="shared" si="30"/>
        <v>12485.998363679275</v>
      </c>
      <c r="F17" s="22">
        <f t="shared" si="30"/>
        <v>12569.809632919858</v>
      </c>
      <c r="G17" s="22">
        <f t="shared" si="30"/>
        <v>12643.241270119861</v>
      </c>
      <c r="H17" s="22">
        <f t="shared" si="30"/>
        <v>12723.459643286989</v>
      </c>
      <c r="I17" s="22">
        <f t="shared" si="30"/>
        <v>12781.947084790647</v>
      </c>
      <c r="J17" s="22">
        <f t="shared" si="30"/>
        <v>12827.981991063054</v>
      </c>
      <c r="K17" s="22">
        <f t="shared" si="30"/>
        <v>12898.233179496376</v>
      </c>
      <c r="L17" s="22">
        <f t="shared" si="30"/>
        <v>12939.794445052728</v>
      </c>
      <c r="M17" s="22">
        <f t="shared" si="30"/>
        <v>12793.970003108941</v>
      </c>
      <c r="N17" s="22">
        <f t="shared" si="30"/>
        <v>12517.72586346613</v>
      </c>
      <c r="O17" s="22">
        <f t="shared" si="30"/>
        <v>12342.691478817715</v>
      </c>
      <c r="P17" s="22">
        <f t="shared" si="30"/>
        <v>12202.758945364452</v>
      </c>
      <c r="Q17" s="22">
        <f t="shared" si="30"/>
        <v>11989.397020057933</v>
      </c>
      <c r="R17" s="22">
        <f t="shared" ref="R17" si="31">SUM(R18:R21)</f>
        <v>11844.893120961879</v>
      </c>
      <c r="S17" s="22">
        <f t="shared" ref="S17" si="32">SUM(S18:S21)</f>
        <v>11626.254682761513</v>
      </c>
      <c r="T17" s="22">
        <f t="shared" ref="T17" si="33">SUM(T18:T21)</f>
        <v>11390.103183374291</v>
      </c>
      <c r="U17" s="22">
        <f t="shared" ref="U17" si="34">SUM(U18:U21)</f>
        <v>11155.609477212554</v>
      </c>
      <c r="V17" s="22">
        <f t="shared" ref="V17:W17" si="35">SUM(V18:V21)</f>
        <v>10928.237152524423</v>
      </c>
      <c r="W17" s="22">
        <f t="shared" si="35"/>
        <v>10616.666937834432</v>
      </c>
      <c r="DA17" s="57"/>
    </row>
    <row r="18" spans="1:105" ht="12" customHeight="1" x14ac:dyDescent="0.25">
      <c r="A18" s="28" t="s">
        <v>32</v>
      </c>
      <c r="B18" s="29">
        <f>B31*B83/1000000</f>
        <v>410.76651682701038</v>
      </c>
      <c r="C18" s="29">
        <f t="shared" ref="C18:Q18" si="36">C31*C83/1000000</f>
        <v>421.21076248103697</v>
      </c>
      <c r="D18" s="29">
        <f t="shared" si="36"/>
        <v>428.64924184322638</v>
      </c>
      <c r="E18" s="29">
        <f t="shared" si="36"/>
        <v>433.71627642979445</v>
      </c>
      <c r="F18" s="29">
        <f t="shared" si="36"/>
        <v>435.22018520697907</v>
      </c>
      <c r="G18" s="29">
        <f t="shared" si="36"/>
        <v>435.29095994697678</v>
      </c>
      <c r="H18" s="29">
        <f t="shared" si="36"/>
        <v>433.94611934516132</v>
      </c>
      <c r="I18" s="29">
        <f t="shared" si="36"/>
        <v>431.71238712586808</v>
      </c>
      <c r="J18" s="29">
        <f t="shared" si="36"/>
        <v>427.80571854215782</v>
      </c>
      <c r="K18" s="29">
        <f t="shared" si="36"/>
        <v>424.04810239658445</v>
      </c>
      <c r="L18" s="29">
        <f t="shared" si="36"/>
        <v>419.86246531512677</v>
      </c>
      <c r="M18" s="29">
        <f t="shared" si="36"/>
        <v>414.63323533577665</v>
      </c>
      <c r="N18" s="29">
        <f t="shared" si="36"/>
        <v>408.40989521722906</v>
      </c>
      <c r="O18" s="29">
        <f t="shared" si="36"/>
        <v>403.89870008173034</v>
      </c>
      <c r="P18" s="29">
        <f t="shared" si="36"/>
        <v>396.96339065699942</v>
      </c>
      <c r="Q18" s="29">
        <f t="shared" si="36"/>
        <v>389.66696374147006</v>
      </c>
      <c r="R18" s="29">
        <f t="shared" ref="R18:V18" si="37">R31*R83/1000000</f>
        <v>382.0811118295349</v>
      </c>
      <c r="S18" s="29">
        <f t="shared" si="37"/>
        <v>372.93705002272469</v>
      </c>
      <c r="T18" s="29">
        <f t="shared" si="37"/>
        <v>363.22147895964332</v>
      </c>
      <c r="U18" s="29">
        <f t="shared" si="37"/>
        <v>352.45681963454592</v>
      </c>
      <c r="V18" s="29">
        <f t="shared" si="37"/>
        <v>344.45843541318715</v>
      </c>
      <c r="W18" s="29">
        <f t="shared" ref="W18" si="38">W31*W83/1000000</f>
        <v>335.83042652944016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4329.6499174690052</v>
      </c>
      <c r="C19" s="29">
        <f t="shared" ref="C19:Q19" si="39">C32*C84/1000000</f>
        <v>4326.7514387740539</v>
      </c>
      <c r="D19" s="29">
        <f t="shared" si="39"/>
        <v>4313.7688048247437</v>
      </c>
      <c r="E19" s="29">
        <f t="shared" si="39"/>
        <v>4286.5817615052647</v>
      </c>
      <c r="F19" s="29">
        <f t="shared" si="39"/>
        <v>4239.8570373162738</v>
      </c>
      <c r="G19" s="29">
        <f t="shared" si="39"/>
        <v>4176.5806343216436</v>
      </c>
      <c r="H19" s="29">
        <f t="shared" si="39"/>
        <v>4108.1676478490463</v>
      </c>
      <c r="I19" s="29">
        <f t="shared" si="39"/>
        <v>4027.983231758335</v>
      </c>
      <c r="J19" s="29">
        <f t="shared" si="39"/>
        <v>3922.8407878412213</v>
      </c>
      <c r="K19" s="29">
        <f t="shared" si="39"/>
        <v>3814.5595813633922</v>
      </c>
      <c r="L19" s="29">
        <f t="shared" si="39"/>
        <v>3707.7683786753955</v>
      </c>
      <c r="M19" s="29">
        <f t="shared" si="39"/>
        <v>3592.4580902428042</v>
      </c>
      <c r="N19" s="29">
        <f t="shared" si="39"/>
        <v>3469.0725603726519</v>
      </c>
      <c r="O19" s="29">
        <f t="shared" si="39"/>
        <v>3356.9212508036462</v>
      </c>
      <c r="P19" s="29">
        <f t="shared" si="39"/>
        <v>3242.537299278496</v>
      </c>
      <c r="Q19" s="29">
        <f t="shared" si="39"/>
        <v>3121.3266412144499</v>
      </c>
      <c r="R19" s="29">
        <f t="shared" ref="R19:V19" si="40">R32*R84/1000000</f>
        <v>3058.1474358856635</v>
      </c>
      <c r="S19" s="29">
        <f t="shared" si="40"/>
        <v>2986.9608571093208</v>
      </c>
      <c r="T19" s="29">
        <f t="shared" si="40"/>
        <v>2921.3757589682618</v>
      </c>
      <c r="U19" s="29">
        <f t="shared" si="40"/>
        <v>2866.751363320443</v>
      </c>
      <c r="V19" s="29">
        <f t="shared" si="40"/>
        <v>2828.5481049252235</v>
      </c>
      <c r="W19" s="29">
        <f t="shared" ref="W19" si="41">W32*W84/1000000</f>
        <v>2778.9002202722845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5327.5563575889882</v>
      </c>
      <c r="C20" s="29">
        <f t="shared" ref="C20:Q20" si="43">C33*C85/1000000</f>
        <v>5431.516432188364</v>
      </c>
      <c r="D20" s="29">
        <f t="shared" si="43"/>
        <v>5524.1442662559093</v>
      </c>
      <c r="E20" s="29">
        <f t="shared" si="43"/>
        <v>5604.7419414537462</v>
      </c>
      <c r="F20" s="29">
        <f t="shared" si="43"/>
        <v>5675.1478161814466</v>
      </c>
      <c r="G20" s="29">
        <f t="shared" si="43"/>
        <v>5749.6597929372101</v>
      </c>
      <c r="H20" s="29">
        <f t="shared" si="43"/>
        <v>5827.5764259997395</v>
      </c>
      <c r="I20" s="29">
        <f t="shared" si="43"/>
        <v>5895.0545004393543</v>
      </c>
      <c r="J20" s="29">
        <f t="shared" si="43"/>
        <v>5966.827185433277</v>
      </c>
      <c r="K20" s="29">
        <f t="shared" si="43"/>
        <v>6064.7191285668241</v>
      </c>
      <c r="L20" s="29">
        <f t="shared" si="43"/>
        <v>6174.7459674913071</v>
      </c>
      <c r="M20" s="29">
        <f t="shared" si="43"/>
        <v>6204.5976014327189</v>
      </c>
      <c r="N20" s="29">
        <f t="shared" si="43"/>
        <v>6164.6178008591751</v>
      </c>
      <c r="O20" s="29">
        <f t="shared" si="43"/>
        <v>6162.6322375193995</v>
      </c>
      <c r="P20" s="29">
        <f t="shared" si="43"/>
        <v>6097.4567512531066</v>
      </c>
      <c r="Q20" s="29">
        <f t="shared" si="43"/>
        <v>5967.4020682956007</v>
      </c>
      <c r="R20" s="29">
        <f t="shared" ref="R20:V20" si="44">R33*R85/1000000</f>
        <v>5839.7420199354647</v>
      </c>
      <c r="S20" s="29">
        <f t="shared" si="44"/>
        <v>5677.1932426775466</v>
      </c>
      <c r="T20" s="29">
        <f t="shared" si="44"/>
        <v>5498.5446530646277</v>
      </c>
      <c r="U20" s="29">
        <f t="shared" si="44"/>
        <v>5311.6697527570695</v>
      </c>
      <c r="V20" s="29">
        <f t="shared" si="44"/>
        <v>5107.9854385464068</v>
      </c>
      <c r="W20" s="29">
        <f t="shared" ref="W20" si="45">W33*W85/1000000</f>
        <v>4851.3943764365949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1964.2637388525877</v>
      </c>
      <c r="C21" s="29">
        <f t="shared" ref="C21:Q21" si="47">C34*C86/1000000</f>
        <v>2034.5721254485877</v>
      </c>
      <c r="D21" s="29">
        <f t="shared" si="47"/>
        <v>2099.2206453122067</v>
      </c>
      <c r="E21" s="29">
        <f t="shared" si="47"/>
        <v>2160.9583842904676</v>
      </c>
      <c r="F21" s="29">
        <f t="shared" si="47"/>
        <v>2219.5845942151586</v>
      </c>
      <c r="G21" s="29">
        <f t="shared" si="47"/>
        <v>2281.7098829140305</v>
      </c>
      <c r="H21" s="29">
        <f t="shared" si="47"/>
        <v>2353.7694500930434</v>
      </c>
      <c r="I21" s="29">
        <f t="shared" si="47"/>
        <v>2427.1969654670888</v>
      </c>
      <c r="J21" s="29">
        <f t="shared" si="47"/>
        <v>2510.5082992463972</v>
      </c>
      <c r="K21" s="29">
        <f t="shared" si="47"/>
        <v>2594.9063671695753</v>
      </c>
      <c r="L21" s="29">
        <f t="shared" si="47"/>
        <v>2637.4176335708985</v>
      </c>
      <c r="M21" s="29">
        <f t="shared" si="47"/>
        <v>2582.2810760976436</v>
      </c>
      <c r="N21" s="29">
        <f t="shared" si="47"/>
        <v>2475.6256070170757</v>
      </c>
      <c r="O21" s="29">
        <f t="shared" si="47"/>
        <v>2419.2392904129388</v>
      </c>
      <c r="P21" s="29">
        <f t="shared" si="47"/>
        <v>2465.8015041758499</v>
      </c>
      <c r="Q21" s="29">
        <f t="shared" si="47"/>
        <v>2511.0013468064117</v>
      </c>
      <c r="R21" s="29">
        <f t="shared" ref="R21:V21" si="48">R34*R86/1000000</f>
        <v>2564.9225533112149</v>
      </c>
      <c r="S21" s="29">
        <f t="shared" si="48"/>
        <v>2589.1635329519208</v>
      </c>
      <c r="T21" s="29">
        <f t="shared" si="48"/>
        <v>2606.961292381759</v>
      </c>
      <c r="U21" s="29">
        <f t="shared" si="48"/>
        <v>2624.731541500496</v>
      </c>
      <c r="V21" s="29">
        <f t="shared" si="48"/>
        <v>2647.245173639606</v>
      </c>
      <c r="W21" s="29">
        <f t="shared" ref="W21" si="49">W34*W86/1000000</f>
        <v>2650.5419145961132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2921.1187846149687</v>
      </c>
      <c r="C22" s="22">
        <f t="shared" ref="C22:Q22" si="50">SUM(C23:C24)</f>
        <v>3063.6333019448725</v>
      </c>
      <c r="D22" s="22">
        <f t="shared" si="50"/>
        <v>3247.1593828522764</v>
      </c>
      <c r="E22" s="22">
        <f t="shared" si="50"/>
        <v>3425.1174326505261</v>
      </c>
      <c r="F22" s="22">
        <f t="shared" si="50"/>
        <v>3562.223692803957</v>
      </c>
      <c r="G22" s="22">
        <f t="shared" si="50"/>
        <v>3746.579537272889</v>
      </c>
      <c r="H22" s="22">
        <f t="shared" si="50"/>
        <v>3885.4883074258928</v>
      </c>
      <c r="I22" s="22">
        <f t="shared" si="50"/>
        <v>4084.2602287088057</v>
      </c>
      <c r="J22" s="22">
        <f t="shared" si="50"/>
        <v>4193.8227158996424</v>
      </c>
      <c r="K22" s="22">
        <f t="shared" si="50"/>
        <v>4428.0339543102054</v>
      </c>
      <c r="L22" s="22">
        <f t="shared" si="50"/>
        <v>4550.4415244195434</v>
      </c>
      <c r="M22" s="22">
        <f t="shared" si="50"/>
        <v>4638.9001604371151</v>
      </c>
      <c r="N22" s="22">
        <f t="shared" si="50"/>
        <v>4759.1673634172712</v>
      </c>
      <c r="O22" s="22">
        <f t="shared" si="50"/>
        <v>4968.0533478483731</v>
      </c>
      <c r="P22" s="22">
        <f t="shared" si="50"/>
        <v>5157.3868182624337</v>
      </c>
      <c r="Q22" s="22">
        <f t="shared" si="50"/>
        <v>5347.4229188411737</v>
      </c>
      <c r="R22" s="22">
        <f t="shared" ref="R22" si="51">SUM(R23:R24)</f>
        <v>5447.6750229544832</v>
      </c>
      <c r="S22" s="22">
        <f t="shared" ref="S22" si="52">SUM(S23:S24)</f>
        <v>5554.7992179049706</v>
      </c>
      <c r="T22" s="22">
        <f t="shared" ref="T22" si="53">SUM(T23:T24)</f>
        <v>5722.6237619005569</v>
      </c>
      <c r="U22" s="22">
        <f t="shared" ref="U22" si="54">SUM(U23:U24)</f>
        <v>5904.5067810756736</v>
      </c>
      <c r="V22" s="22">
        <f t="shared" ref="V22:W22" si="55">SUM(V23:V24)</f>
        <v>6026.3251575946742</v>
      </c>
      <c r="W22" s="22">
        <f t="shared" si="55"/>
        <v>6064.6116519275256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1641.8397354862086</v>
      </c>
      <c r="C23" s="29">
        <f t="shared" ref="C23:Q23" si="57">C36*C88/1000000</f>
        <v>1753.6880487379585</v>
      </c>
      <c r="D23" s="29">
        <f t="shared" si="57"/>
        <v>1902.4000290484485</v>
      </c>
      <c r="E23" s="29">
        <f t="shared" si="57"/>
        <v>2040.2133729511033</v>
      </c>
      <c r="F23" s="29">
        <f t="shared" si="57"/>
        <v>2155.9110667480977</v>
      </c>
      <c r="G23" s="29">
        <f t="shared" si="57"/>
        <v>2297.5202547673111</v>
      </c>
      <c r="H23" s="29">
        <f t="shared" si="57"/>
        <v>2413.7911245105133</v>
      </c>
      <c r="I23" s="29">
        <f t="shared" si="57"/>
        <v>2579.7976275289911</v>
      </c>
      <c r="J23" s="29">
        <f t="shared" si="57"/>
        <v>2690.0106580186912</v>
      </c>
      <c r="K23" s="29">
        <f t="shared" si="57"/>
        <v>2860.7659669328668</v>
      </c>
      <c r="L23" s="29">
        <f t="shared" si="57"/>
        <v>2973.3176358005144</v>
      </c>
      <c r="M23" s="29">
        <f t="shared" si="57"/>
        <v>3052.3184497850407</v>
      </c>
      <c r="N23" s="29">
        <f t="shared" si="57"/>
        <v>3151.790468831417</v>
      </c>
      <c r="O23" s="29">
        <f t="shared" si="57"/>
        <v>3313.8913703447997</v>
      </c>
      <c r="P23" s="29">
        <f t="shared" si="57"/>
        <v>3465.6629493650012</v>
      </c>
      <c r="Q23" s="29">
        <f t="shared" si="57"/>
        <v>3567.1013738119545</v>
      </c>
      <c r="R23" s="29">
        <f t="shared" ref="R23:V23" si="58">R36*R88/1000000</f>
        <v>3568.0306395772168</v>
      </c>
      <c r="S23" s="29">
        <f t="shared" si="58"/>
        <v>3531.071707103813</v>
      </c>
      <c r="T23" s="29">
        <f t="shared" si="58"/>
        <v>3533.87705779315</v>
      </c>
      <c r="U23" s="29">
        <f t="shared" si="58"/>
        <v>3543.0508163020086</v>
      </c>
      <c r="V23" s="29">
        <f t="shared" si="58"/>
        <v>3486.0196353767078</v>
      </c>
      <c r="W23" s="29">
        <f t="shared" ref="W23" si="59">W36*W88/1000000</f>
        <v>3388.378146850016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1279.2790491287603</v>
      </c>
      <c r="C24" s="29">
        <f t="shared" ref="C24:Q24" si="61">C37*C89/1000000</f>
        <v>1309.945253206914</v>
      </c>
      <c r="D24" s="29">
        <f t="shared" si="61"/>
        <v>1344.7593538038279</v>
      </c>
      <c r="E24" s="29">
        <f t="shared" si="61"/>
        <v>1384.9040596994228</v>
      </c>
      <c r="F24" s="29">
        <f t="shared" si="61"/>
        <v>1406.3126260558593</v>
      </c>
      <c r="G24" s="29">
        <f t="shared" si="61"/>
        <v>1449.0592825055776</v>
      </c>
      <c r="H24" s="29">
        <f t="shared" si="61"/>
        <v>1471.6971829153795</v>
      </c>
      <c r="I24" s="29">
        <f t="shared" si="61"/>
        <v>1504.4626011798148</v>
      </c>
      <c r="J24" s="29">
        <f t="shared" si="61"/>
        <v>1503.8120578809512</v>
      </c>
      <c r="K24" s="29">
        <f t="shared" si="61"/>
        <v>1567.2679873773388</v>
      </c>
      <c r="L24" s="29">
        <f t="shared" si="61"/>
        <v>1577.1238886190288</v>
      </c>
      <c r="M24" s="29">
        <f t="shared" si="61"/>
        <v>1586.5817106520749</v>
      </c>
      <c r="N24" s="29">
        <f t="shared" si="61"/>
        <v>1607.3768945858542</v>
      </c>
      <c r="O24" s="29">
        <f t="shared" si="61"/>
        <v>1654.1619775035731</v>
      </c>
      <c r="P24" s="29">
        <f t="shared" si="61"/>
        <v>1691.723868897433</v>
      </c>
      <c r="Q24" s="29">
        <f t="shared" si="61"/>
        <v>1780.3215450292196</v>
      </c>
      <c r="R24" s="29">
        <f t="shared" ref="R24:V24" si="62">R37*R89/1000000</f>
        <v>1879.6443833772662</v>
      </c>
      <c r="S24" s="29">
        <f t="shared" si="62"/>
        <v>2023.7275108011575</v>
      </c>
      <c r="T24" s="29">
        <f t="shared" si="62"/>
        <v>2188.7467041074074</v>
      </c>
      <c r="U24" s="29">
        <f t="shared" si="62"/>
        <v>2361.4559647736646</v>
      </c>
      <c r="V24" s="29">
        <f t="shared" si="62"/>
        <v>2540.3055222179664</v>
      </c>
      <c r="W24" s="29">
        <f t="shared" ref="W24" si="63">W37*W89/1000000</f>
        <v>2676.2335050775091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36711.823550064953</v>
      </c>
      <c r="C25" s="22">
        <f t="shared" ref="C25:Q25" si="64">SUM(C26:C27)</f>
        <v>37447.000472364256</v>
      </c>
      <c r="D25" s="22">
        <f t="shared" si="64"/>
        <v>38132.264263098274</v>
      </c>
      <c r="E25" s="22">
        <f t="shared" si="64"/>
        <v>39193.433313626236</v>
      </c>
      <c r="F25" s="22">
        <f t="shared" si="64"/>
        <v>40023.83204521169</v>
      </c>
      <c r="G25" s="22">
        <f t="shared" si="64"/>
        <v>40430.007294620838</v>
      </c>
      <c r="H25" s="22">
        <f t="shared" si="64"/>
        <v>40893.851201097365</v>
      </c>
      <c r="I25" s="22">
        <f t="shared" si="64"/>
        <v>41766.253248734443</v>
      </c>
      <c r="J25" s="22">
        <f t="shared" si="64"/>
        <v>43793.84739221273</v>
      </c>
      <c r="K25" s="22">
        <f t="shared" si="64"/>
        <v>45551.530820517903</v>
      </c>
      <c r="L25" s="22">
        <f t="shared" si="64"/>
        <v>47395.546584923824</v>
      </c>
      <c r="M25" s="22">
        <f t="shared" si="64"/>
        <v>48333.416367507249</v>
      </c>
      <c r="N25" s="22">
        <f t="shared" si="64"/>
        <v>49075.173995896883</v>
      </c>
      <c r="O25" s="22">
        <f t="shared" si="64"/>
        <v>50819.869344244318</v>
      </c>
      <c r="P25" s="22">
        <f t="shared" si="64"/>
        <v>52221.593782975062</v>
      </c>
      <c r="Q25" s="22">
        <f t="shared" si="64"/>
        <v>53652.892783704629</v>
      </c>
      <c r="R25" s="22">
        <f t="shared" ref="R25" si="65">SUM(R26:R27)</f>
        <v>55188.203218634968</v>
      </c>
      <c r="S25" s="22">
        <f t="shared" ref="S25" si="66">SUM(S26:S27)</f>
        <v>55789.834168306246</v>
      </c>
      <c r="T25" s="22">
        <f t="shared" ref="T25" si="67">SUM(T26:T27)</f>
        <v>57084.629161773177</v>
      </c>
      <c r="U25" s="22">
        <f t="shared" ref="U25" si="68">SUM(U26:U27)</f>
        <v>58325.615201481174</v>
      </c>
      <c r="V25" s="22">
        <f t="shared" ref="V25:W25" si="69">SUM(V26:V27)</f>
        <v>59546.150519425581</v>
      </c>
      <c r="W25" s="22">
        <f t="shared" si="69"/>
        <v>59606.480010731146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7517.7818427185584</v>
      </c>
      <c r="C26" s="31">
        <f t="shared" ref="C26:Q26" si="71">C39*C91/1000000</f>
        <v>7654.8052962938036</v>
      </c>
      <c r="D26" s="31">
        <f t="shared" si="71"/>
        <v>7761.6539131304362</v>
      </c>
      <c r="E26" s="31">
        <f t="shared" si="71"/>
        <v>7829.5348745648853</v>
      </c>
      <c r="F26" s="31">
        <f t="shared" si="71"/>
        <v>7867.7983528947498</v>
      </c>
      <c r="G26" s="31">
        <f t="shared" si="71"/>
        <v>7887.4248652931856</v>
      </c>
      <c r="H26" s="31">
        <f t="shared" si="71"/>
        <v>7941.8327996937651</v>
      </c>
      <c r="I26" s="31">
        <f t="shared" si="71"/>
        <v>7984.4831628434786</v>
      </c>
      <c r="J26" s="31">
        <f t="shared" si="71"/>
        <v>7960.2242117218884</v>
      </c>
      <c r="K26" s="31">
        <f t="shared" si="71"/>
        <v>7901.017507401838</v>
      </c>
      <c r="L26" s="31">
        <f t="shared" si="71"/>
        <v>7781.0918240349893</v>
      </c>
      <c r="M26" s="31">
        <f t="shared" si="71"/>
        <v>7479.3672717309501</v>
      </c>
      <c r="N26" s="31">
        <f t="shared" si="71"/>
        <v>7177.3239327011261</v>
      </c>
      <c r="O26" s="31">
        <f t="shared" si="71"/>
        <v>6991.5864649231216</v>
      </c>
      <c r="P26" s="31">
        <f t="shared" si="71"/>
        <v>6719.3838025546384</v>
      </c>
      <c r="Q26" s="31">
        <f t="shared" si="71"/>
        <v>6264.6575396602475</v>
      </c>
      <c r="R26" s="31">
        <f t="shared" ref="R26:V26" si="72">R39*R91/1000000</f>
        <v>5867.2980554022743</v>
      </c>
      <c r="S26" s="31">
        <f t="shared" si="72"/>
        <v>5495.3013633994151</v>
      </c>
      <c r="T26" s="31">
        <f t="shared" si="72"/>
        <v>5085.1107039063681</v>
      </c>
      <c r="U26" s="31">
        <f t="shared" si="72"/>
        <v>4704.696853425613</v>
      </c>
      <c r="V26" s="31">
        <f t="shared" si="72"/>
        <v>4382.6331701106255</v>
      </c>
      <c r="W26" s="31">
        <f t="shared" ref="W26" si="73">W39*W91/1000000</f>
        <v>4162.0749265283066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29194.041707346394</v>
      </c>
      <c r="C27" s="33">
        <f t="shared" ref="C27:Q27" si="75">C40*C92/1000000</f>
        <v>29792.195176070454</v>
      </c>
      <c r="D27" s="33">
        <f t="shared" si="75"/>
        <v>30370.610349967836</v>
      </c>
      <c r="E27" s="33">
        <f t="shared" si="75"/>
        <v>31363.898439061348</v>
      </c>
      <c r="F27" s="33">
        <f t="shared" si="75"/>
        <v>32156.033692316942</v>
      </c>
      <c r="G27" s="33">
        <f t="shared" si="75"/>
        <v>32542.582429327656</v>
      </c>
      <c r="H27" s="33">
        <f t="shared" si="75"/>
        <v>32952.018401403599</v>
      </c>
      <c r="I27" s="33">
        <f t="shared" si="75"/>
        <v>33781.770085890967</v>
      </c>
      <c r="J27" s="33">
        <f t="shared" si="75"/>
        <v>35833.623180490846</v>
      </c>
      <c r="K27" s="33">
        <f t="shared" si="75"/>
        <v>37650.513313116062</v>
      </c>
      <c r="L27" s="33">
        <f t="shared" si="75"/>
        <v>39614.454760888832</v>
      </c>
      <c r="M27" s="33">
        <f t="shared" si="75"/>
        <v>40854.049095776296</v>
      </c>
      <c r="N27" s="33">
        <f t="shared" si="75"/>
        <v>41897.850063195758</v>
      </c>
      <c r="O27" s="33">
        <f t="shared" si="75"/>
        <v>43828.282879321196</v>
      </c>
      <c r="P27" s="33">
        <f t="shared" si="75"/>
        <v>45502.209980420426</v>
      </c>
      <c r="Q27" s="33">
        <f t="shared" si="75"/>
        <v>47388.235244044379</v>
      </c>
      <c r="R27" s="33">
        <f t="shared" ref="R27:V27" si="76">R40*R92/1000000</f>
        <v>49320.905163232695</v>
      </c>
      <c r="S27" s="33">
        <f t="shared" si="76"/>
        <v>50294.532804906834</v>
      </c>
      <c r="T27" s="33">
        <f t="shared" si="76"/>
        <v>51999.518457866812</v>
      </c>
      <c r="U27" s="33">
        <f t="shared" si="76"/>
        <v>53620.918348055558</v>
      </c>
      <c r="V27" s="33">
        <f t="shared" si="76"/>
        <v>55163.517349314956</v>
      </c>
      <c r="W27" s="33">
        <f t="shared" ref="W27" si="77">W40*W92/1000000</f>
        <v>55444.405084202837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8188991</v>
      </c>
      <c r="C31" s="34">
        <v>8562450</v>
      </c>
      <c r="D31" s="34">
        <v>8890455</v>
      </c>
      <c r="E31" s="34">
        <v>9185281</v>
      </c>
      <c r="F31" s="34">
        <v>9405032</v>
      </c>
      <c r="G31" s="34">
        <v>9609909</v>
      </c>
      <c r="H31" s="34">
        <v>9792090</v>
      </c>
      <c r="I31" s="34">
        <v>9965649</v>
      </c>
      <c r="J31" s="34">
        <v>10104670</v>
      </c>
      <c r="K31" s="34">
        <v>10268284</v>
      </c>
      <c r="L31" s="34">
        <v>10438017</v>
      </c>
      <c r="M31" s="34">
        <v>10589745</v>
      </c>
      <c r="N31" s="34">
        <v>10728935</v>
      </c>
      <c r="O31" s="34">
        <v>10968572</v>
      </c>
      <c r="P31" s="34">
        <v>11155372</v>
      </c>
      <c r="Q31" s="34">
        <v>11364347</v>
      </c>
      <c r="R31" s="34">
        <v>11583335</v>
      </c>
      <c r="S31" s="34">
        <v>11751505</v>
      </c>
      <c r="T31" s="34">
        <v>11910628</v>
      </c>
      <c r="U31" s="34">
        <v>12071855</v>
      </c>
      <c r="V31" s="34">
        <v>12271254</v>
      </c>
      <c r="W31" s="34">
        <v>12378135</v>
      </c>
      <c r="DA31" s="58" t="s">
        <v>984</v>
      </c>
    </row>
    <row r="32" spans="1:105" ht="12" customHeight="1" x14ac:dyDescent="0.25">
      <c r="A32" s="28" t="s">
        <v>47</v>
      </c>
      <c r="B32" s="34">
        <v>6811151</v>
      </c>
      <c r="C32" s="34">
        <v>6870192</v>
      </c>
      <c r="D32" s="34">
        <v>6938936</v>
      </c>
      <c r="E32" s="34">
        <v>7000455</v>
      </c>
      <c r="F32" s="34">
        <v>7044732</v>
      </c>
      <c r="G32" s="34">
        <v>7078150</v>
      </c>
      <c r="H32" s="34">
        <v>7123769</v>
      </c>
      <c r="I32" s="34">
        <v>7162972</v>
      </c>
      <c r="J32" s="34">
        <v>7167607</v>
      </c>
      <c r="K32" s="34">
        <v>7181730</v>
      </c>
      <c r="L32" s="34">
        <v>7229200</v>
      </c>
      <c r="M32" s="34">
        <v>7279065</v>
      </c>
      <c r="N32" s="34">
        <v>7320745</v>
      </c>
      <c r="O32" s="34">
        <v>7428657</v>
      </c>
      <c r="P32" s="34">
        <v>7543290</v>
      </c>
      <c r="Q32" s="34">
        <v>7643962</v>
      </c>
      <c r="R32" s="34">
        <v>7778495</v>
      </c>
      <c r="S32" s="34">
        <v>7855945</v>
      </c>
      <c r="T32" s="34">
        <v>7922985</v>
      </c>
      <c r="U32" s="34">
        <v>7995163</v>
      </c>
      <c r="V32" s="34">
        <v>8092569</v>
      </c>
      <c r="W32" s="34">
        <v>8133764</v>
      </c>
      <c r="DA32" s="58" t="s">
        <v>985</v>
      </c>
    </row>
    <row r="33" spans="1:105" ht="12" customHeight="1" x14ac:dyDescent="0.25">
      <c r="A33" s="28" t="s">
        <v>46</v>
      </c>
      <c r="B33" s="34">
        <v>3505962</v>
      </c>
      <c r="C33" s="34">
        <v>3589914</v>
      </c>
      <c r="D33" s="34">
        <v>3674168</v>
      </c>
      <c r="E33" s="34">
        <v>3754392</v>
      </c>
      <c r="F33" s="34">
        <v>3830732</v>
      </c>
      <c r="G33" s="34">
        <v>3911224</v>
      </c>
      <c r="H33" s="34">
        <v>3997765</v>
      </c>
      <c r="I33" s="34">
        <v>4080562</v>
      </c>
      <c r="J33" s="34">
        <v>4171732</v>
      </c>
      <c r="K33" s="34">
        <v>4289273</v>
      </c>
      <c r="L33" s="34">
        <v>4418257</v>
      </c>
      <c r="M33" s="34">
        <v>4511955</v>
      </c>
      <c r="N33" s="34">
        <v>4586005</v>
      </c>
      <c r="O33" s="34">
        <v>4691255</v>
      </c>
      <c r="P33" s="34">
        <v>4780247</v>
      </c>
      <c r="Q33" s="34">
        <v>4849223</v>
      </c>
      <c r="R33" s="34">
        <v>4945915</v>
      </c>
      <c r="S33" s="34">
        <v>5021306</v>
      </c>
      <c r="T33" s="34">
        <v>5092941</v>
      </c>
      <c r="U33" s="34">
        <v>5165897</v>
      </c>
      <c r="V33" s="34">
        <v>5253330</v>
      </c>
      <c r="W33" s="34">
        <v>5299788</v>
      </c>
      <c r="DA33" s="58" t="s">
        <v>986</v>
      </c>
    </row>
    <row r="34" spans="1:105" ht="12" customHeight="1" x14ac:dyDescent="0.25">
      <c r="A34" s="28" t="s">
        <v>45</v>
      </c>
      <c r="B34" s="34">
        <v>3310589</v>
      </c>
      <c r="C34" s="34">
        <v>3458847</v>
      </c>
      <c r="D34" s="34">
        <v>3607716</v>
      </c>
      <c r="E34" s="34">
        <v>3759068</v>
      </c>
      <c r="F34" s="34">
        <v>3913740</v>
      </c>
      <c r="G34" s="34">
        <v>4084521</v>
      </c>
      <c r="H34" s="34">
        <v>4284800</v>
      </c>
      <c r="I34" s="34">
        <v>4499537</v>
      </c>
      <c r="J34" s="34">
        <v>4748415</v>
      </c>
      <c r="K34" s="34">
        <v>5021781</v>
      </c>
      <c r="L34" s="34">
        <v>5216948</v>
      </c>
      <c r="M34" s="34">
        <v>5193125</v>
      </c>
      <c r="N34" s="34">
        <v>5054526</v>
      </c>
      <c r="O34" s="34">
        <v>5054550</v>
      </c>
      <c r="P34" s="34">
        <v>5333592</v>
      </c>
      <c r="Q34" s="34">
        <v>5624313</v>
      </c>
      <c r="R34" s="34">
        <v>5892800</v>
      </c>
      <c r="S34" s="34">
        <v>6077832</v>
      </c>
      <c r="T34" s="34">
        <v>6247387</v>
      </c>
      <c r="U34" s="34">
        <v>6417687</v>
      </c>
      <c r="V34" s="34">
        <v>6608012</v>
      </c>
      <c r="W34" s="34">
        <v>6752870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4402248.7793617183</v>
      </c>
      <c r="C36" s="34">
        <v>4771323.0647239629</v>
      </c>
      <c r="D36" s="34">
        <v>5284740.7758223247</v>
      </c>
      <c r="E36" s="34">
        <v>5797760.6313648187</v>
      </c>
      <c r="F36" s="34">
        <v>6277984.9056547303</v>
      </c>
      <c r="G36" s="34">
        <v>6867613.4594476894</v>
      </c>
      <c r="H36" s="34">
        <v>7416031.6148756137</v>
      </c>
      <c r="I36" s="34">
        <v>8221410.0736983595</v>
      </c>
      <c r="J36" s="34">
        <v>8898433.9178026244</v>
      </c>
      <c r="K36" s="34">
        <v>9837476.3549620453</v>
      </c>
      <c r="L36" s="34">
        <v>10643400.638558324</v>
      </c>
      <c r="M36" s="34">
        <v>11446224.849296676</v>
      </c>
      <c r="N36" s="34">
        <v>12413752.130270759</v>
      </c>
      <c r="O36" s="34">
        <v>13958728.597074395</v>
      </c>
      <c r="P36" s="34">
        <v>15800381.330729013</v>
      </c>
      <c r="Q36" s="34">
        <v>17884918.036267381</v>
      </c>
      <c r="R36" s="34">
        <v>19392208.415879529</v>
      </c>
      <c r="S36" s="34">
        <v>20842802.52767643</v>
      </c>
      <c r="T36" s="34">
        <v>22579093.392998565</v>
      </c>
      <c r="U36" s="34">
        <v>24164327.584296513</v>
      </c>
      <c r="V36" s="34">
        <v>25281681.387346759</v>
      </c>
      <c r="W36" s="34">
        <v>26258638.406835075</v>
      </c>
      <c r="DA36" s="58" t="s">
        <v>988</v>
      </c>
    </row>
    <row r="37" spans="1:105" ht="12" customHeight="1" x14ac:dyDescent="0.25">
      <c r="A37" s="28" t="s">
        <v>27</v>
      </c>
      <c r="B37" s="34">
        <v>3499858.108970026</v>
      </c>
      <c r="C37" s="34">
        <v>3640570.9404488429</v>
      </c>
      <c r="D37" s="34">
        <v>3829060.5263095954</v>
      </c>
      <c r="E37" s="34">
        <v>4089113.8700649641</v>
      </c>
      <c r="F37" s="34">
        <v>4339340.6446323367</v>
      </c>
      <c r="G37" s="34">
        <v>4716043.6096440535</v>
      </c>
      <c r="H37" s="34">
        <v>5010819.4927257737</v>
      </c>
      <c r="I37" s="34">
        <v>5373266.8069911385</v>
      </c>
      <c r="J37" s="34">
        <v>5645516.8232794423</v>
      </c>
      <c r="K37" s="34">
        <v>6268339.4204906859</v>
      </c>
      <c r="L37" s="34">
        <v>6772911.0034866761</v>
      </c>
      <c r="M37" s="34">
        <v>7293848.9038119996</v>
      </c>
      <c r="N37" s="34">
        <v>8005707.7039659964</v>
      </c>
      <c r="O37" s="34">
        <v>8943335.0890032873</v>
      </c>
      <c r="P37" s="34">
        <v>9969390.3963694125</v>
      </c>
      <c r="Q37" s="34">
        <v>11341759.622264352</v>
      </c>
      <c r="R37" s="34">
        <v>12643243.705231756</v>
      </c>
      <c r="S37" s="34">
        <v>14212126.405427305</v>
      </c>
      <c r="T37" s="34">
        <v>15794197.829842141</v>
      </c>
      <c r="U37" s="34">
        <v>17361000.896731097</v>
      </c>
      <c r="V37" s="34">
        <v>18853694.376037925</v>
      </c>
      <c r="W37" s="34">
        <v>20048042.229698054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119662580.97079092</v>
      </c>
      <c r="C39" s="35">
        <v>122732332.97308776</v>
      </c>
      <c r="D39" s="35">
        <v>125862277.91832301</v>
      </c>
      <c r="E39" s="35">
        <v>128913238.04888044</v>
      </c>
      <c r="F39" s="35">
        <v>131830755.66074735</v>
      </c>
      <c r="G39" s="35">
        <v>134522941.37548366</v>
      </c>
      <c r="H39" s="35">
        <v>137740561.62566841</v>
      </c>
      <c r="I39" s="35">
        <v>141302847.37662211</v>
      </c>
      <c r="J39" s="35">
        <v>144539560.80746084</v>
      </c>
      <c r="K39" s="35">
        <v>148468731.1104106</v>
      </c>
      <c r="L39" s="35">
        <v>152984495.54072821</v>
      </c>
      <c r="M39" s="35">
        <v>155817416.74855134</v>
      </c>
      <c r="N39" s="35">
        <v>158088998.34305272</v>
      </c>
      <c r="O39" s="35">
        <v>161724072.54788715</v>
      </c>
      <c r="P39" s="35">
        <v>164358620.59739071</v>
      </c>
      <c r="Q39" s="35">
        <v>166631210.23185077</v>
      </c>
      <c r="R39" s="35">
        <v>169952717.19296941</v>
      </c>
      <c r="S39" s="35">
        <v>172828424.7501564</v>
      </c>
      <c r="T39" s="35">
        <v>175494905.34116048</v>
      </c>
      <c r="U39" s="35">
        <v>178186175.14910173</v>
      </c>
      <c r="V39" s="35">
        <v>180199123.388592</v>
      </c>
      <c r="W39" s="35">
        <v>185914540.14140254</v>
      </c>
      <c r="DA39" s="59" t="s">
        <v>990</v>
      </c>
    </row>
    <row r="40" spans="1:105" ht="12" customHeight="1" x14ac:dyDescent="0.25">
      <c r="A40" s="32" t="s">
        <v>25</v>
      </c>
      <c r="B40" s="36">
        <v>3575715.5806727009</v>
      </c>
      <c r="C40" s="36">
        <v>3667578.0108930222</v>
      </c>
      <c r="D40" s="36">
        <v>3758949.8792621326</v>
      </c>
      <c r="E40" s="36">
        <v>3903984.2521430505</v>
      </c>
      <c r="F40" s="36">
        <v>4029590.2653333456</v>
      </c>
      <c r="G40" s="36">
        <v>4104774.9241968985</v>
      </c>
      <c r="H40" s="36">
        <v>4183922.5685812877</v>
      </c>
      <c r="I40" s="36">
        <v>4319126.3949576542</v>
      </c>
      <c r="J40" s="36">
        <v>4615213.6157783708</v>
      </c>
      <c r="K40" s="36">
        <v>4877191.406721076</v>
      </c>
      <c r="L40" s="36">
        <v>5169323.2756712278</v>
      </c>
      <c r="M40" s="36">
        <v>5382381.6294924058</v>
      </c>
      <c r="N40" s="36">
        <v>5584924.1343349898</v>
      </c>
      <c r="O40" s="36">
        <v>5918127.7469240818</v>
      </c>
      <c r="P40" s="36">
        <v>6227997.538709389</v>
      </c>
      <c r="Q40" s="36">
        <v>6581684.8993273498</v>
      </c>
      <c r="R40" s="36">
        <v>6974636.8378788568</v>
      </c>
      <c r="S40" s="36">
        <v>7230385.174617297</v>
      </c>
      <c r="T40" s="36">
        <v>7612186.0394232953</v>
      </c>
      <c r="U40" s="36">
        <v>7984986.9913351033</v>
      </c>
      <c r="V40" s="36">
        <v>8337436.6981039234</v>
      </c>
      <c r="W40" s="36">
        <v>8503256.6705772635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804034.15492653288</v>
      </c>
      <c r="D44" s="37">
        <v>761349.72648887988</v>
      </c>
      <c r="E44" s="37">
        <v>730958.11265699565</v>
      </c>
      <c r="F44" s="37">
        <v>658688.42801906541</v>
      </c>
      <c r="G44" s="37">
        <v>646637.78790033422</v>
      </c>
      <c r="H44" s="37">
        <v>626783.30836785212</v>
      </c>
      <c r="I44" s="37">
        <v>621021.10623523965</v>
      </c>
      <c r="J44" s="37">
        <v>589361.29906749539</v>
      </c>
      <c r="K44" s="37">
        <v>616851.00518582389</v>
      </c>
      <c r="L44" s="37">
        <v>625885.34367250465</v>
      </c>
      <c r="M44" s="37">
        <v>610814.43437578343</v>
      </c>
      <c r="N44" s="37">
        <v>601229.39791480452</v>
      </c>
      <c r="O44" s="37">
        <v>704648.35568456165</v>
      </c>
      <c r="P44" s="37">
        <v>654802.42986089736</v>
      </c>
      <c r="Q44" s="37">
        <v>679987.74340551533</v>
      </c>
      <c r="R44" s="37">
        <v>693030.42007104866</v>
      </c>
      <c r="S44" s="37">
        <v>645261.58440613002</v>
      </c>
      <c r="T44" s="37">
        <v>639283.36176053062</v>
      </c>
      <c r="U44" s="37">
        <v>965261.15492653288</v>
      </c>
      <c r="V44" s="37">
        <v>960748.72648888081</v>
      </c>
      <c r="W44" s="37">
        <v>837839.11265699565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473483.91310797073</v>
      </c>
      <c r="D45" s="37">
        <v>488537.60768325534</v>
      </c>
      <c r="E45" s="37">
        <v>486732.3827797221</v>
      </c>
      <c r="F45" s="37">
        <v>474980.13026633207</v>
      </c>
      <c r="G45" s="37">
        <v>469681.75352658331</v>
      </c>
      <c r="H45" s="37">
        <v>487515.16760716774</v>
      </c>
      <c r="I45" s="37">
        <v>486804.29936855659</v>
      </c>
      <c r="J45" s="37">
        <v>458015.08763751574</v>
      </c>
      <c r="K45" s="37">
        <v>473356.48336160183</v>
      </c>
      <c r="L45" s="37">
        <v>512632.44976564776</v>
      </c>
      <c r="M45" s="37">
        <v>521032.96251026634</v>
      </c>
      <c r="N45" s="37">
        <v>518931.00985241029</v>
      </c>
      <c r="O45" s="37">
        <v>591324.59280798864</v>
      </c>
      <c r="P45" s="37">
        <v>604286.72531659994</v>
      </c>
      <c r="Q45" s="37">
        <v>596647.43440838251</v>
      </c>
      <c r="R45" s="37">
        <v>608016.91310797073</v>
      </c>
      <c r="S45" s="37">
        <v>565987.60768325534</v>
      </c>
      <c r="T45" s="37">
        <v>553772.3827797221</v>
      </c>
      <c r="U45" s="37">
        <v>547158.13026633207</v>
      </c>
      <c r="V45" s="37">
        <v>567087.75352658331</v>
      </c>
      <c r="W45" s="37">
        <v>528710.16760716774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309834.90820571827</v>
      </c>
      <c r="D46" s="37">
        <v>320446.10307424283</v>
      </c>
      <c r="E46" s="37">
        <v>327195.804984143</v>
      </c>
      <c r="F46" s="37">
        <v>334583.48766627861</v>
      </c>
      <c r="G46" s="37">
        <v>350521.60490297759</v>
      </c>
      <c r="H46" s="37">
        <v>368894.63525714772</v>
      </c>
      <c r="I46" s="37">
        <v>378037.12884280365</v>
      </c>
      <c r="J46" s="37">
        <v>399884.75623017875</v>
      </c>
      <c r="K46" s="37">
        <v>440345.35958284838</v>
      </c>
      <c r="L46" s="37">
        <v>466521.00612872187</v>
      </c>
      <c r="M46" s="37">
        <v>446640.04407143453</v>
      </c>
      <c r="N46" s="37">
        <v>443100.16105350433</v>
      </c>
      <c r="O46" s="37">
        <v>415084.9082057178</v>
      </c>
      <c r="P46" s="37">
        <v>409438.10307424329</v>
      </c>
      <c r="Q46" s="37">
        <v>396171.804984143</v>
      </c>
      <c r="R46" s="37">
        <v>431275.48766627908</v>
      </c>
      <c r="S46" s="37">
        <v>425912.60490297712</v>
      </c>
      <c r="T46" s="37">
        <v>440529.63525714725</v>
      </c>
      <c r="U46" s="37">
        <v>450993.12884280365</v>
      </c>
      <c r="V46" s="37">
        <v>487317.75623017922</v>
      </c>
      <c r="W46" s="37">
        <v>486803.35958284885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299568.19995429786</v>
      </c>
      <c r="D47" s="37">
        <v>308022.81446516095</v>
      </c>
      <c r="E47" s="37">
        <v>318756.02607664</v>
      </c>
      <c r="F47" s="37">
        <v>330753.91195947072</v>
      </c>
      <c r="G47" s="37">
        <v>355990.64188225847</v>
      </c>
      <c r="H47" s="37">
        <v>395089.53484954173</v>
      </c>
      <c r="I47" s="37">
        <v>419646.11867585639</v>
      </c>
      <c r="J47" s="37">
        <v>464409.19264799822</v>
      </c>
      <c r="K47" s="37">
        <v>500069.89343557321</v>
      </c>
      <c r="L47" s="37">
        <v>433622.76441821363</v>
      </c>
      <c r="M47" s="37">
        <v>226993.82860658038</v>
      </c>
      <c r="N47" s="37">
        <v>125219.66534343921</v>
      </c>
      <c r="O47" s="37">
        <v>277518.49098076764</v>
      </c>
      <c r="P47" s="37">
        <v>570921.24373900052</v>
      </c>
      <c r="Q47" s="37">
        <v>597730.67296520248</v>
      </c>
      <c r="R47" s="37">
        <v>568055.19995429739</v>
      </c>
      <c r="S47" s="37">
        <v>493054.81446516141</v>
      </c>
      <c r="T47" s="37">
        <v>488311.02607664</v>
      </c>
      <c r="U47" s="37">
        <v>501053.91195947118</v>
      </c>
      <c r="V47" s="37">
        <v>546315.64188225847</v>
      </c>
      <c r="W47" s="37">
        <v>539947.53484954126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787130.28701994568</v>
      </c>
      <c r="D49" s="37">
        <v>963754.8872720506</v>
      </c>
      <c r="E49" s="37">
        <v>998130.87282229122</v>
      </c>
      <c r="F49" s="37">
        <v>1002794.2763620382</v>
      </c>
      <c r="G49" s="37">
        <v>1152550.0240100697</v>
      </c>
      <c r="H49" s="37">
        <v>1154806.9270276716</v>
      </c>
      <c r="I49" s="37">
        <v>1458590.9614129039</v>
      </c>
      <c r="J49" s="37">
        <v>1380675.6818756536</v>
      </c>
      <c r="K49" s="37">
        <v>1726172.7241793666</v>
      </c>
      <c r="L49" s="37">
        <v>1769679.1708683297</v>
      </c>
      <c r="M49" s="37">
        <v>1800955.0835606437</v>
      </c>
      <c r="N49" s="37">
        <v>1970321.5573361199</v>
      </c>
      <c r="O49" s="37">
        <v>2697526.4908137061</v>
      </c>
      <c r="P49" s="37">
        <v>2996459.6606822889</v>
      </c>
      <c r="Q49" s="37">
        <v>3543127.6669512726</v>
      </c>
      <c r="R49" s="37">
        <v>2887966.0614878014</v>
      </c>
      <c r="S49" s="37">
        <v>3176766.8359762691</v>
      </c>
      <c r="T49" s="37">
        <v>3505970.0361904651</v>
      </c>
      <c r="U49" s="37">
        <v>3386189.2748585902</v>
      </c>
      <c r="V49" s="37">
        <v>3087675.3603863642</v>
      </c>
      <c r="W49" s="37">
        <v>3674483.5103020221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793649.21105346689</v>
      </c>
      <c r="D50" s="37">
        <v>864139.61000000173</v>
      </c>
      <c r="E50" s="37">
        <v>959207.15015952848</v>
      </c>
      <c r="F50" s="37">
        <v>973701.98739247024</v>
      </c>
      <c r="G50" s="37">
        <v>1125345.6510385862</v>
      </c>
      <c r="H50" s="37">
        <v>1088425.0941351871</v>
      </c>
      <c r="I50" s="37">
        <v>1226586.9242653665</v>
      </c>
      <c r="J50" s="37">
        <v>1231457.1664478322</v>
      </c>
      <c r="K50" s="37">
        <v>1596524.5846037138</v>
      </c>
      <c r="L50" s="37">
        <v>1629917.2340345765</v>
      </c>
      <c r="M50" s="37">
        <v>1609362.994460511</v>
      </c>
      <c r="N50" s="37">
        <v>1938445.7244193638</v>
      </c>
      <c r="O50" s="37">
        <v>2169084.5514851231</v>
      </c>
      <c r="P50" s="37">
        <v>2622579.8919698391</v>
      </c>
      <c r="Q50" s="37">
        <v>3002286.4599295156</v>
      </c>
      <c r="R50" s="37">
        <v>2910847.0774279162</v>
      </c>
      <c r="S50" s="37">
        <v>3507328.4246149119</v>
      </c>
      <c r="T50" s="37">
        <v>3751155.975899959</v>
      </c>
      <c r="U50" s="37">
        <v>4189382.9588587955</v>
      </c>
      <c r="V50" s="37">
        <v>4494979.9392363429</v>
      </c>
      <c r="W50" s="37">
        <v>4105194.9310880452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31874157.8541345</v>
      </c>
      <c r="D52" s="38">
        <v>32208651.878120452</v>
      </c>
      <c r="E52" s="38">
        <v>32741783.653050706</v>
      </c>
      <c r="F52" s="38">
        <v>32629581.363022149</v>
      </c>
      <c r="G52" s="38">
        <v>33060332.946327344</v>
      </c>
      <c r="H52" s="38">
        <v>33905935.895653114</v>
      </c>
      <c r="I52" s="38">
        <v>36066451.836511523</v>
      </c>
      <c r="J52" s="38">
        <v>36001317.873245701</v>
      </c>
      <c r="K52" s="38">
        <v>37081115.889272973</v>
      </c>
      <c r="L52" s="38">
        <v>38521439.453017563</v>
      </c>
      <c r="M52" s="38">
        <v>37321200.583096802</v>
      </c>
      <c r="N52" s="38">
        <v>33370368.186382681</v>
      </c>
      <c r="O52" s="38">
        <v>27107676.957777917</v>
      </c>
      <c r="P52" s="38">
        <v>26353747.820846796</v>
      </c>
      <c r="Q52" s="38">
        <v>30326133.129096687</v>
      </c>
      <c r="R52" s="38">
        <v>26543324.765053838</v>
      </c>
      <c r="S52" s="38">
        <v>21389057.154478461</v>
      </c>
      <c r="T52" s="38">
        <v>20051006.917186201</v>
      </c>
      <c r="U52" s="38">
        <v>17530867.64996168</v>
      </c>
      <c r="V52" s="38">
        <v>14381358.670482606</v>
      </c>
      <c r="W52" s="38">
        <v>16154550.68622607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512541.24192098528</v>
      </c>
      <c r="D53" s="39">
        <v>519305.18866046006</v>
      </c>
      <c r="E53" s="39">
        <v>580347.30408194009</v>
      </c>
      <c r="F53" s="39">
        <v>568425.81498046778</v>
      </c>
      <c r="G53" s="39">
        <v>525640.7854860262</v>
      </c>
      <c r="H53" s="39">
        <v>537371.78249072842</v>
      </c>
      <c r="I53" s="39">
        <v>601329.93352391617</v>
      </c>
      <c r="J53" s="39">
        <v>770251.56463384628</v>
      </c>
      <c r="K53" s="39">
        <v>774519.03286369052</v>
      </c>
      <c r="L53" s="39">
        <v>811437.05761061143</v>
      </c>
      <c r="M53" s="39">
        <v>793405.65790311806</v>
      </c>
      <c r="N53" s="39">
        <v>770968.3198230518</v>
      </c>
      <c r="O53" s="39">
        <v>858844.39807511866</v>
      </c>
      <c r="P53" s="39">
        <v>847241.57427603565</v>
      </c>
      <c r="Q53" s="39">
        <v>955017.29414187651</v>
      </c>
      <c r="R53" s="39">
        <v>1163203.5031853532</v>
      </c>
      <c r="S53" s="39">
        <v>1030267.3696021307</v>
      </c>
      <c r="T53" s="39">
        <v>1193237.9224166097</v>
      </c>
      <c r="U53" s="39">
        <v>1166206.6098149261</v>
      </c>
      <c r="V53" s="39">
        <v>1123418.0265918719</v>
      </c>
      <c r="W53" s="39">
        <v>1024664.3705484588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430575.15492653288</v>
      </c>
      <c r="D57" s="37">
        <v>433344.72648888081</v>
      </c>
      <c r="E57" s="37">
        <v>436132.11265699565</v>
      </c>
      <c r="F57" s="37">
        <v>438937.42801906541</v>
      </c>
      <c r="G57" s="37">
        <v>441760.78790033422</v>
      </c>
      <c r="H57" s="37">
        <v>444602.30836785212</v>
      </c>
      <c r="I57" s="37">
        <v>447462.10623523965</v>
      </c>
      <c r="J57" s="37">
        <v>450340.29906749539</v>
      </c>
      <c r="K57" s="37">
        <v>453237.00518582389</v>
      </c>
      <c r="L57" s="37">
        <v>456152.34367250465</v>
      </c>
      <c r="M57" s="37">
        <v>459086.43437578343</v>
      </c>
      <c r="N57" s="37">
        <v>462039.39791480452</v>
      </c>
      <c r="O57" s="37">
        <v>465011.35568456165</v>
      </c>
      <c r="P57" s="37">
        <v>468002.42986089736</v>
      </c>
      <c r="Q57" s="37">
        <v>471012.74340551533</v>
      </c>
      <c r="R57" s="37">
        <v>474042.42007104866</v>
      </c>
      <c r="S57" s="37">
        <v>477091.58440613002</v>
      </c>
      <c r="T57" s="37">
        <v>480160.36176053062</v>
      </c>
      <c r="U57" s="37">
        <v>804034.15492653288</v>
      </c>
      <c r="V57" s="37">
        <v>761349.72648888081</v>
      </c>
      <c r="W57" s="37">
        <v>730958.11265699565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414442.91310797073</v>
      </c>
      <c r="D58" s="37">
        <v>419793.60768325534</v>
      </c>
      <c r="E58" s="37">
        <v>425213.3827797221</v>
      </c>
      <c r="F58" s="37">
        <v>430703.13026633207</v>
      </c>
      <c r="G58" s="37">
        <v>436263.75352658331</v>
      </c>
      <c r="H58" s="37">
        <v>441896.16760716774</v>
      </c>
      <c r="I58" s="37">
        <v>447601.29936855659</v>
      </c>
      <c r="J58" s="37">
        <v>453380.08763751574</v>
      </c>
      <c r="K58" s="37">
        <v>459233.48336160183</v>
      </c>
      <c r="L58" s="37">
        <v>465162.44976564776</v>
      </c>
      <c r="M58" s="37">
        <v>471167.96251026634</v>
      </c>
      <c r="N58" s="37">
        <v>477251.00985241029</v>
      </c>
      <c r="O58" s="37">
        <v>483412.59280798864</v>
      </c>
      <c r="P58" s="37">
        <v>489653.72531659994</v>
      </c>
      <c r="Q58" s="37">
        <v>495975.43440838251</v>
      </c>
      <c r="R58" s="37">
        <v>473483.91310797073</v>
      </c>
      <c r="S58" s="37">
        <v>488537.60768325534</v>
      </c>
      <c r="T58" s="37">
        <v>486732.38277972117</v>
      </c>
      <c r="U58" s="37">
        <v>474980.13026633114</v>
      </c>
      <c r="V58" s="37">
        <v>469681.75352658331</v>
      </c>
      <c r="W58" s="37">
        <v>487515.16760716774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225882.90820571827</v>
      </c>
      <c r="D59" s="37">
        <v>236192.10307424283</v>
      </c>
      <c r="E59" s="37">
        <v>246971.804984143</v>
      </c>
      <c r="F59" s="37">
        <v>258243.48766627861</v>
      </c>
      <c r="G59" s="37">
        <v>270029.60490297759</v>
      </c>
      <c r="H59" s="37">
        <v>282353.63525714725</v>
      </c>
      <c r="I59" s="37">
        <v>295240.12884280365</v>
      </c>
      <c r="J59" s="37">
        <v>308714.75623017922</v>
      </c>
      <c r="K59" s="37">
        <v>322804.35958284885</v>
      </c>
      <c r="L59" s="37">
        <v>337537.00612872187</v>
      </c>
      <c r="M59" s="37">
        <v>352942.04407143407</v>
      </c>
      <c r="N59" s="37">
        <v>369050.16105350479</v>
      </c>
      <c r="O59" s="37">
        <v>309834.9082057178</v>
      </c>
      <c r="P59" s="37">
        <v>320446.10307424329</v>
      </c>
      <c r="Q59" s="37">
        <v>327195.804984143</v>
      </c>
      <c r="R59" s="37">
        <v>334583.48766627908</v>
      </c>
      <c r="S59" s="37">
        <v>350521.60490297712</v>
      </c>
      <c r="T59" s="37">
        <v>368894.63525714725</v>
      </c>
      <c r="U59" s="37">
        <v>378037.12884280365</v>
      </c>
      <c r="V59" s="37">
        <v>399884.75623017922</v>
      </c>
      <c r="W59" s="37">
        <v>440345.35958284885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151310.19995429786</v>
      </c>
      <c r="D60" s="37">
        <v>159153.81446516095</v>
      </c>
      <c r="E60" s="37">
        <v>167404.02607664</v>
      </c>
      <c r="F60" s="37">
        <v>176081.91195947072</v>
      </c>
      <c r="G60" s="37">
        <v>185209.64188225847</v>
      </c>
      <c r="H60" s="37">
        <v>194810.53484954126</v>
      </c>
      <c r="I60" s="37">
        <v>204909.11867585592</v>
      </c>
      <c r="J60" s="37">
        <v>215531.19264799822</v>
      </c>
      <c r="K60" s="37">
        <v>226703.89343557321</v>
      </c>
      <c r="L60" s="37">
        <v>238455.76441821363</v>
      </c>
      <c r="M60" s="37">
        <v>250816.82860658038</v>
      </c>
      <c r="N60" s="37">
        <v>263818.66534343921</v>
      </c>
      <c r="O60" s="37">
        <v>277494.49098076764</v>
      </c>
      <c r="P60" s="37">
        <v>291879.24373900052</v>
      </c>
      <c r="Q60" s="37">
        <v>307009.67296520248</v>
      </c>
      <c r="R60" s="37">
        <v>299568.19995429739</v>
      </c>
      <c r="S60" s="37">
        <v>308022.81446516141</v>
      </c>
      <c r="T60" s="37">
        <v>318756.02607664</v>
      </c>
      <c r="U60" s="37">
        <v>330753.91195947118</v>
      </c>
      <c r="V60" s="37">
        <v>355990.64188225847</v>
      </c>
      <c r="W60" s="37">
        <v>395089.53484954126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418056.0016577011</v>
      </c>
      <c r="D62" s="37">
        <v>450337.17617368884</v>
      </c>
      <c r="E62" s="37">
        <v>485111.01727979723</v>
      </c>
      <c r="F62" s="37">
        <v>522570.0020721266</v>
      </c>
      <c r="G62" s="37">
        <v>562921.47021711059</v>
      </c>
      <c r="H62" s="37">
        <v>606388.77159974724</v>
      </c>
      <c r="I62" s="37">
        <v>653212.50259015802</v>
      </c>
      <c r="J62" s="37">
        <v>703651.83777138963</v>
      </c>
      <c r="K62" s="37">
        <v>787130.28701994568</v>
      </c>
      <c r="L62" s="37">
        <v>963754.8872720506</v>
      </c>
      <c r="M62" s="37">
        <v>998130.87282229215</v>
      </c>
      <c r="N62" s="37">
        <v>1002794.2763620373</v>
      </c>
      <c r="O62" s="37">
        <v>1152550.0240100697</v>
      </c>
      <c r="P62" s="37">
        <v>1154806.9270276707</v>
      </c>
      <c r="Q62" s="37">
        <v>1458590.9614129029</v>
      </c>
      <c r="R62" s="37">
        <v>1380675.6818756536</v>
      </c>
      <c r="S62" s="37">
        <v>1726172.7241793685</v>
      </c>
      <c r="T62" s="37">
        <v>1769679.1708683297</v>
      </c>
      <c r="U62" s="37">
        <v>1800955.0835606419</v>
      </c>
      <c r="V62" s="37">
        <v>1970321.5573361181</v>
      </c>
      <c r="W62" s="37">
        <v>2697526.4908137061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652936.37957464997</v>
      </c>
      <c r="D63" s="37">
        <v>675650.02413924877</v>
      </c>
      <c r="E63" s="37">
        <v>699153.80640415987</v>
      </c>
      <c r="F63" s="37">
        <v>723475.21282509807</v>
      </c>
      <c r="G63" s="37">
        <v>748642.68602686934</v>
      </c>
      <c r="H63" s="37">
        <v>793649.21105346736</v>
      </c>
      <c r="I63" s="37">
        <v>864139.6100000022</v>
      </c>
      <c r="J63" s="37">
        <v>959207.15015952848</v>
      </c>
      <c r="K63" s="37">
        <v>973701.98739247024</v>
      </c>
      <c r="L63" s="37">
        <v>1125345.6510385862</v>
      </c>
      <c r="M63" s="37">
        <v>1088425.0941351876</v>
      </c>
      <c r="N63" s="37">
        <v>1226586.924265367</v>
      </c>
      <c r="O63" s="37">
        <v>1231457.1664478332</v>
      </c>
      <c r="P63" s="37">
        <v>1596524.5846037138</v>
      </c>
      <c r="Q63" s="37">
        <v>1629917.2340345755</v>
      </c>
      <c r="R63" s="37">
        <v>1609362.994460512</v>
      </c>
      <c r="S63" s="37">
        <v>1938445.7244193628</v>
      </c>
      <c r="T63" s="37">
        <v>2169084.5514851231</v>
      </c>
      <c r="U63" s="37">
        <v>2622579.891969841</v>
      </c>
      <c r="V63" s="37">
        <v>3002286.4599295147</v>
      </c>
      <c r="W63" s="37">
        <v>2910847.0774279162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28804405.851837665</v>
      </c>
      <c r="D65" s="38">
        <v>29078706.9328852</v>
      </c>
      <c r="E65" s="38">
        <v>29690823.522493258</v>
      </c>
      <c r="F65" s="38">
        <v>29712063.751155257</v>
      </c>
      <c r="G65" s="38">
        <v>30368147.231591016</v>
      </c>
      <c r="H65" s="38">
        <v>30688315.645468354</v>
      </c>
      <c r="I65" s="38">
        <v>32504166.085557818</v>
      </c>
      <c r="J65" s="38">
        <v>32764604.442406952</v>
      </c>
      <c r="K65" s="38">
        <v>33151945.586323231</v>
      </c>
      <c r="L65" s="38">
        <v>34005675.022699952</v>
      </c>
      <c r="M65" s="38">
        <v>34488279.375273675</v>
      </c>
      <c r="N65" s="38">
        <v>31098786.591881305</v>
      </c>
      <c r="O65" s="38">
        <v>23472602.752943486</v>
      </c>
      <c r="P65" s="38">
        <v>23719199.771343231</v>
      </c>
      <c r="Q65" s="38">
        <v>28053543.494636625</v>
      </c>
      <c r="R65" s="38">
        <v>23221817.8039352</v>
      </c>
      <c r="S65" s="38">
        <v>18513349.59729147</v>
      </c>
      <c r="T65" s="38">
        <v>17384526.326182127</v>
      </c>
      <c r="U65" s="38">
        <v>14839597.842020422</v>
      </c>
      <c r="V65" s="38">
        <v>12368410.430992335</v>
      </c>
      <c r="W65" s="38">
        <v>10439133.933415532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420678.81170066399</v>
      </c>
      <c r="D66" s="39">
        <v>427933.32029134966</v>
      </c>
      <c r="E66" s="39">
        <v>435312.93120102212</v>
      </c>
      <c r="F66" s="39">
        <v>442819.8017901727</v>
      </c>
      <c r="G66" s="39">
        <v>450456.12662247336</v>
      </c>
      <c r="H66" s="39">
        <v>458224.13810633961</v>
      </c>
      <c r="I66" s="39">
        <v>466126.10714755021</v>
      </c>
      <c r="J66" s="39">
        <v>474164.3438131297</v>
      </c>
      <c r="K66" s="39">
        <v>512541.24192098528</v>
      </c>
      <c r="L66" s="39">
        <v>519305.18866045959</v>
      </c>
      <c r="M66" s="39">
        <v>580347.30408194009</v>
      </c>
      <c r="N66" s="39">
        <v>568425.81498046778</v>
      </c>
      <c r="O66" s="39">
        <v>525640.78548602667</v>
      </c>
      <c r="P66" s="39">
        <v>537371.78249072842</v>
      </c>
      <c r="Q66" s="39">
        <v>601329.93352391571</v>
      </c>
      <c r="R66" s="39">
        <v>770251.56463384628</v>
      </c>
      <c r="S66" s="39">
        <v>774519.03286369052</v>
      </c>
      <c r="T66" s="39">
        <v>811437.05761061143</v>
      </c>
      <c r="U66" s="39">
        <v>793405.65790311806</v>
      </c>
      <c r="V66" s="39">
        <v>770968.31982305273</v>
      </c>
      <c r="W66" s="39">
        <v>858844.39807511866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8760</v>
      </c>
      <c r="D70" s="40">
        <v>8759.9999999999964</v>
      </c>
      <c r="E70" s="40">
        <v>8759.9999999999927</v>
      </c>
      <c r="F70" s="40">
        <v>8759.9999999999945</v>
      </c>
      <c r="G70" s="40">
        <v>8759.9999999999982</v>
      </c>
      <c r="H70" s="40">
        <v>8759.9999999999945</v>
      </c>
      <c r="I70" s="40">
        <v>8759.9999999999982</v>
      </c>
      <c r="J70" s="40">
        <v>8759.9999999999945</v>
      </c>
      <c r="K70" s="40">
        <v>8759.9999999999964</v>
      </c>
      <c r="L70" s="40">
        <v>8760</v>
      </c>
      <c r="M70" s="40">
        <v>8760</v>
      </c>
      <c r="N70" s="40">
        <v>8760</v>
      </c>
      <c r="O70" s="40">
        <v>8760</v>
      </c>
      <c r="P70" s="40">
        <v>8759.9999999999964</v>
      </c>
      <c r="Q70" s="40">
        <v>8760</v>
      </c>
      <c r="R70" s="40">
        <v>8760</v>
      </c>
      <c r="S70" s="40">
        <v>8759.9999999999982</v>
      </c>
      <c r="T70" s="40">
        <v>8760</v>
      </c>
      <c r="U70" s="40">
        <v>8760</v>
      </c>
      <c r="V70" s="40">
        <v>8760.0000000000036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430.93903216528503</v>
      </c>
      <c r="C71" s="40">
        <v>425.83652196011593</v>
      </c>
      <c r="D71" s="40">
        <v>423.88397766511679</v>
      </c>
      <c r="E71" s="40">
        <v>422.90859987246336</v>
      </c>
      <c r="F71" s="40">
        <v>423.34708114133076</v>
      </c>
      <c r="G71" s="40">
        <v>425.15583963728864</v>
      </c>
      <c r="H71" s="40">
        <v>427.09210520493673</v>
      </c>
      <c r="I71" s="40">
        <v>424.54418746088487</v>
      </c>
      <c r="J71" s="40">
        <v>422.23748890806331</v>
      </c>
      <c r="K71" s="40">
        <v>419.15996706097485</v>
      </c>
      <c r="L71" s="40">
        <v>417.66397530390753</v>
      </c>
      <c r="M71" s="40">
        <v>417.53218213542442</v>
      </c>
      <c r="N71" s="40">
        <v>417.24029675754434</v>
      </c>
      <c r="O71" s="40">
        <v>416.38942822844479</v>
      </c>
      <c r="P71" s="40">
        <v>415.00284135574162</v>
      </c>
      <c r="Q71" s="40">
        <v>422.38656084273737</v>
      </c>
      <c r="R71" s="40">
        <v>417.30059343623901</v>
      </c>
      <c r="S71" s="40">
        <v>414.12872774912438</v>
      </c>
      <c r="T71" s="40">
        <v>408.58329083622476</v>
      </c>
      <c r="U71" s="40">
        <v>401.65660338902632</v>
      </c>
      <c r="V71" s="40">
        <v>399.59353274126784</v>
      </c>
      <c r="W71" s="40">
        <v>401.44299475432859</v>
      </c>
      <c r="DA71" s="58" t="s">
        <v>1009</v>
      </c>
    </row>
    <row r="72" spans="1:105" ht="12" customHeight="1" x14ac:dyDescent="0.25">
      <c r="A72" s="28" t="s">
        <v>46</v>
      </c>
      <c r="B72" s="40">
        <v>294.30960277844332</v>
      </c>
      <c r="C72" s="40">
        <v>292.10656812865921</v>
      </c>
      <c r="D72" s="40">
        <v>288.87817405224291</v>
      </c>
      <c r="E72" s="40">
        <v>288.24440414724955</v>
      </c>
      <c r="F72" s="40">
        <v>284.59298198226008</v>
      </c>
      <c r="G72" s="40">
        <v>280.86711908067474</v>
      </c>
      <c r="H72" s="40">
        <v>277.03515876908534</v>
      </c>
      <c r="I72" s="40">
        <v>273.04840501203626</v>
      </c>
      <c r="J72" s="40">
        <v>268.46971472078684</v>
      </c>
      <c r="K72" s="40">
        <v>263.0814533725063</v>
      </c>
      <c r="L72" s="40">
        <v>257.67071649585534</v>
      </c>
      <c r="M72" s="40">
        <v>252.86942447455448</v>
      </c>
      <c r="N72" s="40">
        <v>250.11784497528768</v>
      </c>
      <c r="O72" s="40">
        <v>249.09558476286512</v>
      </c>
      <c r="P72" s="40">
        <v>247.38231717769139</v>
      </c>
      <c r="Q72" s="40">
        <v>250.29843633136653</v>
      </c>
      <c r="R72" s="40">
        <v>249.1197182113321</v>
      </c>
      <c r="S72" s="40">
        <v>248.22299330079909</v>
      </c>
      <c r="T72" s="40">
        <v>245.35937842403817</v>
      </c>
      <c r="U72" s="40">
        <v>242.13421528033732</v>
      </c>
      <c r="V72" s="40">
        <v>239.05529291154593</v>
      </c>
      <c r="W72" s="40">
        <v>240.92660765604447</v>
      </c>
      <c r="DA72" s="58" t="s">
        <v>1010</v>
      </c>
    </row>
    <row r="73" spans="1:105" ht="12" customHeight="1" x14ac:dyDescent="0.25">
      <c r="A73" s="28" t="s">
        <v>45</v>
      </c>
      <c r="B73" s="40">
        <v>444.93599230839874</v>
      </c>
      <c r="C73" s="40">
        <v>447.51378997544606</v>
      </c>
      <c r="D73" s="40">
        <v>449.34162153311911</v>
      </c>
      <c r="E73" s="40">
        <v>451.52199456880635</v>
      </c>
      <c r="F73" s="40">
        <v>453.60621160745274</v>
      </c>
      <c r="G73" s="40">
        <v>455.92940420336771</v>
      </c>
      <c r="H73" s="40">
        <v>457.89295129060326</v>
      </c>
      <c r="I73" s="40">
        <v>459.2412200630331</v>
      </c>
      <c r="J73" s="40">
        <v>459.19153453571755</v>
      </c>
      <c r="K73" s="40">
        <v>458.21836166128747</v>
      </c>
      <c r="L73" s="40">
        <v>458.58104826652033</v>
      </c>
      <c r="M73" s="40">
        <v>460.4018719874835</v>
      </c>
      <c r="N73" s="40">
        <v>462.53619289843857</v>
      </c>
      <c r="O73" s="40">
        <v>465.02899864025301</v>
      </c>
      <c r="P73" s="40">
        <v>467.12089575760251</v>
      </c>
      <c r="Q73" s="40">
        <v>477.5540186596682</v>
      </c>
      <c r="R73" s="40">
        <v>468.90520319058709</v>
      </c>
      <c r="S73" s="40">
        <v>468.93064931911584</v>
      </c>
      <c r="T73" s="40">
        <v>468.10734859598563</v>
      </c>
      <c r="U73" s="40">
        <v>465.90054278271521</v>
      </c>
      <c r="V73" s="40">
        <v>480.78220582345676</v>
      </c>
      <c r="W73" s="40">
        <v>511.17372931799952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1542.5175920077747</v>
      </c>
      <c r="C75" s="40">
        <v>1543.3238406966984</v>
      </c>
      <c r="D75" s="40">
        <v>1541.5036077795971</v>
      </c>
      <c r="E75" s="40">
        <v>1537.8097791276191</v>
      </c>
      <c r="F75" s="40">
        <v>1533.0405939145203</v>
      </c>
      <c r="G75" s="40">
        <v>1526.8396475059053</v>
      </c>
      <c r="H75" s="40">
        <v>1519.4790389971606</v>
      </c>
      <c r="I75" s="40">
        <v>1510.4511663220057</v>
      </c>
      <c r="J75" s="40">
        <v>1497.7493415612057</v>
      </c>
      <c r="K75" s="40">
        <v>1481.5382757933855</v>
      </c>
      <c r="L75" s="40">
        <v>1468.0349108392791</v>
      </c>
      <c r="M75" s="40">
        <v>1470.6188215254115</v>
      </c>
      <c r="N75" s="40">
        <v>1471.2601811150155</v>
      </c>
      <c r="O75" s="40">
        <v>1471.5197674131718</v>
      </c>
      <c r="P75" s="40">
        <v>1473.0312215470419</v>
      </c>
      <c r="Q75" s="40">
        <v>1500.0831308263994</v>
      </c>
      <c r="R75" s="40">
        <v>1495.9712356755026</v>
      </c>
      <c r="S75" s="40">
        <v>1490.7292176129083</v>
      </c>
      <c r="T75" s="40">
        <v>1466.1070006945647</v>
      </c>
      <c r="U75" s="40">
        <v>1461.3940383604072</v>
      </c>
      <c r="V75" s="40">
        <v>1496.7026858450402</v>
      </c>
      <c r="W75" s="40">
        <v>1586.5698728187701</v>
      </c>
      <c r="DA75" s="58" t="s">
        <v>1012</v>
      </c>
    </row>
    <row r="76" spans="1:105" ht="12" customHeight="1" x14ac:dyDescent="0.25">
      <c r="A76" s="28" t="s">
        <v>27</v>
      </c>
      <c r="B76" s="40">
        <v>708.06798257355831</v>
      </c>
      <c r="C76" s="40">
        <v>716.9625528051796</v>
      </c>
      <c r="D76" s="40">
        <v>725.0296785656318</v>
      </c>
      <c r="E76" s="40">
        <v>732.62482338478458</v>
      </c>
      <c r="F76" s="40">
        <v>739.9637306879747</v>
      </c>
      <c r="G76" s="40">
        <v>746.88689138851612</v>
      </c>
      <c r="H76" s="40">
        <v>753.38104772158704</v>
      </c>
      <c r="I76" s="40">
        <v>759.42849044007141</v>
      </c>
      <c r="J76" s="40">
        <v>763.74454955713634</v>
      </c>
      <c r="K76" s="40">
        <v>766.46835918531133</v>
      </c>
      <c r="L76" s="40">
        <v>770.61699869197344</v>
      </c>
      <c r="M76" s="40">
        <v>774.58690042386843</v>
      </c>
      <c r="N76" s="40">
        <v>777.7589314001342</v>
      </c>
      <c r="O76" s="40">
        <v>780.9183133243065</v>
      </c>
      <c r="P76" s="40">
        <v>785.01165104783934</v>
      </c>
      <c r="Q76" s="40">
        <v>803.08912853545223</v>
      </c>
      <c r="R76" s="40">
        <v>804.59356368370004</v>
      </c>
      <c r="S76" s="40">
        <v>804.59853875128192</v>
      </c>
      <c r="T76" s="40">
        <v>793.62150000483348</v>
      </c>
      <c r="U76" s="40">
        <v>792.78604464208513</v>
      </c>
      <c r="V76" s="40">
        <v>811.89129354758506</v>
      </c>
      <c r="W76" s="40">
        <v>852.48671467991267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560.14655155871446</v>
      </c>
      <c r="C78" s="41">
        <v>559.218610534547</v>
      </c>
      <c r="D78" s="41">
        <v>558.08346637870079</v>
      </c>
      <c r="E78" s="41">
        <v>556.94121877664008</v>
      </c>
      <c r="F78" s="41">
        <v>556.20706814808955</v>
      </c>
      <c r="G78" s="41">
        <v>555.57649825350552</v>
      </c>
      <c r="H78" s="41">
        <v>554.91626216209522</v>
      </c>
      <c r="I78" s="41">
        <v>554.19506365509744</v>
      </c>
      <c r="J78" s="41">
        <v>552.49691609363447</v>
      </c>
      <c r="K78" s="41">
        <v>549.83741435077445</v>
      </c>
      <c r="L78" s="41">
        <v>548.3853251383963</v>
      </c>
      <c r="M78" s="41">
        <v>547.00192416879338</v>
      </c>
      <c r="N78" s="41">
        <v>545.27232223012061</v>
      </c>
      <c r="O78" s="41">
        <v>543.54137141311696</v>
      </c>
      <c r="P78" s="41">
        <v>542.7165950996349</v>
      </c>
      <c r="Q78" s="41">
        <v>551.62968921659763</v>
      </c>
      <c r="R78" s="41">
        <v>545.34365452525958</v>
      </c>
      <c r="S78" s="41">
        <v>544.67188665711092</v>
      </c>
      <c r="T78" s="41">
        <v>536.1891728528293</v>
      </c>
      <c r="U78" s="41">
        <v>535.17797918527538</v>
      </c>
      <c r="V78" s="41">
        <v>548.38953135953136</v>
      </c>
      <c r="W78" s="41">
        <v>577.92841661890679</v>
      </c>
      <c r="DA78" s="59" t="s">
        <v>1014</v>
      </c>
    </row>
    <row r="79" spans="1:105" ht="12" customHeight="1" x14ac:dyDescent="0.25">
      <c r="A79" s="32" t="s">
        <v>25</v>
      </c>
      <c r="B79" s="42">
        <v>34.233056494555143</v>
      </c>
      <c r="C79" s="42">
        <v>34.3523508911546</v>
      </c>
      <c r="D79" s="42">
        <v>34.405550279096346</v>
      </c>
      <c r="E79" s="42">
        <v>34.412284499117504</v>
      </c>
      <c r="F79" s="42">
        <v>34.404117153683714</v>
      </c>
      <c r="G79" s="42">
        <v>34.366977352213773</v>
      </c>
      <c r="H79" s="42">
        <v>34.296458419699469</v>
      </c>
      <c r="I79" s="42">
        <v>34.193825045486477</v>
      </c>
      <c r="J79" s="42">
        <v>34.005416163409677</v>
      </c>
      <c r="K79" s="42">
        <v>33.735054739018935</v>
      </c>
      <c r="L79" s="42">
        <v>33.518061386781952</v>
      </c>
      <c r="M79" s="42">
        <v>33.390560281605445</v>
      </c>
      <c r="N79" s="42">
        <v>33.226980605279515</v>
      </c>
      <c r="O79" s="42">
        <v>33.049673735699216</v>
      </c>
      <c r="P79" s="42">
        <v>32.914807030683079</v>
      </c>
      <c r="Q79" s="42">
        <v>33.356949984859185</v>
      </c>
      <c r="R79" s="42">
        <v>33.273434248317415</v>
      </c>
      <c r="S79" s="42">
        <v>33.146989912024189</v>
      </c>
      <c r="T79" s="42">
        <v>32.555347047984903</v>
      </c>
      <c r="U79" s="42">
        <v>32.367280625521481</v>
      </c>
      <c r="V79" s="42">
        <v>32.976618459793983</v>
      </c>
      <c r="W79" s="42">
        <v>34.90260569149018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50.160821623446701</v>
      </c>
      <c r="C83" s="29">
        <v>49.192785065143383</v>
      </c>
      <c r="D83" s="29">
        <v>48.214544907232124</v>
      </c>
      <c r="E83" s="29">
        <v>47.218618181609735</v>
      </c>
      <c r="F83" s="29">
        <v>46.275247676667036</v>
      </c>
      <c r="G83" s="29">
        <v>45.29605430675533</v>
      </c>
      <c r="H83" s="29">
        <v>44.315985590937309</v>
      </c>
      <c r="I83" s="29">
        <v>43.320047407436093</v>
      </c>
      <c r="J83" s="29">
        <v>42.337426016105212</v>
      </c>
      <c r="K83" s="29">
        <v>41.296880997504985</v>
      </c>
      <c r="L83" s="29">
        <v>40.224351552131672</v>
      </c>
      <c r="M83" s="29">
        <v>39.154222819886279</v>
      </c>
      <c r="N83" s="29">
        <v>38.06621022657226</v>
      </c>
      <c r="O83" s="29">
        <v>36.823271076830274</v>
      </c>
      <c r="P83" s="29">
        <v>35.584953209718101</v>
      </c>
      <c r="Q83" s="29">
        <v>34.288548540577828</v>
      </c>
      <c r="R83" s="29">
        <v>32.985414980187905</v>
      </c>
      <c r="S83" s="29">
        <v>31.735258592216461</v>
      </c>
      <c r="T83" s="29">
        <v>30.495577475817672</v>
      </c>
      <c r="U83" s="29">
        <v>29.196574978290073</v>
      </c>
      <c r="V83" s="29">
        <v>28.0703533162289</v>
      </c>
      <c r="W83" s="29">
        <v>27.130939073571273</v>
      </c>
      <c r="DA83" s="58" t="s">
        <v>1016</v>
      </c>
    </row>
    <row r="84" spans="1:105" ht="12" customHeight="1" x14ac:dyDescent="0.25">
      <c r="A84" s="28" t="s">
        <v>47</v>
      </c>
      <c r="B84" s="29">
        <v>635.67081649915053</v>
      </c>
      <c r="C84" s="29">
        <v>629.78610186935873</v>
      </c>
      <c r="D84" s="29">
        <v>621.67583111081342</v>
      </c>
      <c r="E84" s="29">
        <v>612.32902168577107</v>
      </c>
      <c r="F84" s="29">
        <v>601.84788254773548</v>
      </c>
      <c r="G84" s="29">
        <v>590.0667030681243</v>
      </c>
      <c r="H84" s="29">
        <v>576.68456793714768</v>
      </c>
      <c r="I84" s="29">
        <v>562.33407470507143</v>
      </c>
      <c r="J84" s="29">
        <v>547.30132216250433</v>
      </c>
      <c r="K84" s="29">
        <v>531.14772921891972</v>
      </c>
      <c r="L84" s="29">
        <v>512.88778546386811</v>
      </c>
      <c r="M84" s="29">
        <v>493.53290432807017</v>
      </c>
      <c r="N84" s="29">
        <v>473.86878799529995</v>
      </c>
      <c r="O84" s="29">
        <v>451.88803989787738</v>
      </c>
      <c r="P84" s="29">
        <v>429.857170979572</v>
      </c>
      <c r="Q84" s="29">
        <v>408.33884852049891</v>
      </c>
      <c r="R84" s="29">
        <v>393.15413018658023</v>
      </c>
      <c r="S84" s="29">
        <v>380.21662029320731</v>
      </c>
      <c r="T84" s="29">
        <v>368.72160668842133</v>
      </c>
      <c r="U84" s="29">
        <v>358.56071518747564</v>
      </c>
      <c r="V84" s="29">
        <v>349.52412576589995</v>
      </c>
      <c r="W84" s="29">
        <v>341.64996922363184</v>
      </c>
      <c r="DA84" s="58" t="s">
        <v>1017</v>
      </c>
    </row>
    <row r="85" spans="1:105" ht="12" customHeight="1" x14ac:dyDescent="0.25">
      <c r="A85" s="28" t="s">
        <v>46</v>
      </c>
      <c r="B85" s="29">
        <v>1519.5704795399918</v>
      </c>
      <c r="C85" s="29">
        <v>1512.9934678625627</v>
      </c>
      <c r="D85" s="29">
        <v>1503.5088940559901</v>
      </c>
      <c r="E85" s="29">
        <v>1492.8494258068272</v>
      </c>
      <c r="F85" s="29">
        <v>1481.4786876715591</v>
      </c>
      <c r="G85" s="29">
        <v>1470.0410390550912</v>
      </c>
      <c r="H85" s="29">
        <v>1457.7086011808447</v>
      </c>
      <c r="I85" s="29">
        <v>1444.6673032879671</v>
      </c>
      <c r="J85" s="29">
        <v>1430.2997377188365</v>
      </c>
      <c r="K85" s="29">
        <v>1413.9270521057588</v>
      </c>
      <c r="L85" s="29">
        <v>1397.5524663891908</v>
      </c>
      <c r="M85" s="29">
        <v>1375.1461620146299</v>
      </c>
      <c r="N85" s="29">
        <v>1344.2239598210588</v>
      </c>
      <c r="O85" s="29">
        <v>1313.6425620690839</v>
      </c>
      <c r="P85" s="29">
        <v>1275.5526547588665</v>
      </c>
      <c r="Q85" s="29">
        <v>1230.5893270521074</v>
      </c>
      <c r="R85" s="29">
        <v>1180.7202549852686</v>
      </c>
      <c r="S85" s="29">
        <v>1130.6208469823482</v>
      </c>
      <c r="T85" s="29">
        <v>1079.6403596791379</v>
      </c>
      <c r="U85" s="29">
        <v>1028.2182847929546</v>
      </c>
      <c r="V85" s="29">
        <v>972.33287049288867</v>
      </c>
      <c r="W85" s="29">
        <v>915.39404527814975</v>
      </c>
      <c r="DA85" s="58" t="s">
        <v>1018</v>
      </c>
    </row>
    <row r="86" spans="1:105" ht="12" customHeight="1" x14ac:dyDescent="0.25">
      <c r="A86" s="28" t="s">
        <v>45</v>
      </c>
      <c r="B86" s="29">
        <v>593.32757368933073</v>
      </c>
      <c r="C86" s="29">
        <v>588.22264339781077</v>
      </c>
      <c r="D86" s="29">
        <v>581.86970518527698</v>
      </c>
      <c r="E86" s="29">
        <v>574.86546779426919</v>
      </c>
      <c r="F86" s="29">
        <v>567.12622560904879</v>
      </c>
      <c r="G86" s="29">
        <v>558.62361410653307</v>
      </c>
      <c r="H86" s="29">
        <v>549.33006210162512</v>
      </c>
      <c r="I86" s="29">
        <v>539.43260505849571</v>
      </c>
      <c r="J86" s="29">
        <v>528.70448333736567</v>
      </c>
      <c r="K86" s="29">
        <v>516.73029293184538</v>
      </c>
      <c r="L86" s="29">
        <v>505.54800116292103</v>
      </c>
      <c r="M86" s="29">
        <v>497.24993642510884</v>
      </c>
      <c r="N86" s="29">
        <v>489.7839296933235</v>
      </c>
      <c r="O86" s="29">
        <v>478.62604789999875</v>
      </c>
      <c r="P86" s="29">
        <v>462.31535973802454</v>
      </c>
      <c r="Q86" s="29">
        <v>446.45476644105895</v>
      </c>
      <c r="R86" s="29">
        <v>435.26380554425992</v>
      </c>
      <c r="S86" s="29">
        <v>426.00116833632796</v>
      </c>
      <c r="T86" s="29">
        <v>417.28826665960651</v>
      </c>
      <c r="U86" s="29">
        <v>408.98403762921066</v>
      </c>
      <c r="V86" s="29">
        <v>400.61143557844719</v>
      </c>
      <c r="W86" s="29">
        <v>392.50598850505241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372.95478237925909</v>
      </c>
      <c r="C88" s="29">
        <v>367.54753869080446</v>
      </c>
      <c r="D88" s="29">
        <v>359.97981920928339</v>
      </c>
      <c r="E88" s="29">
        <v>351.89679303314529</v>
      </c>
      <c r="F88" s="29">
        <v>343.40813161341271</v>
      </c>
      <c r="G88" s="29">
        <v>334.54420059222196</v>
      </c>
      <c r="H88" s="29">
        <v>325.48285253649084</v>
      </c>
      <c r="I88" s="29">
        <v>313.79016548294891</v>
      </c>
      <c r="J88" s="29">
        <v>302.30158282536991</v>
      </c>
      <c r="K88" s="29">
        <v>290.80283028989345</v>
      </c>
      <c r="L88" s="29">
        <v>279.35786096681761</v>
      </c>
      <c r="M88" s="29">
        <v>266.66595230938464</v>
      </c>
      <c r="N88" s="29">
        <v>253.89507022182445</v>
      </c>
      <c r="O88" s="29">
        <v>237.40639036705369</v>
      </c>
      <c r="P88" s="29">
        <v>219.3404625383873</v>
      </c>
      <c r="Q88" s="29">
        <v>199.44745436230224</v>
      </c>
      <c r="R88" s="29">
        <v>183.99300188293637</v>
      </c>
      <c r="S88" s="29">
        <v>169.41443946489568</v>
      </c>
      <c r="T88" s="29">
        <v>156.5110253226089</v>
      </c>
      <c r="U88" s="29">
        <v>146.623190897499</v>
      </c>
      <c r="V88" s="29">
        <v>137.88717538072558</v>
      </c>
      <c r="W88" s="29">
        <v>129.03860795645929</v>
      </c>
      <c r="DA88" s="58" t="s">
        <v>1020</v>
      </c>
    </row>
    <row r="89" spans="1:105" ht="12" customHeight="1" x14ac:dyDescent="0.25">
      <c r="A89" s="28" t="s">
        <v>27</v>
      </c>
      <c r="B89" s="29">
        <v>365.52311816585035</v>
      </c>
      <c r="C89" s="29">
        <v>359.81863137253191</v>
      </c>
      <c r="D89" s="29">
        <v>351.19824943062252</v>
      </c>
      <c r="E89" s="29">
        <v>338.6807273423816</v>
      </c>
      <c r="F89" s="29">
        <v>324.08440388182828</v>
      </c>
      <c r="G89" s="29">
        <v>307.26163760282662</v>
      </c>
      <c r="H89" s="29">
        <v>293.70389116028787</v>
      </c>
      <c r="I89" s="29">
        <v>279.99030296101506</v>
      </c>
      <c r="J89" s="29">
        <v>266.37278834772775</v>
      </c>
      <c r="K89" s="29">
        <v>250.02921543368709</v>
      </c>
      <c r="L89" s="29">
        <v>232.85761289453379</v>
      </c>
      <c r="M89" s="29">
        <v>217.52324891496949</v>
      </c>
      <c r="N89" s="29">
        <v>200.77886353377178</v>
      </c>
      <c r="O89" s="29">
        <v>184.96030407465426</v>
      </c>
      <c r="P89" s="29">
        <v>169.6918067842457</v>
      </c>
      <c r="Q89" s="29">
        <v>156.97048820664241</v>
      </c>
      <c r="R89" s="29">
        <v>148.66789149998525</v>
      </c>
      <c r="S89" s="29">
        <v>142.39442100855081</v>
      </c>
      <c r="T89" s="29">
        <v>138.57916227767572</v>
      </c>
      <c r="U89" s="29">
        <v>136.02072707791305</v>
      </c>
      <c r="V89" s="29">
        <v>134.73781167507224</v>
      </c>
      <c r="W89" s="29">
        <v>133.49101495372378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62.824834478153313</v>
      </c>
      <c r="C91" s="31">
        <v>62.369915985971829</v>
      </c>
      <c r="D91" s="31">
        <v>61.667832820944803</v>
      </c>
      <c r="E91" s="31">
        <v>60.734917476792688</v>
      </c>
      <c r="F91" s="31">
        <v>59.681053282753723</v>
      </c>
      <c r="G91" s="31">
        <v>58.632563224124098</v>
      </c>
      <c r="H91" s="31">
        <v>57.657909231392139</v>
      </c>
      <c r="I91" s="31">
        <v>56.506173166928505</v>
      </c>
      <c r="J91" s="31">
        <v>55.072979101725608</v>
      </c>
      <c r="K91" s="31">
        <v>53.216710672405149</v>
      </c>
      <c r="L91" s="31">
        <v>50.861963472393008</v>
      </c>
      <c r="M91" s="31">
        <v>48.000842446263228</v>
      </c>
      <c r="N91" s="31">
        <v>45.400527601081713</v>
      </c>
      <c r="O91" s="31">
        <v>43.231575576684072</v>
      </c>
      <c r="P91" s="31">
        <v>40.882454343628822</v>
      </c>
      <c r="Q91" s="31">
        <v>37.595943346649165</v>
      </c>
      <c r="R91" s="31">
        <v>34.523120031910807</v>
      </c>
      <c r="S91" s="31">
        <v>31.79628218762922</v>
      </c>
      <c r="T91" s="31">
        <v>28.975830916692196</v>
      </c>
      <c r="U91" s="31">
        <v>26.403265289738897</v>
      </c>
      <c r="V91" s="31">
        <v>24.3210571044769</v>
      </c>
      <c r="W91" s="31">
        <v>22.387032898893889</v>
      </c>
      <c r="DA91" s="59" t="s">
        <v>1022</v>
      </c>
    </row>
    <row r="92" spans="1:105" ht="12" customHeight="1" x14ac:dyDescent="0.25">
      <c r="A92" s="32" t="s">
        <v>25</v>
      </c>
      <c r="B92" s="33">
        <v>8164.5312801568252</v>
      </c>
      <c r="C92" s="33">
        <v>8123.1251489634496</v>
      </c>
      <c r="D92" s="33">
        <v>8079.5465024741079</v>
      </c>
      <c r="E92" s="33">
        <v>8033.8178674374694</v>
      </c>
      <c r="F92" s="33">
        <v>7979.9760211245321</v>
      </c>
      <c r="G92" s="33">
        <v>7927.9821744902692</v>
      </c>
      <c r="H92" s="33">
        <v>7875.8671704044436</v>
      </c>
      <c r="I92" s="33">
        <v>7821.4358638194408</v>
      </c>
      <c r="J92" s="33">
        <v>7764.2393535120018</v>
      </c>
      <c r="K92" s="33">
        <v>7719.7120583029173</v>
      </c>
      <c r="L92" s="33">
        <v>7663.3734530261045</v>
      </c>
      <c r="M92" s="33">
        <v>7590.329320373573</v>
      </c>
      <c r="N92" s="33">
        <v>7501.9550947194075</v>
      </c>
      <c r="O92" s="33">
        <v>7405.7683026698323</v>
      </c>
      <c r="P92" s="33">
        <v>7306.0738540127495</v>
      </c>
      <c r="Q92" s="33">
        <v>7200.015796697814</v>
      </c>
      <c r="R92" s="33">
        <v>7071.4656991706952</v>
      </c>
      <c r="S92" s="33">
        <v>6955.9963390980647</v>
      </c>
      <c r="T92" s="33">
        <v>6831.0887553933635</v>
      </c>
      <c r="U92" s="33">
        <v>6715.216744403243</v>
      </c>
      <c r="V92" s="33">
        <v>6616.3641592457416</v>
      </c>
      <c r="W92" s="33">
        <v>6520.3729855703468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39.851850819337585</v>
      </c>
      <c r="D96" s="29">
        <v>38.320637512549936</v>
      </c>
      <c r="E96" s="29">
        <v>36.860907933387999</v>
      </c>
      <c r="F96" s="29">
        <v>35.709403425594459</v>
      </c>
      <c r="G96" s="29">
        <v>34.377605574646509</v>
      </c>
      <c r="H96" s="29">
        <v>33.435441247101267</v>
      </c>
      <c r="I96" s="29">
        <v>32.545326514504112</v>
      </c>
      <c r="J96" s="29">
        <v>31.700029942964594</v>
      </c>
      <c r="K96" s="29">
        <v>30.764518927842385</v>
      </c>
      <c r="L96" s="29">
        <v>29.870230149371203</v>
      </c>
      <c r="M96" s="29">
        <v>29.139656438059067</v>
      </c>
      <c r="N96" s="29">
        <v>28.197117043940466</v>
      </c>
      <c r="O96" s="29">
        <v>26.700064476264846</v>
      </c>
      <c r="P96" s="29">
        <v>25.259645084662885</v>
      </c>
      <c r="Q96" s="29">
        <v>24.015078870423899</v>
      </c>
      <c r="R96" s="29">
        <v>23.364782979563348</v>
      </c>
      <c r="S96" s="29">
        <v>22.916665758496734</v>
      </c>
      <c r="T96" s="29">
        <v>22.477774416442529</v>
      </c>
      <c r="U96" s="29">
        <v>22.043350405317444</v>
      </c>
      <c r="V96" s="29">
        <v>22.042207378294915</v>
      </c>
      <c r="W96" s="29">
        <v>21.860725446418574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550.28434770341187</v>
      </c>
      <c r="D97" s="29">
        <v>519.64865634750481</v>
      </c>
      <c r="E97" s="29">
        <v>499.47096905712772</v>
      </c>
      <c r="F97" s="29">
        <v>478.04249446988632</v>
      </c>
      <c r="G97" s="29">
        <v>455.72077648633558</v>
      </c>
      <c r="H97" s="29">
        <v>435.85825696671401</v>
      </c>
      <c r="I97" s="29">
        <v>419.76348115666934</v>
      </c>
      <c r="J97" s="29">
        <v>399.67689169392298</v>
      </c>
      <c r="K97" s="29">
        <v>387.95310365297229</v>
      </c>
      <c r="L97" s="29">
        <v>368.48816661066388</v>
      </c>
      <c r="M97" s="29">
        <v>353.52357385819329</v>
      </c>
      <c r="N97" s="29">
        <v>346.84573829759148</v>
      </c>
      <c r="O97" s="29">
        <v>330.00482371377387</v>
      </c>
      <c r="P97" s="29">
        <v>325.79671801586716</v>
      </c>
      <c r="Q97" s="29">
        <v>325.2615197822509</v>
      </c>
      <c r="R97" s="29">
        <v>324.61528074111789</v>
      </c>
      <c r="S97" s="29">
        <v>322.76560502667292</v>
      </c>
      <c r="T97" s="29">
        <v>320.57141576167845</v>
      </c>
      <c r="U97" s="29">
        <v>315.14891419852557</v>
      </c>
      <c r="V97" s="29">
        <v>310.07630464574186</v>
      </c>
      <c r="W97" s="29">
        <v>307.99412706991205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1443.3656824895268</v>
      </c>
      <c r="D98" s="29">
        <v>1409.0930645364001</v>
      </c>
      <c r="E98" s="29">
        <v>1393.3208567650886</v>
      </c>
      <c r="F98" s="29">
        <v>1383.2871979039824</v>
      </c>
      <c r="G98" s="29">
        <v>1383.1985994197894</v>
      </c>
      <c r="H98" s="29">
        <v>1374.3026694782225</v>
      </c>
      <c r="I98" s="29">
        <v>1365.2528263152028</v>
      </c>
      <c r="J98" s="29">
        <v>1352.6059864316171</v>
      </c>
      <c r="K98" s="29">
        <v>1336.2600645545099</v>
      </c>
      <c r="L98" s="29">
        <v>1335.2841587118553</v>
      </c>
      <c r="M98" s="29">
        <v>1267.6246848352769</v>
      </c>
      <c r="N98" s="29">
        <v>1175.3954870938333</v>
      </c>
      <c r="O98" s="29">
        <v>1072.5986457233441</v>
      </c>
      <c r="P98" s="29">
        <v>943.64176717397595</v>
      </c>
      <c r="Q98" s="29">
        <v>822.45645014032061</v>
      </c>
      <c r="R98" s="29">
        <v>777.14828768112773</v>
      </c>
      <c r="S98" s="29">
        <v>756.70973810149815</v>
      </c>
      <c r="T98" s="29">
        <v>745.29445036205698</v>
      </c>
      <c r="U98" s="29">
        <v>730.03630707625052</v>
      </c>
      <c r="V98" s="29">
        <v>691.95549851820169</v>
      </c>
      <c r="W98" s="29">
        <v>681.640440602117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534.3854936330149</v>
      </c>
      <c r="D99" s="29">
        <v>516.45157103006613</v>
      </c>
      <c r="E99" s="29">
        <v>505.28664690221217</v>
      </c>
      <c r="F99" s="29">
        <v>493.11726217214778</v>
      </c>
      <c r="G99" s="29">
        <v>483.20167977234433</v>
      </c>
      <c r="H99" s="29">
        <v>474.94558220042819</v>
      </c>
      <c r="I99" s="29">
        <v>464.69093101618034</v>
      </c>
      <c r="J99" s="29">
        <v>454.75399003909672</v>
      </c>
      <c r="K99" s="29">
        <v>437.75428562054537</v>
      </c>
      <c r="L99" s="29">
        <v>424.31731365090656</v>
      </c>
      <c r="M99" s="29">
        <v>412.69836919973517</v>
      </c>
      <c r="N99" s="29">
        <v>398.30340853266938</v>
      </c>
      <c r="O99" s="29">
        <v>390.09586733858629</v>
      </c>
      <c r="P99" s="29">
        <v>384.89059510510299</v>
      </c>
      <c r="Q99" s="29">
        <v>380.36720762930668</v>
      </c>
      <c r="R99" s="29">
        <v>376.73470277422342</v>
      </c>
      <c r="S99" s="29">
        <v>371.80419033773438</v>
      </c>
      <c r="T99" s="29">
        <v>366.28483379342248</v>
      </c>
      <c r="U99" s="29">
        <v>360.98054185344535</v>
      </c>
      <c r="V99" s="29">
        <v>356.07420576432423</v>
      </c>
      <c r="W99" s="29">
        <v>353.63208049486946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340.17786227752617</v>
      </c>
      <c r="D101" s="29">
        <v>328.57668275382656</v>
      </c>
      <c r="E101" s="29">
        <v>319.33469493911866</v>
      </c>
      <c r="F101" s="29">
        <v>309.72721177120133</v>
      </c>
      <c r="G101" s="29">
        <v>305.02228546877973</v>
      </c>
      <c r="H101" s="29">
        <v>296.5226949008478</v>
      </c>
      <c r="I101" s="29">
        <v>280.83625951761474</v>
      </c>
      <c r="J101" s="29">
        <v>269.899262664101</v>
      </c>
      <c r="K101" s="29">
        <v>254.04155745479775</v>
      </c>
      <c r="L101" s="29">
        <v>242.54060271539512</v>
      </c>
      <c r="M101" s="29">
        <v>220.84872376727205</v>
      </c>
      <c r="N101" s="29">
        <v>208.12069619667486</v>
      </c>
      <c r="O101" s="29">
        <v>190.41679320045807</v>
      </c>
      <c r="P101" s="29">
        <v>164.9273132547647</v>
      </c>
      <c r="Q101" s="29">
        <v>144.24082399946542</v>
      </c>
      <c r="R101" s="29">
        <v>129.35491841940188</v>
      </c>
      <c r="S101" s="29">
        <v>126.40546050327542</v>
      </c>
      <c r="T101" s="29">
        <v>123.22535530681623</v>
      </c>
      <c r="U101" s="29">
        <v>120.16823551376973</v>
      </c>
      <c r="V101" s="29">
        <v>114.33634437353363</v>
      </c>
      <c r="W101" s="29">
        <v>113.21668862058507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339.35590403561389</v>
      </c>
      <c r="D102" s="29">
        <v>326.08134258435848</v>
      </c>
      <c r="E102" s="29">
        <v>308.2770861755854</v>
      </c>
      <c r="F102" s="29">
        <v>293.57594599295874</v>
      </c>
      <c r="G102" s="29">
        <v>281.15172004825098</v>
      </c>
      <c r="H102" s="29">
        <v>268.24762446880811</v>
      </c>
      <c r="I102" s="29">
        <v>256.43940616923567</v>
      </c>
      <c r="J102" s="29">
        <v>239.59505050604778</v>
      </c>
      <c r="K102" s="29">
        <v>218.79488416838976</v>
      </c>
      <c r="L102" s="29">
        <v>200.16278119376358</v>
      </c>
      <c r="M102" s="29">
        <v>187.29476754751167</v>
      </c>
      <c r="N102" s="29">
        <v>172.99447809289896</v>
      </c>
      <c r="O102" s="29">
        <v>157.59465193497152</v>
      </c>
      <c r="P102" s="29">
        <v>147.51630794501079</v>
      </c>
      <c r="Q102" s="29">
        <v>138.17683567128134</v>
      </c>
      <c r="R102" s="29">
        <v>137.67405007383778</v>
      </c>
      <c r="S102" s="29">
        <v>136.69194206809109</v>
      </c>
      <c r="T102" s="29">
        <v>135.11976613914854</v>
      </c>
      <c r="U102" s="29">
        <v>133.57159493791073</v>
      </c>
      <c r="V102" s="29">
        <v>132.07978862681185</v>
      </c>
      <c r="W102" s="29">
        <v>130.73096361161006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61.073158147956853</v>
      </c>
      <c r="D104" s="31">
        <v>60.035392851852222</v>
      </c>
      <c r="E104" s="31">
        <v>58.990403528554552</v>
      </c>
      <c r="F104" s="31">
        <v>57.985512476130864</v>
      </c>
      <c r="G104" s="31">
        <v>56.983461737547174</v>
      </c>
      <c r="H104" s="31">
        <v>56.011775231340174</v>
      </c>
      <c r="I104" s="31">
        <v>54.510129981862853</v>
      </c>
      <c r="J104" s="31">
        <v>52.253768171023886</v>
      </c>
      <c r="K104" s="31">
        <v>49.479138254522354</v>
      </c>
      <c r="L104" s="31">
        <v>46.31889027030909</v>
      </c>
      <c r="M104" s="31">
        <v>42.384443740882453</v>
      </c>
      <c r="N104" s="31">
        <v>40.34003383170991</v>
      </c>
      <c r="O104" s="31">
        <v>37.161110706916674</v>
      </c>
      <c r="P104" s="31">
        <v>33.150239921151957</v>
      </c>
      <c r="Q104" s="31">
        <v>28.422732786180656</v>
      </c>
      <c r="R104" s="31">
        <v>24.378317356416016</v>
      </c>
      <c r="S104" s="31">
        <v>19.450388694198658</v>
      </c>
      <c r="T104" s="31">
        <v>15.328471993533315</v>
      </c>
      <c r="U104" s="31">
        <v>12.341679149698258</v>
      </c>
      <c r="V104" s="31">
        <v>11.083633116192946</v>
      </c>
      <c r="W104" s="31">
        <v>10.484344852029452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7868.2425059855786</v>
      </c>
      <c r="D105" s="33">
        <v>7841.8052470107023</v>
      </c>
      <c r="E105" s="33">
        <v>7835.6771894282138</v>
      </c>
      <c r="F105" s="33">
        <v>7753.9606053883253</v>
      </c>
      <c r="G105" s="33">
        <v>7732.1090474366019</v>
      </c>
      <c r="H105" s="33">
        <v>7723.9286025214042</v>
      </c>
      <c r="I105" s="33">
        <v>7708.6680844683151</v>
      </c>
      <c r="J105" s="33">
        <v>7689.9327227110707</v>
      </c>
      <c r="K105" s="33">
        <v>7552.6729107611864</v>
      </c>
      <c r="L105" s="33">
        <v>7438.9400193094107</v>
      </c>
      <c r="M105" s="33">
        <v>7293.8835383691276</v>
      </c>
      <c r="N105" s="33">
        <v>7070.7864430991367</v>
      </c>
      <c r="O105" s="33">
        <v>6980.0125642308758</v>
      </c>
      <c r="P105" s="33">
        <v>6874.719748076961</v>
      </c>
      <c r="Q105" s="33">
        <v>6828.6492510850794</v>
      </c>
      <c r="R105" s="33">
        <v>6753.635635787562</v>
      </c>
      <c r="S105" s="33">
        <v>6622.8600083565889</v>
      </c>
      <c r="T105" s="33">
        <v>6487.5722674756289</v>
      </c>
      <c r="U105" s="33">
        <v>6352.5693434312852</v>
      </c>
      <c r="V105" s="33">
        <v>6225.6000701188668</v>
      </c>
      <c r="W105" s="33">
        <v>6124.5736697299581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1.1924931244810415</v>
      </c>
      <c r="C109" s="43">
        <f>C31/RES_summary!C$6</f>
        <v>1.2338556698178624</v>
      </c>
      <c r="D109" s="43">
        <f>D31/RES_summary!D$6</f>
        <v>1.2685717098729496</v>
      </c>
      <c r="E109" s="43">
        <f>E31/RES_summary!E$6</f>
        <v>1.2992640463686576</v>
      </c>
      <c r="F109" s="43">
        <f>F31/RES_summary!F$6</f>
        <v>1.321694219318424</v>
      </c>
      <c r="G109" s="43">
        <f>G31/RES_summary!G$6</f>
        <v>1.34375266550757</v>
      </c>
      <c r="H109" s="43">
        <f>H31/RES_summary!H$6</f>
        <v>1.3596285937595676</v>
      </c>
      <c r="I109" s="43">
        <f>I31/RES_summary!I$6</f>
        <v>1.3731863993263627</v>
      </c>
      <c r="J109" s="43">
        <f>J31/RES_summary!J$6</f>
        <v>1.3840074192342635</v>
      </c>
      <c r="K109" s="43">
        <f>K31/RES_summary!K$6</f>
        <v>1.3939535205108995</v>
      </c>
      <c r="L109" s="43">
        <f>L31/RES_summary!L$6</f>
        <v>1.400552920969254</v>
      </c>
      <c r="M109" s="43">
        <f>M31/RES_summary!M$6</f>
        <v>1.4082954188203864</v>
      </c>
      <c r="N109" s="43">
        <f>N31/RES_summary!N$6</f>
        <v>1.4185243291155039</v>
      </c>
      <c r="O109" s="43">
        <f>O31/RES_summary!O$6</f>
        <v>1.4322259362225236</v>
      </c>
      <c r="P109" s="43">
        <f>P31/RES_summary!P$6</f>
        <v>1.4470116929692753</v>
      </c>
      <c r="Q109" s="43">
        <f>Q31/RES_summary!Q$6</f>
        <v>1.4658704720348341</v>
      </c>
      <c r="R109" s="43">
        <f>R31/RES_summary!R$6</f>
        <v>1.474257057278124</v>
      </c>
      <c r="S109" s="43">
        <f>S31/RES_summary!S$6</f>
        <v>1.4825679279243817</v>
      </c>
      <c r="T109" s="43">
        <f>T31/RES_summary!T$6</f>
        <v>1.4904676417890574</v>
      </c>
      <c r="U109" s="43">
        <f>U31/RES_summary!U$6</f>
        <v>1.4969182111364514</v>
      </c>
      <c r="V109" s="43">
        <f>V31/RES_summary!V$6</f>
        <v>1.5029259970931703</v>
      </c>
      <c r="W109" s="43">
        <f>W31/RES_summary!W$6</f>
        <v>1.5077484121796678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0.99185000170377147</v>
      </c>
      <c r="C110" s="43">
        <f>C32/RES_summary!C$6</f>
        <v>0.98999998270790712</v>
      </c>
      <c r="D110" s="43">
        <f>D32/RES_summary!D$6</f>
        <v>0.99011106925561909</v>
      </c>
      <c r="E110" s="43">
        <f>E32/RES_summary!E$6</f>
        <v>0.990218969862947</v>
      </c>
      <c r="F110" s="43">
        <f>F32/RES_summary!F$6</f>
        <v>0.98999998735225148</v>
      </c>
      <c r="G110" s="43">
        <f>G32/RES_summary!G$6</f>
        <v>0.98973704426986842</v>
      </c>
      <c r="H110" s="43">
        <f>H32/RES_summary!H$6</f>
        <v>0.98913306839888127</v>
      </c>
      <c r="I110" s="43">
        <f>I32/RES_summary!I$6</f>
        <v>0.98700001667282822</v>
      </c>
      <c r="J110" s="43">
        <f>J32/RES_summary!J$6</f>
        <v>0.98172639642417237</v>
      </c>
      <c r="K110" s="43">
        <f>K32/RES_summary!K$6</f>
        <v>0.97494360468202301</v>
      </c>
      <c r="L110" s="43">
        <f>L32/RES_summary!L$6</f>
        <v>0.97000006574725173</v>
      </c>
      <c r="M110" s="43">
        <f>M32/RES_summary!M$6</f>
        <v>0.96801895539465932</v>
      </c>
      <c r="N110" s="43">
        <f>N32/RES_summary!N$6</f>
        <v>0.96791106384283998</v>
      </c>
      <c r="O110" s="43">
        <f>O32/RES_summary!O$6</f>
        <v>0.97000003525536438</v>
      </c>
      <c r="P110" s="43">
        <f>P32/RES_summary!P$6</f>
        <v>0.97847286791137089</v>
      </c>
      <c r="Q110" s="43">
        <f>Q32/RES_summary!Q$6</f>
        <v>0.98598346083205091</v>
      </c>
      <c r="R110" s="43">
        <f>R32/RES_summary!R$6</f>
        <v>0.98999995672684948</v>
      </c>
      <c r="S110" s="43">
        <f>S32/RES_summary!S$6</f>
        <v>0.99110472237708347</v>
      </c>
      <c r="T110" s="43">
        <f>T32/RES_summary!T$6</f>
        <v>0.99146348696979503</v>
      </c>
      <c r="U110" s="43">
        <f>U32/RES_summary!U$6</f>
        <v>0.99140563697164552</v>
      </c>
      <c r="V110" s="43">
        <f>V32/RES_summary!V$6</f>
        <v>0.99114013395617762</v>
      </c>
      <c r="W110" s="43">
        <f>W32/RES_summary!W$6</f>
        <v>0.99075262598478231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0.51054343321317619</v>
      </c>
      <c r="C111" s="43">
        <f>C33/RES_summary!C$6</f>
        <v>0.51730938493754963</v>
      </c>
      <c r="D111" s="43">
        <f>D33/RES_summary!D$6</f>
        <v>0.52426400922342842</v>
      </c>
      <c r="E111" s="43">
        <f>E33/RES_summary!E$6</f>
        <v>0.53106122083517282</v>
      </c>
      <c r="F111" s="43">
        <f>F33/RES_summary!F$6</f>
        <v>0.53833483396527571</v>
      </c>
      <c r="G111" s="43">
        <f>G33/RES_summary!G$6</f>
        <v>0.54690608156613973</v>
      </c>
      <c r="H111" s="43">
        <f>H33/RES_summary!H$6</f>
        <v>0.55508840351050881</v>
      </c>
      <c r="I111" s="43">
        <f>I33/RES_summary!I$6</f>
        <v>0.56226867311983197</v>
      </c>
      <c r="J111" s="43">
        <f>J33/RES_summary!J$6</f>
        <v>0.57139006410471516</v>
      </c>
      <c r="K111" s="43">
        <f>K33/RES_summary!K$6</f>
        <v>0.58228299867654099</v>
      </c>
      <c r="L111" s="43">
        <f>L33/RES_summary!L$6</f>
        <v>0.5928331738627034</v>
      </c>
      <c r="M111" s="43">
        <f>M33/RES_summary!M$6</f>
        <v>0.60003008159532989</v>
      </c>
      <c r="N111" s="43">
        <f>N33/RES_summary!N$6</f>
        <v>0.60633787658750349</v>
      </c>
      <c r="O111" s="43">
        <f>O33/RES_summary!O$6</f>
        <v>0.61256260928346862</v>
      </c>
      <c r="P111" s="43">
        <f>P33/RES_summary!P$6</f>
        <v>0.62006657458678205</v>
      </c>
      <c r="Q111" s="43">
        <f>Q33/RES_summary!Q$6</f>
        <v>0.62549417120158113</v>
      </c>
      <c r="R111" s="43">
        <f>R33/RES_summary!R$6</f>
        <v>0.62948624842912104</v>
      </c>
      <c r="S111" s="43">
        <f>S33/RES_summary!S$6</f>
        <v>0.63348713478777963</v>
      </c>
      <c r="T111" s="43">
        <f>T33/RES_summary!T$6</f>
        <v>0.63731851603801282</v>
      </c>
      <c r="U111" s="43">
        <f>U33/RES_summary!U$6</f>
        <v>0.64057473322494018</v>
      </c>
      <c r="V111" s="43">
        <f>V33/RES_summary!V$6</f>
        <v>0.64340337412211213</v>
      </c>
      <c r="W111" s="43">
        <f>W33/RES_summary!W$6</f>
        <v>0.64555338440636312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0.48209292457185093</v>
      </c>
      <c r="C112" s="43">
        <f>C34/RES_summary!C$6</f>
        <v>0.4984225288302418</v>
      </c>
      <c r="D112" s="43">
        <f>D34/RES_summary!D$6</f>
        <v>0.51478202801273931</v>
      </c>
      <c r="E112" s="43">
        <f>E34/RES_summary!E$6</f>
        <v>0.53172264411452808</v>
      </c>
      <c r="F112" s="43">
        <f>F34/RES_summary!F$6</f>
        <v>0.54999999297347302</v>
      </c>
      <c r="G112" s="43">
        <f>G34/RES_summary!G$6</f>
        <v>0.57113818466664412</v>
      </c>
      <c r="H112" s="43">
        <f>H34/RES_summary!H$6</f>
        <v>0.59494312231004776</v>
      </c>
      <c r="I112" s="43">
        <f>I34/RES_summary!I$6</f>
        <v>0.6200000633843058</v>
      </c>
      <c r="J112" s="43">
        <f>J34/RES_summary!J$6</f>
        <v>0.65037666639318903</v>
      </c>
      <c r="K112" s="43">
        <f>K34/RES_summary!K$6</f>
        <v>0.68172338281496159</v>
      </c>
      <c r="L112" s="43">
        <f>L34/RES_summary!L$6</f>
        <v>0.69999998658219353</v>
      </c>
      <c r="M112" s="43">
        <f>M34/RES_summary!M$6</f>
        <v>0.69061664344718587</v>
      </c>
      <c r="N112" s="43">
        <f>N34/RES_summary!N$6</f>
        <v>0.66828330147837334</v>
      </c>
      <c r="O112" s="43">
        <f>O34/RES_summary!O$6</f>
        <v>0.66000000783452539</v>
      </c>
      <c r="P112" s="43">
        <f>P34/RES_summary!P$6</f>
        <v>0.69184335489012672</v>
      </c>
      <c r="Q112" s="43">
        <f>Q34/RES_summary!Q$6</f>
        <v>0.72547189488156727</v>
      </c>
      <c r="R112" s="43">
        <f>R34/RES_summary!R$6</f>
        <v>0.75000006363698613</v>
      </c>
      <c r="S112" s="43">
        <f>S34/RES_summary!S$6</f>
        <v>0.76677828027239925</v>
      </c>
      <c r="T112" s="43">
        <f>T34/RES_summary!T$6</f>
        <v>0.781783141009325</v>
      </c>
      <c r="U112" s="43">
        <f>U34/RES_summary!U$6</f>
        <v>0.79579754260415314</v>
      </c>
      <c r="V112" s="43">
        <f>V34/RES_summary!V$6</f>
        <v>0.80931851169437408</v>
      </c>
      <c r="W112" s="43">
        <f>W34/RES_summary!W$6</f>
        <v>0.82254952140655391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0.64106205534282623</v>
      </c>
      <c r="C114" s="43">
        <f>C36/RES_summary!C$6</f>
        <v>0.6875513452274058</v>
      </c>
      <c r="D114" s="43">
        <f>D36/RES_summary!D$6</f>
        <v>0.75407531360545943</v>
      </c>
      <c r="E114" s="43">
        <f>E36/RES_summary!E$6</f>
        <v>0.82009705939142818</v>
      </c>
      <c r="F114" s="43">
        <f>F36/RES_summary!F$6</f>
        <v>0.88224860465888677</v>
      </c>
      <c r="G114" s="43">
        <f>G36/RES_summary!G$6</f>
        <v>0.96029773974014698</v>
      </c>
      <c r="H114" s="43">
        <f>H36/RES_summary!H$6</f>
        <v>1.0297136398674671</v>
      </c>
      <c r="I114" s="43">
        <f>I36/RES_summary!I$6</f>
        <v>1.1328442830454228</v>
      </c>
      <c r="J114" s="43">
        <f>J36/RES_summary!J$6</f>
        <v>1.2187927524406681</v>
      </c>
      <c r="K114" s="43">
        <f>K36/RES_summary!K$6</f>
        <v>1.3354699575841567</v>
      </c>
      <c r="L114" s="43">
        <f>L36/RES_summary!L$6</f>
        <v>1.42811090012393</v>
      </c>
      <c r="M114" s="43">
        <f>M36/RES_summary!M$6</f>
        <v>1.5221958619449834</v>
      </c>
      <c r="N114" s="43">
        <f>N36/RES_summary!N$6</f>
        <v>1.6412821414612435</v>
      </c>
      <c r="O114" s="43">
        <f>O36/RES_summary!O$6</f>
        <v>1.8226669007981156</v>
      </c>
      <c r="P114" s="43">
        <f>P36/RES_summary!P$6</f>
        <v>2.0495360028279039</v>
      </c>
      <c r="Q114" s="43">
        <f>Q36/RES_summary!Q$6</f>
        <v>2.3069493780969186</v>
      </c>
      <c r="R114" s="43">
        <f>R36/RES_summary!R$6</f>
        <v>2.4681233956644286</v>
      </c>
      <c r="S114" s="43">
        <f>S36/RES_summary!S$6</f>
        <v>2.6295245209523643</v>
      </c>
      <c r="T114" s="43">
        <f>T36/RES_summary!T$6</f>
        <v>2.825494011163598</v>
      </c>
      <c r="U114" s="43">
        <f>U36/RES_summary!U$6</f>
        <v>2.9963930167153552</v>
      </c>
      <c r="V114" s="43">
        <f>V36/RES_summary!V$6</f>
        <v>3.0963825055915208</v>
      </c>
      <c r="W114" s="43">
        <f>W36/RES_summary!W$6</f>
        <v>3.1984964103159021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0.50965457546674253</v>
      </c>
      <c r="C115" s="43">
        <f>C37/RES_summary!C$6</f>
        <v>0.52460908924980032</v>
      </c>
      <c r="D115" s="43">
        <f>D37/RES_summary!D$6</f>
        <v>0.54636549637421028</v>
      </c>
      <c r="E115" s="43">
        <f>E37/RES_summary!E$6</f>
        <v>0.57840784978519499</v>
      </c>
      <c r="F115" s="43">
        <f>F37/RES_summary!F$6</f>
        <v>0.6098098811002497</v>
      </c>
      <c r="G115" s="43">
        <f>G37/RES_summary!G$6</f>
        <v>0.65944393137428658</v>
      </c>
      <c r="H115" s="43">
        <f>H37/RES_summary!H$6</f>
        <v>0.6957506988270914</v>
      </c>
      <c r="I115" s="43">
        <f>I37/RES_summary!I$6</f>
        <v>0.74039301397350266</v>
      </c>
      <c r="J115" s="43">
        <f>J37/RES_summary!J$6</f>
        <v>0.77325010800259664</v>
      </c>
      <c r="K115" s="43">
        <f>K37/RES_summary!K$6</f>
        <v>0.85094781201515679</v>
      </c>
      <c r="L115" s="43">
        <f>L37/RES_summary!L$6</f>
        <v>0.90877609122480507</v>
      </c>
      <c r="M115" s="43">
        <f>M37/RES_summary!M$6</f>
        <v>0.96998501822343575</v>
      </c>
      <c r="N115" s="43">
        <f>N37/RES_summary!N$6</f>
        <v>1.0584732920707587</v>
      </c>
      <c r="O115" s="43">
        <f>O37/RES_summary!O$6</f>
        <v>1.1677797684875915</v>
      </c>
      <c r="P115" s="43">
        <f>P37/RES_summary!P$6</f>
        <v>1.2931728744968916</v>
      </c>
      <c r="Q115" s="43">
        <f>Q37/RES_summary!Q$6</f>
        <v>1.4629569592686906</v>
      </c>
      <c r="R115" s="43">
        <f>R37/RES_summary!R$6</f>
        <v>1.6091558484085224</v>
      </c>
      <c r="S115" s="43">
        <f>S37/RES_summary!S$6</f>
        <v>1.792999517618701</v>
      </c>
      <c r="T115" s="43">
        <f>T37/RES_summary!T$6</f>
        <v>1.9764483277787424</v>
      </c>
      <c r="U115" s="43">
        <f>U37/RES_summary!U$6</f>
        <v>2.1527758911843327</v>
      </c>
      <c r="V115" s="43">
        <f>V37/RES_summary!V$6</f>
        <v>2.3091126154667401</v>
      </c>
      <c r="W115" s="43">
        <f>W37/RES_summary!W$6</f>
        <v>2.4419998520890402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17.42544411946772</v>
      </c>
      <c r="C117" s="44">
        <f>C39/RES_summary!C$6</f>
        <v>17.68582414014892</v>
      </c>
      <c r="D117" s="44">
        <f>D39/RES_summary!D$6</f>
        <v>17.959184890689105</v>
      </c>
      <c r="E117" s="44">
        <f>E39/RES_summary!E$6</f>
        <v>18.234862417151351</v>
      </c>
      <c r="F117" s="44">
        <f>F39/RES_summary!F$6</f>
        <v>18.526247192480511</v>
      </c>
      <c r="G117" s="44">
        <f>G39/RES_summary!G$6</f>
        <v>18.810330154554507</v>
      </c>
      <c r="H117" s="44">
        <f>H39/RES_summary!H$6</f>
        <v>19.125233336985321</v>
      </c>
      <c r="I117" s="44">
        <f>I39/RES_summary!I$6</f>
        <v>19.470397583104351</v>
      </c>
      <c r="J117" s="44">
        <f>J39/RES_summary!J$6</f>
        <v>19.797165521524978</v>
      </c>
      <c r="K117" s="44">
        <f>K39/RES_summary!K$6</f>
        <v>20.155121383197326</v>
      </c>
      <c r="L117" s="44">
        <f>L39/RES_summary!L$6</f>
        <v>20.527163549606666</v>
      </c>
      <c r="M117" s="44">
        <f>M39/RES_summary!M$6</f>
        <v>20.721646666601682</v>
      </c>
      <c r="N117" s="44">
        <f>N39/RES_summary!N$6</f>
        <v>20.901710217754218</v>
      </c>
      <c r="O117" s="44">
        <f>O39/RES_summary!O$6</f>
        <v>21.117189294524117</v>
      </c>
      <c r="P117" s="44">
        <f>P39/RES_summary!P$6</f>
        <v>21.319669648374358</v>
      </c>
      <c r="Q117" s="44">
        <f>Q39/RES_summary!Q$6</f>
        <v>21.493515711751741</v>
      </c>
      <c r="R117" s="44">
        <f>R39/RES_summary!R$6</f>
        <v>21.630557410739506</v>
      </c>
      <c r="S117" s="44">
        <f>S39/RES_summary!S$6</f>
        <v>21.804005492766613</v>
      </c>
      <c r="T117" s="44">
        <f>T39/RES_summary!T$6</f>
        <v>21.961014793664393</v>
      </c>
      <c r="U117" s="44">
        <f>U39/RES_summary!U$6</f>
        <v>22.095206623459259</v>
      </c>
      <c r="V117" s="44">
        <f>V39/RES_summary!V$6</f>
        <v>22.069948775741654</v>
      </c>
      <c r="W117" s="44">
        <f>W39/RES_summary!W$6</f>
        <v>22.645766320961339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0.5207010540189787</v>
      </c>
      <c r="C118" s="45">
        <f>C40/RES_summary!C$6</f>
        <v>0.52850082899633555</v>
      </c>
      <c r="D118" s="45">
        <f>D40/RES_summary!D$6</f>
        <v>0.53636146582624633</v>
      </c>
      <c r="E118" s="45">
        <f>E40/RES_summary!E$6</f>
        <v>0.55222114341400086</v>
      </c>
      <c r="F118" s="45">
        <f>F40/RES_summary!F$6</f>
        <v>0.56628049324158358</v>
      </c>
      <c r="G118" s="45">
        <f>G40/RES_summary!G$6</f>
        <v>0.57397028896925206</v>
      </c>
      <c r="H118" s="45">
        <f>H40/RES_summary!H$6</f>
        <v>0.5809363229217761</v>
      </c>
      <c r="I118" s="45">
        <f>I40/RES_summary!I$6</f>
        <v>0.59514093086434761</v>
      </c>
      <c r="J118" s="45">
        <f>J40/RES_summary!J$6</f>
        <v>0.63213245811968688</v>
      </c>
      <c r="K118" s="45">
        <f>K40/RES_summary!K$6</f>
        <v>0.66209486722458688</v>
      </c>
      <c r="L118" s="45">
        <f>L40/RES_summary!L$6</f>
        <v>0.69360979323713412</v>
      </c>
      <c r="M118" s="45">
        <f>M40/RES_summary!M$6</f>
        <v>0.71578526122745756</v>
      </c>
      <c r="N118" s="45">
        <f>N40/RES_summary!N$6</f>
        <v>0.73840980123549338</v>
      </c>
      <c r="O118" s="45">
        <f>O40/RES_summary!O$6</f>
        <v>0.77276203803219201</v>
      </c>
      <c r="P118" s="45">
        <f>P40/RES_summary!P$6</f>
        <v>0.80786057715478721</v>
      </c>
      <c r="Q118" s="45">
        <f>Q40/RES_summary!Q$6</f>
        <v>0.84896189373322739</v>
      </c>
      <c r="R118" s="45">
        <f>R40/RES_summary!R$6</f>
        <v>0.88768973531326534</v>
      </c>
      <c r="S118" s="45">
        <f>S40/RES_summary!S$6</f>
        <v>0.91218419823057006</v>
      </c>
      <c r="T118" s="45">
        <f>T40/RES_summary!T$6</f>
        <v>0.95257084471438658</v>
      </c>
      <c r="U118" s="45">
        <f>U40/RES_summary!U$6</f>
        <v>0.99014380499245369</v>
      </c>
      <c r="V118" s="45">
        <f>V40/RES_summary!V$6</f>
        <v>1.0211303883612082</v>
      </c>
      <c r="W118" s="45">
        <f>W40/RES_summary!W$6</f>
        <v>1.0357595666406156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59.816434904280143</v>
      </c>
      <c r="C122" s="29">
        <f t="shared" si="78"/>
        <v>60.696796766758631</v>
      </c>
      <c r="D122" s="29">
        <f t="shared" si="78"/>
        <v>61.163607673713571</v>
      </c>
      <c r="E122" s="29">
        <f t="shared" si="78"/>
        <v>61.349452922574926</v>
      </c>
      <c r="F122" s="29">
        <f t="shared" si="78"/>
        <v>61.161727351779149</v>
      </c>
      <c r="G122" s="29">
        <f t="shared" si="78"/>
        <v>60.866693711678124</v>
      </c>
      <c r="H122" s="29">
        <f t="shared" si="78"/>
        <v>60.253281170075354</v>
      </c>
      <c r="I122" s="29">
        <f t="shared" si="78"/>
        <v>59.486499918064503</v>
      </c>
      <c r="J122" s="29">
        <f t="shared" si="78"/>
        <v>58.595311717571342</v>
      </c>
      <c r="K122" s="29">
        <f t="shared" si="78"/>
        <v>57.565932652591741</v>
      </c>
      <c r="L122" s="29">
        <f t="shared" si="78"/>
        <v>56.33633306043216</v>
      </c>
      <c r="M122" s="29">
        <f t="shared" si="78"/>
        <v>55.140712624718482</v>
      </c>
      <c r="N122" s="29">
        <f t="shared" si="78"/>
        <v>53.997845323618144</v>
      </c>
      <c r="O122" s="29">
        <f t="shared" si="78"/>
        <v>52.739243892789013</v>
      </c>
      <c r="P122" s="29">
        <f t="shared" si="78"/>
        <v>51.491843388226641</v>
      </c>
      <c r="Q122" s="29">
        <f t="shared" si="78"/>
        <v>50.262570834566141</v>
      </c>
      <c r="R122" s="29">
        <f t="shared" ref="R122:V122" si="79">R83*R109</f>
        <v>48.628980821789568</v>
      </c>
      <c r="S122" s="29">
        <f t="shared" si="79"/>
        <v>47.049676573206789</v>
      </c>
      <c r="T122" s="29">
        <f t="shared" si="79"/>
        <v>45.452671445377462</v>
      </c>
      <c r="U122" s="29">
        <f t="shared" si="79"/>
        <v>43.704884787813256</v>
      </c>
      <c r="V122" s="29">
        <f t="shared" si="79"/>
        <v>42.187663746550896</v>
      </c>
      <c r="W122" s="29">
        <f t="shared" ref="W122" si="80">W83*W109</f>
        <v>40.906630309120395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630.49010042772022</v>
      </c>
      <c r="C123" s="29">
        <f t="shared" si="81"/>
        <v>623.48822996034539</v>
      </c>
      <c r="D123" s="29">
        <f t="shared" si="81"/>
        <v>615.52812187150312</v>
      </c>
      <c r="E123" s="29">
        <f t="shared" si="81"/>
        <v>606.33981307087038</v>
      </c>
      <c r="F123" s="29">
        <f t="shared" si="81"/>
        <v>595.82939611023744</v>
      </c>
      <c r="G123" s="29">
        <f t="shared" si="81"/>
        <v>584.01087461671148</v>
      </c>
      <c r="H123" s="29">
        <f t="shared" si="81"/>
        <v>570.41777618195397</v>
      </c>
      <c r="I123" s="29">
        <f t="shared" si="81"/>
        <v>555.02374110960488</v>
      </c>
      <c r="J123" s="29">
        <f t="shared" si="81"/>
        <v>537.30015476478036</v>
      </c>
      <c r="K123" s="29">
        <f t="shared" si="81"/>
        <v>517.83908174336466</v>
      </c>
      <c r="L123" s="29">
        <f t="shared" si="81"/>
        <v>497.50118562091438</v>
      </c>
      <c r="M123" s="29">
        <f t="shared" si="81"/>
        <v>477.74920650055083</v>
      </c>
      <c r="N123" s="29">
        <f t="shared" si="81"/>
        <v>458.66284271044799</v>
      </c>
      <c r="O123" s="29">
        <f t="shared" si="81"/>
        <v>438.33141463241856</v>
      </c>
      <c r="P123" s="29">
        <f t="shared" si="81"/>
        <v>420.60357888065033</v>
      </c>
      <c r="Q123" s="29">
        <f t="shared" si="81"/>
        <v>402.6153510564161</v>
      </c>
      <c r="R123" s="29">
        <f t="shared" ref="R123:V123" si="82">R84*R110</f>
        <v>389.22257187169657</v>
      </c>
      <c r="S123" s="29">
        <f t="shared" si="82"/>
        <v>376.83448789885222</v>
      </c>
      <c r="T123" s="29">
        <f t="shared" si="82"/>
        <v>365.57400988840749</v>
      </c>
      <c r="U123" s="29">
        <f t="shared" si="82"/>
        <v>355.47911423344806</v>
      </c>
      <c r="V123" s="29">
        <f t="shared" si="82"/>
        <v>346.42738883252997</v>
      </c>
      <c r="W123" s="29">
        <f t="shared" ref="W123" si="83">W84*W110</f>
        <v>338.4906041759333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775.80672963373991</v>
      </c>
      <c r="C124" s="29">
        <f t="shared" si="84"/>
        <v>782.68572027451262</v>
      </c>
      <c r="D124" s="29">
        <f t="shared" si="84"/>
        <v>788.23560070087626</v>
      </c>
      <c r="E124" s="29">
        <f t="shared" si="84"/>
        <v>792.79443859206037</v>
      </c>
      <c r="F124" s="29">
        <f t="shared" si="84"/>
        <v>797.5315833507633</v>
      </c>
      <c r="G124" s="29">
        <f t="shared" si="84"/>
        <v>803.97438441103657</v>
      </c>
      <c r="H124" s="29">
        <f t="shared" si="84"/>
        <v>809.1571402130121</v>
      </c>
      <c r="I124" s="29">
        <f t="shared" si="84"/>
        <v>812.29116771933116</v>
      </c>
      <c r="J124" s="29">
        <f t="shared" si="84"/>
        <v>817.25905882412326</v>
      </c>
      <c r="K124" s="29">
        <f t="shared" si="84"/>
        <v>823.30568381002308</v>
      </c>
      <c r="L124" s="29">
        <f t="shared" si="84"/>
        <v>828.5154642891531</v>
      </c>
      <c r="M124" s="29">
        <f t="shared" si="84"/>
        <v>825.12906379914307</v>
      </c>
      <c r="N124" s="29">
        <f t="shared" si="84"/>
        <v>815.0539014559464</v>
      </c>
      <c r="O124" s="29">
        <f t="shared" si="84"/>
        <v>804.68831548685887</v>
      </c>
      <c r="P124" s="29">
        <f t="shared" si="84"/>
        <v>790.92756534140653</v>
      </c>
      <c r="Q124" s="29">
        <f t="shared" si="84"/>
        <v>769.72645121396931</v>
      </c>
      <c r="R124" s="29">
        <f t="shared" ref="R124:V124" si="85">R85*R111</f>
        <v>743.247163754952</v>
      </c>
      <c r="S124" s="29">
        <f t="shared" si="85"/>
        <v>716.23376088618033</v>
      </c>
      <c r="T124" s="29">
        <f t="shared" si="85"/>
        <v>688.0747918854546</v>
      </c>
      <c r="U124" s="29">
        <f t="shared" si="85"/>
        <v>658.65065347825248</v>
      </c>
      <c r="V124" s="29">
        <f t="shared" si="85"/>
        <v>625.60224964496319</v>
      </c>
      <c r="W124" s="29">
        <f t="shared" ref="W124" si="86">W85*W111</f>
        <v>590.93572399474112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286.03902522900984</v>
      </c>
      <c r="C125" s="29">
        <f t="shared" si="87"/>
        <v>293.18341743754638</v>
      </c>
      <c r="D125" s="29">
        <f t="shared" si="87"/>
        <v>299.53606687445165</v>
      </c>
      <c r="E125" s="29">
        <f t="shared" si="87"/>
        <v>305.66898654570389</v>
      </c>
      <c r="F125" s="29">
        <f t="shared" si="87"/>
        <v>311.91942010004908</v>
      </c>
      <c r="G125" s="29">
        <f t="shared" si="87"/>
        <v>319.05127687272523</v>
      </c>
      <c r="H125" s="29">
        <f t="shared" si="87"/>
        <v>326.8201423255133</v>
      </c>
      <c r="I125" s="29">
        <f t="shared" si="87"/>
        <v>334.44824932782853</v>
      </c>
      <c r="J125" s="29">
        <f t="shared" si="87"/>
        <v>343.85705938008925</v>
      </c>
      <c r="K125" s="29">
        <f t="shared" si="87"/>
        <v>352.26712330046365</v>
      </c>
      <c r="L125" s="29">
        <f t="shared" si="87"/>
        <v>353.8835940306995</v>
      </c>
      <c r="M125" s="29">
        <f t="shared" si="87"/>
        <v>343.40908204823523</v>
      </c>
      <c r="N125" s="29">
        <f t="shared" si="87"/>
        <v>327.31442154650574</v>
      </c>
      <c r="O125" s="29">
        <f t="shared" si="87"/>
        <v>315.89319536380708</v>
      </c>
      <c r="P125" s="29">
        <f t="shared" si="87"/>
        <v>319.8498094983907</v>
      </c>
      <c r="Q125" s="29">
        <f t="shared" si="87"/>
        <v>323.89038538890259</v>
      </c>
      <c r="R125" s="29">
        <f t="shared" ref="R125:V125" si="88">R86*R112</f>
        <v>326.44788185707171</v>
      </c>
      <c r="S125" s="29">
        <f t="shared" si="88"/>
        <v>326.64844325096243</v>
      </c>
      <c r="T125" s="29">
        <f t="shared" si="88"/>
        <v>326.22893181548397</v>
      </c>
      <c r="U125" s="29">
        <f t="shared" si="88"/>
        <v>325.46849210965036</v>
      </c>
      <c r="V125" s="29">
        <f t="shared" si="88"/>
        <v>324.22225081009549</v>
      </c>
      <c r="W125" s="29">
        <f t="shared" ref="W125" si="89">W86*W112</f>
        <v>322.85561299403719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239.08715934198429</v>
      </c>
      <c r="C127" s="29">
        <f t="shared" si="90"/>
        <v>252.70780466188458</v>
      </c>
      <c r="D127" s="29">
        <f t="shared" si="90"/>
        <v>271.45189506187694</v>
      </c>
      <c r="E127" s="29">
        <f t="shared" si="90"/>
        <v>288.58952517575648</v>
      </c>
      <c r="F127" s="29">
        <f t="shared" si="90"/>
        <v>302.97134494444873</v>
      </c>
      <c r="G127" s="29">
        <f t="shared" si="90"/>
        <v>321.26203967188508</v>
      </c>
      <c r="H127" s="29">
        <f t="shared" si="90"/>
        <v>335.15413279979606</v>
      </c>
      <c r="I127" s="29">
        <f t="shared" si="90"/>
        <v>355.47539504323584</v>
      </c>
      <c r="J127" s="29">
        <f t="shared" si="90"/>
        <v>368.44297819890318</v>
      </c>
      <c r="K127" s="29">
        <f t="shared" si="90"/>
        <v>388.35844343259669</v>
      </c>
      <c r="L127" s="29">
        <f t="shared" si="90"/>
        <v>398.95400628201759</v>
      </c>
      <c r="M127" s="29">
        <f t="shared" si="90"/>
        <v>405.91780912696356</v>
      </c>
      <c r="N127" s="29">
        <f t="shared" si="90"/>
        <v>416.71344456012883</v>
      </c>
      <c r="O127" s="29">
        <f t="shared" si="90"/>
        <v>432.71276975998535</v>
      </c>
      <c r="P127" s="29">
        <f t="shared" si="90"/>
        <v>449.54617484934988</v>
      </c>
      <c r="Q127" s="29">
        <f t="shared" si="90"/>
        <v>460.11518080412668</v>
      </c>
      <c r="R127" s="29">
        <f t="shared" ref="R127:V127" si="91">R88*R114</f>
        <v>454.11743258580452</v>
      </c>
      <c r="S127" s="29">
        <f t="shared" si="91"/>
        <v>445.47942277634314</v>
      </c>
      <c r="T127" s="29">
        <f t="shared" si="91"/>
        <v>442.22096473010566</v>
      </c>
      <c r="U127" s="29">
        <f t="shared" si="91"/>
        <v>439.34070529378846</v>
      </c>
      <c r="V127" s="29">
        <f t="shared" si="91"/>
        <v>426.95143759430852</v>
      </c>
      <c r="W127" s="29">
        <f t="shared" ref="W127" si="92">W88*W114</f>
        <v>412.72952434089603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186.29052961209644</v>
      </c>
      <c r="C128" s="29">
        <f t="shared" si="93"/>
        <v>188.7641244994536</v>
      </c>
      <c r="D128" s="29">
        <f t="shared" si="93"/>
        <v>191.8826058759158</v>
      </c>
      <c r="E128" s="29">
        <f t="shared" si="93"/>
        <v>195.89559126579283</v>
      </c>
      <c r="F128" s="29">
        <f t="shared" si="93"/>
        <v>197.629871797623</v>
      </c>
      <c r="G128" s="29">
        <f t="shared" si="93"/>
        <v>202.62182226130932</v>
      </c>
      <c r="H128" s="29">
        <f t="shared" si="93"/>
        <v>204.34468752300629</v>
      </c>
      <c r="I128" s="29">
        <f t="shared" si="93"/>
        <v>207.30286429266008</v>
      </c>
      <c r="J128" s="29">
        <f t="shared" si="93"/>
        <v>205.9727873588333</v>
      </c>
      <c r="K128" s="29">
        <f t="shared" si="93"/>
        <v>212.76181381316229</v>
      </c>
      <c r="L128" s="29">
        <f t="shared" si="93"/>
        <v>211.61543125823317</v>
      </c>
      <c r="M128" s="29">
        <f t="shared" si="93"/>
        <v>210.99429256280763</v>
      </c>
      <c r="N128" s="29">
        <f t="shared" si="93"/>
        <v>212.51906466281702</v>
      </c>
      <c r="O128" s="29">
        <f t="shared" si="93"/>
        <v>215.99290107169426</v>
      </c>
      <c r="P128" s="29">
        <f t="shared" si="93"/>
        <v>219.44084155775414</v>
      </c>
      <c r="Q128" s="29">
        <f t="shared" si="93"/>
        <v>229.64106812171144</v>
      </c>
      <c r="R128" s="29">
        <f t="shared" ref="R128:V128" si="94">R89*R115</f>
        <v>239.22980707776492</v>
      </c>
      <c r="S128" s="29">
        <f t="shared" si="94"/>
        <v>255.31312817992583</v>
      </c>
      <c r="T128" s="29">
        <f t="shared" si="94"/>
        <v>273.89455354869114</v>
      </c>
      <c r="U128" s="29">
        <f t="shared" si="94"/>
        <v>292.82214195469516</v>
      </c>
      <c r="V128" s="29">
        <f t="shared" si="94"/>
        <v>311.1247807192911</v>
      </c>
      <c r="W128" s="29">
        <f t="shared" ref="W128" si="95">W89*W115</f>
        <v>325.98503877220935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1094.7506425138695</v>
      </c>
      <c r="C130" s="31">
        <f t="shared" si="96"/>
        <v>1103.0633657637607</v>
      </c>
      <c r="D130" s="31">
        <f t="shared" si="96"/>
        <v>1107.5040114394535</v>
      </c>
      <c r="E130" s="31">
        <f t="shared" si="96"/>
        <v>1107.4928641063557</v>
      </c>
      <c r="F130" s="31">
        <f t="shared" si="96"/>
        <v>1105.665945823896</v>
      </c>
      <c r="G130" s="31">
        <f t="shared" si="96"/>
        <v>1102.8978720535652</v>
      </c>
      <c r="H130" s="31">
        <f t="shared" si="96"/>
        <v>1102.7209677730946</v>
      </c>
      <c r="I130" s="31">
        <f t="shared" si="96"/>
        <v>1100.1976574598407</v>
      </c>
      <c r="J130" s="31">
        <f t="shared" si="96"/>
        <v>1090.2888830403479</v>
      </c>
      <c r="K130" s="31">
        <f t="shared" si="96"/>
        <v>1072.5892632168184</v>
      </c>
      <c r="L130" s="31">
        <f t="shared" si="96"/>
        <v>1044.0518426519313</v>
      </c>
      <c r="M130" s="31">
        <f t="shared" si="96"/>
        <v>994.65649687068299</v>
      </c>
      <c r="N130" s="31">
        <f t="shared" si="96"/>
        <v>948.94867165096207</v>
      </c>
      <c r="O130" s="31">
        <f t="shared" si="96"/>
        <v>912.92936495336312</v>
      </c>
      <c r="P130" s="31">
        <f t="shared" si="96"/>
        <v>871.60042102091381</v>
      </c>
      <c r="Q130" s="31">
        <f t="shared" si="96"/>
        <v>808.06899901933218</v>
      </c>
      <c r="R130" s="31">
        <f t="shared" ref="R130:V130" si="97">R91*R117</f>
        <v>746.75432984809777</v>
      </c>
      <c r="S130" s="31">
        <f t="shared" si="97"/>
        <v>693.28631146862472</v>
      </c>
      <c r="T130" s="31">
        <f t="shared" si="97"/>
        <v>636.33865142019545</v>
      </c>
      <c r="U130" s="31">
        <f t="shared" si="97"/>
        <v>583.38560211079084</v>
      </c>
      <c r="V130" s="31">
        <f t="shared" si="97"/>
        <v>536.7644844676928</v>
      </c>
      <c r="W130" s="31">
        <f t="shared" ref="W130" si="98">W91*W117</f>
        <v>506.97151564802471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4251.2800431485803</v>
      </c>
      <c r="C131" s="33">
        <f t="shared" si="99"/>
        <v>4293.0783752681646</v>
      </c>
      <c r="D131" s="33">
        <f t="shared" si="99"/>
        <v>4333.557405278334</v>
      </c>
      <c r="E131" s="33">
        <f t="shared" si="99"/>
        <v>4436.4440887361498</v>
      </c>
      <c r="F131" s="33">
        <f t="shared" si="99"/>
        <v>4518.90475729841</v>
      </c>
      <c r="G131" s="33">
        <f t="shared" si="99"/>
        <v>4550.4262196352593</v>
      </c>
      <c r="H131" s="33">
        <f t="shared" si="99"/>
        <v>4575.3773137950911</v>
      </c>
      <c r="I131" s="33">
        <f t="shared" si="99"/>
        <v>4654.8566206892947</v>
      </c>
      <c r="J131" s="33">
        <f t="shared" si="99"/>
        <v>4908.0277079651505</v>
      </c>
      <c r="K131" s="33">
        <f t="shared" si="99"/>
        <v>5111.1817302541122</v>
      </c>
      <c r="L131" s="33">
        <f t="shared" si="99"/>
        <v>5315.3908762523788</v>
      </c>
      <c r="M131" s="33">
        <f t="shared" si="99"/>
        <v>5433.0458553860281</v>
      </c>
      <c r="N131" s="33">
        <f t="shared" si="99"/>
        <v>5539.517170369355</v>
      </c>
      <c r="O131" s="33">
        <f t="shared" si="99"/>
        <v>5722.8966067653473</v>
      </c>
      <c r="P131" s="33">
        <f t="shared" si="99"/>
        <v>5902.2890404382406</v>
      </c>
      <c r="Q131" s="33">
        <f t="shared" si="99"/>
        <v>6112.5390456737277</v>
      </c>
      <c r="R131" s="33">
        <f t="shared" ref="R131:V131" si="100">R92*R118</f>
        <v>6277.2675147736691</v>
      </c>
      <c r="S131" s="33">
        <f t="shared" si="100"/>
        <v>6345.1499434749485</v>
      </c>
      <c r="T131" s="33">
        <f t="shared" si="100"/>
        <v>6507.0959860440043</v>
      </c>
      <c r="U131" s="33">
        <f t="shared" si="100"/>
        <v>6649.030258652464</v>
      </c>
      <c r="V131" s="33">
        <f t="shared" si="100"/>
        <v>6756.1705034697825</v>
      </c>
      <c r="W131" s="33">
        <f t="shared" ref="W131" si="101">W92*W118</f>
        <v>6753.5386978695196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2410.7488072854394</v>
      </c>
      <c r="C133" s="19">
        <f t="shared" ref="C133:Q133" si="103">SUM(C134,C139,C142)</f>
        <v>2446.7169467026979</v>
      </c>
      <c r="D133" s="19">
        <f t="shared" si="103"/>
        <v>2483.7465594999667</v>
      </c>
      <c r="E133" s="19">
        <f t="shared" si="103"/>
        <v>2517.1727286305286</v>
      </c>
      <c r="F133" s="19">
        <f t="shared" si="103"/>
        <v>2537.6342958900605</v>
      </c>
      <c r="G133" s="19">
        <f t="shared" si="103"/>
        <v>2563.7424332941296</v>
      </c>
      <c r="H133" s="19">
        <f t="shared" si="103"/>
        <v>2577.2994180908313</v>
      </c>
      <c r="I133" s="19">
        <f t="shared" si="103"/>
        <v>2595.3724623378366</v>
      </c>
      <c r="J133" s="19">
        <f t="shared" si="103"/>
        <v>2595.8953479014162</v>
      </c>
      <c r="K133" s="19">
        <f t="shared" si="103"/>
        <v>2599.9655020579276</v>
      </c>
      <c r="L133" s="19">
        <f t="shared" si="103"/>
        <v>2576.5202477737394</v>
      </c>
      <c r="M133" s="19">
        <f t="shared" si="103"/>
        <v>2535.1396550088775</v>
      </c>
      <c r="N133" s="19">
        <f t="shared" si="103"/>
        <v>2499.5274114344875</v>
      </c>
      <c r="O133" s="19">
        <f t="shared" si="103"/>
        <v>2482.6290974451813</v>
      </c>
      <c r="P133" s="19">
        <f t="shared" si="103"/>
        <v>2472.4541377633195</v>
      </c>
      <c r="Q133" s="19">
        <f t="shared" si="103"/>
        <v>2481.9796925323217</v>
      </c>
      <c r="R133" s="19">
        <f t="shared" ref="R133:V133" si="104">SUM(R134,R139,R142)</f>
        <v>2414.5766795561262</v>
      </c>
      <c r="S133" s="19">
        <f t="shared" si="104"/>
        <v>2356.6242541132697</v>
      </c>
      <c r="T133" s="19">
        <f t="shared" si="104"/>
        <v>2287.819119354288</v>
      </c>
      <c r="U133" s="19">
        <f t="shared" si="104"/>
        <v>2238.3744817184975</v>
      </c>
      <c r="V133" s="19">
        <f t="shared" si="104"/>
        <v>2222.1984415938446</v>
      </c>
      <c r="W133" s="19">
        <f t="shared" ref="W133" si="105">SUM(W134,W139,W142)</f>
        <v>2263.0656975778375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1151.2911913901544</v>
      </c>
      <c r="C134" s="22">
        <f t="shared" ref="C134:Q134" si="107">SUM(C135:C138)</f>
        <v>1157.0392609743135</v>
      </c>
      <c r="D134" s="22">
        <f t="shared" si="107"/>
        <v>1159.0037949358232</v>
      </c>
      <c r="E134" s="22">
        <f t="shared" si="107"/>
        <v>1160.3823600406524</v>
      </c>
      <c r="F134" s="22">
        <f t="shared" si="107"/>
        <v>1156.4798453122598</v>
      </c>
      <c r="G134" s="22">
        <f t="shared" si="107"/>
        <v>1152.7626984083674</v>
      </c>
      <c r="H134" s="22">
        <f t="shared" si="107"/>
        <v>1145.2532882444241</v>
      </c>
      <c r="I134" s="22">
        <f t="shared" si="107"/>
        <v>1132.121072293508</v>
      </c>
      <c r="J134" s="22">
        <f t="shared" si="107"/>
        <v>1117.4687559168929</v>
      </c>
      <c r="K134" s="22">
        <f t="shared" si="107"/>
        <v>1099.3467024555966</v>
      </c>
      <c r="L134" s="22">
        <f t="shared" si="107"/>
        <v>1077.0630833404282</v>
      </c>
      <c r="M134" s="22">
        <f t="shared" si="107"/>
        <v>1049.2644070088045</v>
      </c>
      <c r="N134" s="22">
        <f t="shared" si="107"/>
        <v>1019.6480374327984</v>
      </c>
      <c r="O134" s="22">
        <f t="shared" si="107"/>
        <v>991.85614642953487</v>
      </c>
      <c r="P134" s="22">
        <f t="shared" si="107"/>
        <v>970.69025175538275</v>
      </c>
      <c r="Q134" s="22">
        <f t="shared" si="107"/>
        <v>957.69591627545799</v>
      </c>
      <c r="R134" s="22">
        <f t="shared" ref="R134:V134" si="108">SUM(R135:R138)</f>
        <v>926.64331658904712</v>
      </c>
      <c r="S134" s="22">
        <f t="shared" si="108"/>
        <v>899.1743084498446</v>
      </c>
      <c r="T134" s="22">
        <f t="shared" si="108"/>
        <v>869.06859741961807</v>
      </c>
      <c r="U134" s="22">
        <f t="shared" si="108"/>
        <v>836.75313059638643</v>
      </c>
      <c r="V134" s="22">
        <f t="shared" si="108"/>
        <v>813.42789651823205</v>
      </c>
      <c r="W134" s="22">
        <f t="shared" ref="W134" si="109">SUM(W135:W138)</f>
        <v>801.63421039471586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523.99196976149369</v>
      </c>
      <c r="C135" s="29">
        <f>C5*1000*11630/RES_summary!C$6</f>
        <v>531.70393967680559</v>
      </c>
      <c r="D135" s="29">
        <f>D5*1000*11630/RES_summary!D$6</f>
        <v>535.79320322173066</v>
      </c>
      <c r="E135" s="29">
        <f>E5*1000*11630/RES_summary!E$6</f>
        <v>537.4212076017559</v>
      </c>
      <c r="F135" s="29">
        <f>F5*1000*11630/RES_summary!F$6</f>
        <v>535.77673160158497</v>
      </c>
      <c r="G135" s="29">
        <f>G5*1000*11630/RES_summary!G$6</f>
        <v>533.19223691430011</v>
      </c>
      <c r="H135" s="29">
        <f>H5*1000*11630/RES_summary!H$6</f>
        <v>527.81874304985979</v>
      </c>
      <c r="I135" s="29">
        <f>I5*1000*11630/RES_summary!I$6</f>
        <v>521.10173928224492</v>
      </c>
      <c r="J135" s="29">
        <f>J5*1000*11630/RES_summary!J$6</f>
        <v>513.29493064592452</v>
      </c>
      <c r="K135" s="29">
        <f>K5*1000*11630/RES_summary!K$6</f>
        <v>504.27757003670331</v>
      </c>
      <c r="L135" s="29">
        <f>L5*1000*11630/RES_summary!L$6</f>
        <v>493.50627760938573</v>
      </c>
      <c r="M135" s="29">
        <f>M5*1000*11630/RES_summary!M$6</f>
        <v>483.03264259253388</v>
      </c>
      <c r="N135" s="29">
        <f>N5*1000*11630/RES_summary!N$6</f>
        <v>473.02112503489502</v>
      </c>
      <c r="O135" s="29">
        <f>O5*1000*11630/RES_summary!O$6</f>
        <v>461.99577650083165</v>
      </c>
      <c r="P135" s="29">
        <f>P5*1000*11630/RES_summary!P$6</f>
        <v>451.06854808086518</v>
      </c>
      <c r="Q135" s="29">
        <f>Q5*1000*11630/RES_summary!Q$6</f>
        <v>440.3001205107995</v>
      </c>
      <c r="R135" s="29">
        <f>R5*1000*11630/RES_summary!R$6</f>
        <v>425.98987199887665</v>
      </c>
      <c r="S135" s="29">
        <f>S5*1000*11630/RES_summary!S$6</f>
        <v>412.15516678129143</v>
      </c>
      <c r="T135" s="29">
        <f>T5*1000*11630/RES_summary!T$6</f>
        <v>398.16540186150655</v>
      </c>
      <c r="U135" s="29">
        <f>U5*1000*11630/RES_summary!U$6</f>
        <v>382.85479074124407</v>
      </c>
      <c r="V135" s="29">
        <f>V5*1000*11630/RES_summary!V$6</f>
        <v>369.56393441978599</v>
      </c>
      <c r="W135" s="29">
        <f>W5*1000*11630/RES_summary!W$6</f>
        <v>358.3420815078947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271.70279366811508</v>
      </c>
      <c r="C136" s="29">
        <f>C6*1000*11630/RES_summary!C$6</f>
        <v>265.50405932938247</v>
      </c>
      <c r="D136" s="29">
        <f>D6*1000*11630/RES_summary!D$6</f>
        <v>260.91250866363157</v>
      </c>
      <c r="E136" s="29">
        <f>E6*1000*11630/RES_summary!E$6</f>
        <v>256.42632139273297</v>
      </c>
      <c r="F136" s="29">
        <f>F6*1000*11630/RES_summary!F$6</f>
        <v>252.24263570147076</v>
      </c>
      <c r="G136" s="29">
        <f>G6*1000*11630/RES_summary!G$6</f>
        <v>248.29563375497523</v>
      </c>
      <c r="H136" s="29">
        <f>H6*1000*11630/RES_summary!H$6</f>
        <v>243.62092887586911</v>
      </c>
      <c r="I136" s="29">
        <f>I6*1000*11630/RES_summary!I$6</f>
        <v>235.63210319087776</v>
      </c>
      <c r="J136" s="29">
        <f>J6*1000*11630/RES_summary!J$6</f>
        <v>226.86826813779467</v>
      </c>
      <c r="K136" s="29">
        <f>K6*1000*11630/RES_summary!K$6</f>
        <v>217.0574124464342</v>
      </c>
      <c r="L136" s="29">
        <f>L6*1000*11630/RES_summary!L$6</f>
        <v>207.78832290483825</v>
      </c>
      <c r="M136" s="29">
        <f>M6*1000*11630/RES_summary!M$6</f>
        <v>199.47566870364247</v>
      </c>
      <c r="N136" s="29">
        <f>N6*1000*11630/RES_summary!N$6</f>
        <v>191.37262060416617</v>
      </c>
      <c r="O136" s="29">
        <f>O6*1000*11630/RES_summary!O$6</f>
        <v>182.51656711335815</v>
      </c>
      <c r="P136" s="29">
        <f>P6*1000*11630/RES_summary!P$6</f>
        <v>174.55168031986369</v>
      </c>
      <c r="Q136" s="29">
        <f>Q6*1000*11630/RES_summary!Q$6</f>
        <v>170.05931347521098</v>
      </c>
      <c r="R136" s="29">
        <f>R6*1000*11630/RES_summary!R$6</f>
        <v>162.42281022083819</v>
      </c>
      <c r="S136" s="29">
        <f>S6*1000*11630/RES_summary!S$6</f>
        <v>156.05798704554448</v>
      </c>
      <c r="T136" s="29">
        <f>T6*1000*11630/RES_summary!T$6</f>
        <v>149.36743200440009</v>
      </c>
      <c r="U136" s="29">
        <f>U6*1000*11630/RES_summary!U$6</f>
        <v>142.78053359874642</v>
      </c>
      <c r="V136" s="29">
        <f>V6*1000*11630/RES_summary!V$6</f>
        <v>138.43014414192351</v>
      </c>
      <c r="W136" s="29">
        <f>W6*1000*11630/RES_summary!W$6</f>
        <v>135.88468183658873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228.32737043134918</v>
      </c>
      <c r="C137" s="29">
        <f>C7*1000*11630/RES_summary!C$6</f>
        <v>228.62763967269558</v>
      </c>
      <c r="D137" s="29">
        <f>D7*1000*11630/RES_summary!D$6</f>
        <v>227.70406105344196</v>
      </c>
      <c r="E137" s="29">
        <f>E7*1000*11630/RES_summary!E$6</f>
        <v>228.51856056322171</v>
      </c>
      <c r="F137" s="29">
        <f>F7*1000*11630/RES_summary!F$6</f>
        <v>226.97189153082715</v>
      </c>
      <c r="G137" s="29">
        <f>G7*1000*11630/RES_summary!G$6</f>
        <v>225.80996916418675</v>
      </c>
      <c r="H137" s="29">
        <f>H7*1000*11630/RES_summary!H$6</f>
        <v>224.1649768080508</v>
      </c>
      <c r="I137" s="29">
        <f>I7*1000*11630/RES_summary!I$6</f>
        <v>221.79480775112779</v>
      </c>
      <c r="J137" s="29">
        <f>J7*1000*11630/RES_summary!J$6</f>
        <v>219.40930637549113</v>
      </c>
      <c r="K137" s="29">
        <f>K7*1000*11630/RES_summary!K$6</f>
        <v>216.59645586658598</v>
      </c>
      <c r="L137" s="29">
        <f>L7*1000*11630/RES_summary!L$6</f>
        <v>213.48417331128232</v>
      </c>
      <c r="M137" s="29">
        <f>M7*1000*11630/RES_summary!M$6</f>
        <v>208.64991148011725</v>
      </c>
      <c r="N137" s="29">
        <f>N7*1000*11630/RES_summary!N$6</f>
        <v>203.85952537086183</v>
      </c>
      <c r="O137" s="29">
        <f>O7*1000*11630/RES_summary!O$6</f>
        <v>200.44430649804406</v>
      </c>
      <c r="P137" s="29">
        <f>P7*1000*11630/RES_summary!P$6</f>
        <v>195.66149383386704</v>
      </c>
      <c r="Q137" s="29">
        <f>Q7*1000*11630/RES_summary!Q$6</f>
        <v>192.66132714174839</v>
      </c>
      <c r="R137" s="29">
        <f>R7*1000*11630/RES_summary!R$6</f>
        <v>185.15752399600541</v>
      </c>
      <c r="S137" s="29">
        <f>S7*1000*11630/RES_summary!S$6</f>
        <v>177.78568803025649</v>
      </c>
      <c r="T137" s="29">
        <f>T7*1000*11630/RES_summary!T$6</f>
        <v>168.82560324626456</v>
      </c>
      <c r="U137" s="29">
        <f>U7*1000*11630/RES_summary!U$6</f>
        <v>159.48185912383803</v>
      </c>
      <c r="V137" s="29">
        <f>V7*1000*11630/RES_summary!V$6</f>
        <v>149.55352903499877</v>
      </c>
      <c r="W137" s="29">
        <f>W7*1000*11630/RES_summary!W$6</f>
        <v>142.3721393248216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127.26905752919663</v>
      </c>
      <c r="C138" s="29">
        <f>C8*1000*11630/RES_summary!C$6</f>
        <v>131.20362229542968</v>
      </c>
      <c r="D138" s="29">
        <f>D8*1000*11630/RES_summary!D$6</f>
        <v>134.5940219970189</v>
      </c>
      <c r="E138" s="29">
        <f>E8*1000*11630/RES_summary!E$6</f>
        <v>138.01627048294182</v>
      </c>
      <c r="F138" s="29">
        <f>F8*1000*11630/RES_summary!F$6</f>
        <v>141.48858647837682</v>
      </c>
      <c r="G138" s="29">
        <f>G8*1000*11630/RES_summary!G$6</f>
        <v>145.46485857490529</v>
      </c>
      <c r="H138" s="29">
        <f>H8*1000*11630/RES_summary!H$6</f>
        <v>149.64863951064427</v>
      </c>
      <c r="I138" s="29">
        <f>I8*1000*11630/RES_summary!I$6</f>
        <v>153.59242206925748</v>
      </c>
      <c r="J138" s="29">
        <f>J8*1000*11630/RES_summary!J$6</f>
        <v>157.89625075768251</v>
      </c>
      <c r="K138" s="29">
        <f>K8*1000*11630/RES_summary!K$6</f>
        <v>161.41526410587321</v>
      </c>
      <c r="L138" s="29">
        <f>L8*1000*11630/RES_summary!L$6</f>
        <v>162.28430951492186</v>
      </c>
      <c r="M138" s="29">
        <f>M8*1000*11630/RES_summary!M$6</f>
        <v>158.10618423251086</v>
      </c>
      <c r="N138" s="29">
        <f>N8*1000*11630/RES_summary!N$6</f>
        <v>151.39476642287539</v>
      </c>
      <c r="O138" s="29">
        <f>O8*1000*11630/RES_summary!O$6</f>
        <v>146.89949631730104</v>
      </c>
      <c r="P138" s="29">
        <f>P8*1000*11630/RES_summary!P$6</f>
        <v>149.40852952078683</v>
      </c>
      <c r="Q138" s="29">
        <f>Q8*1000*11630/RES_summary!Q$6</f>
        <v>154.67515514769912</v>
      </c>
      <c r="R138" s="29">
        <f>R8*1000*11630/RES_summary!R$6</f>
        <v>153.07311037332695</v>
      </c>
      <c r="S138" s="29">
        <f>S8*1000*11630/RES_summary!S$6</f>
        <v>153.17546659275217</v>
      </c>
      <c r="T138" s="29">
        <f>T8*1000*11630/RES_summary!T$6</f>
        <v>152.71016030744676</v>
      </c>
      <c r="U138" s="29">
        <f>U8*1000*11630/RES_summary!U$6</f>
        <v>151.63594713255793</v>
      </c>
      <c r="V138" s="29">
        <f>V8*1000*11630/RES_summary!V$6</f>
        <v>155.88028892152374</v>
      </c>
      <c r="W138" s="29">
        <f>W8*1000*11630/RES_summary!W$6</f>
        <v>165.03530772541077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500.70250878317358</v>
      </c>
      <c r="C139" s="22">
        <f t="shared" ref="C139:Q139" si="111">SUM(C140:C141)</f>
        <v>525.34678824397383</v>
      </c>
      <c r="D139" s="22">
        <f t="shared" si="111"/>
        <v>557.56465963704295</v>
      </c>
      <c r="E139" s="22">
        <f t="shared" si="111"/>
        <v>587.31376692203389</v>
      </c>
      <c r="F139" s="22">
        <f t="shared" si="111"/>
        <v>610.70630782347394</v>
      </c>
      <c r="G139" s="22">
        <f t="shared" si="111"/>
        <v>641.85120236587488</v>
      </c>
      <c r="H139" s="22">
        <f t="shared" si="111"/>
        <v>663.2090944049836</v>
      </c>
      <c r="I139" s="22">
        <f t="shared" si="111"/>
        <v>694.35992633550916</v>
      </c>
      <c r="J139" s="22">
        <f t="shared" si="111"/>
        <v>709.14582170265692</v>
      </c>
      <c r="K139" s="22">
        <f t="shared" si="111"/>
        <v>738.44309700359747</v>
      </c>
      <c r="L139" s="22">
        <f t="shared" si="111"/>
        <v>748.75285755432219</v>
      </c>
      <c r="M139" s="22">
        <f t="shared" si="111"/>
        <v>760.38378517782417</v>
      </c>
      <c r="N139" s="22">
        <f t="shared" si="111"/>
        <v>778.38249855090544</v>
      </c>
      <c r="O139" s="22">
        <f t="shared" si="111"/>
        <v>805.41820630885422</v>
      </c>
      <c r="P139" s="22">
        <f t="shared" si="111"/>
        <v>834.45916841871781</v>
      </c>
      <c r="Q139" s="22">
        <f t="shared" si="111"/>
        <v>874.63326623522494</v>
      </c>
      <c r="R139" s="22">
        <f t="shared" ref="R139:V139" si="112">SUM(R140:R141)</f>
        <v>871.82937978323571</v>
      </c>
      <c r="S139" s="22">
        <f t="shared" si="112"/>
        <v>869.51376123561511</v>
      </c>
      <c r="T139" s="22">
        <f t="shared" si="112"/>
        <v>865.71185867517863</v>
      </c>
      <c r="U139" s="22">
        <f t="shared" si="112"/>
        <v>874.19519522928488</v>
      </c>
      <c r="V139" s="22">
        <f t="shared" si="112"/>
        <v>891.61886404569668</v>
      </c>
      <c r="W139" s="22">
        <f t="shared" ref="W139" si="113">SUM(W140:W141)</f>
        <v>932.72214367981167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368.79614930817678</v>
      </c>
      <c r="C140" s="29">
        <f>C10*1000*11630/RES_summary!C$6</f>
        <v>390.00997966481083</v>
      </c>
      <c r="D140" s="29">
        <f>D10*1000*11630/RES_summary!D$6</f>
        <v>418.44407557649197</v>
      </c>
      <c r="E140" s="29">
        <f>E10*1000*11630/RES_summary!E$6</f>
        <v>443.79579396907451</v>
      </c>
      <c r="F140" s="29">
        <f>F10*1000*11630/RES_summary!F$6</f>
        <v>464.46737059271862</v>
      </c>
      <c r="G140" s="29">
        <f>G10*1000*11630/RES_summary!G$6</f>
        <v>490.51561940964916</v>
      </c>
      <c r="H140" s="29">
        <f>H10*1000*11630/RES_summary!H$6</f>
        <v>509.25967962256084</v>
      </c>
      <c r="I140" s="29">
        <f>I10*1000*11630/RES_summary!I$6</f>
        <v>536.9282250418313</v>
      </c>
      <c r="J140" s="29">
        <f>J10*1000*11630/RES_summary!J$6</f>
        <v>551.83522800025696</v>
      </c>
      <c r="K140" s="29">
        <f>K10*1000*11630/RES_summary!K$6</f>
        <v>575.36789867293226</v>
      </c>
      <c r="L140" s="29">
        <f>L10*1000*11630/RES_summary!L$6</f>
        <v>585.67840904119498</v>
      </c>
      <c r="M140" s="29">
        <f>M10*1000*11630/RES_summary!M$6</f>
        <v>596.95037009447208</v>
      </c>
      <c r="N140" s="29">
        <f>N10*1000*11630/RES_summary!N$6</f>
        <v>613.09389791659692</v>
      </c>
      <c r="O140" s="29">
        <f>O10*1000*11630/RES_summary!O$6</f>
        <v>636.74539431392293</v>
      </c>
      <c r="P140" s="29">
        <f>P10*1000*11630/RES_summary!P$6</f>
        <v>662.19555108013799</v>
      </c>
      <c r="Q140" s="29">
        <f>Q10*1000*11630/RES_summary!Q$6</f>
        <v>690.21102096140919</v>
      </c>
      <c r="R140" s="29">
        <f>R10*1000*11630/RES_summary!R$6</f>
        <v>679.3466167671728</v>
      </c>
      <c r="S140" s="29">
        <f>S10*1000*11630/RES_summary!S$6</f>
        <v>664.08919137802809</v>
      </c>
      <c r="T140" s="29">
        <f>T10*1000*11630/RES_summary!T$6</f>
        <v>648.34325224471218</v>
      </c>
      <c r="U140" s="29">
        <f>U10*1000*11630/RES_summary!U$6</f>
        <v>642.04988752539896</v>
      </c>
      <c r="V140" s="29">
        <f>V10*1000*11630/RES_summary!V$6</f>
        <v>639.01936337280267</v>
      </c>
      <c r="W140" s="29">
        <f>W10*1000*11630/RES_summary!W$6</f>
        <v>654.82422894208696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131.90635947499683</v>
      </c>
      <c r="C141" s="29">
        <f>C11*1000*11630/RES_summary!C$6</f>
        <v>135.33680857916298</v>
      </c>
      <c r="D141" s="29">
        <f>D11*1000*11630/RES_summary!D$6</f>
        <v>139.12058406055101</v>
      </c>
      <c r="E141" s="29">
        <f>E11*1000*11630/RES_summary!E$6</f>
        <v>143.51797295295941</v>
      </c>
      <c r="F141" s="29">
        <f>F11*1000*11630/RES_summary!F$6</f>
        <v>146.23893723075528</v>
      </c>
      <c r="G141" s="29">
        <f>G11*1000*11630/RES_summary!G$6</f>
        <v>151.33558295622575</v>
      </c>
      <c r="H141" s="29">
        <f>H11*1000*11630/RES_summary!H$6</f>
        <v>153.94941478242276</v>
      </c>
      <c r="I141" s="29">
        <f>I11*1000*11630/RES_summary!I$6</f>
        <v>157.43170129367783</v>
      </c>
      <c r="J141" s="29">
        <f>J11*1000*11630/RES_summary!J$6</f>
        <v>157.31059370239996</v>
      </c>
      <c r="K141" s="29">
        <f>K11*1000*11630/RES_summary!K$6</f>
        <v>163.07519833066522</v>
      </c>
      <c r="L141" s="29">
        <f>L11*1000*11630/RES_summary!L$6</f>
        <v>163.07444851312727</v>
      </c>
      <c r="M141" s="29">
        <f>M11*1000*11630/RES_summary!M$6</f>
        <v>163.43341508335203</v>
      </c>
      <c r="N141" s="29">
        <f>N11*1000*11630/RES_summary!N$6</f>
        <v>165.28860063430858</v>
      </c>
      <c r="O141" s="29">
        <f>O11*1000*11630/RES_summary!O$6</f>
        <v>168.67281199493129</v>
      </c>
      <c r="P141" s="29">
        <f>P11*1000*11630/RES_summary!P$6</f>
        <v>172.26361733857988</v>
      </c>
      <c r="Q141" s="29">
        <f>Q11*1000*11630/RES_summary!Q$6</f>
        <v>184.42224527381569</v>
      </c>
      <c r="R141" s="29">
        <f>R11*1000*11630/RES_summary!R$6</f>
        <v>192.48276301606296</v>
      </c>
      <c r="S141" s="29">
        <f>S11*1000*11630/RES_summary!S$6</f>
        <v>205.42456985758704</v>
      </c>
      <c r="T141" s="29">
        <f>T11*1000*11630/RES_summary!T$6</f>
        <v>217.36860643046643</v>
      </c>
      <c r="U141" s="29">
        <f>U11*1000*11630/RES_summary!U$6</f>
        <v>232.14530770388595</v>
      </c>
      <c r="V141" s="29">
        <f>V11*1000*11630/RES_summary!V$6</f>
        <v>252.59950067289404</v>
      </c>
      <c r="W141" s="29">
        <f>W11*1000*11630/RES_summary!W$6</f>
        <v>277.8979147377247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758.75510711211132</v>
      </c>
      <c r="C142" s="22">
        <f t="shared" ref="C142:Q142" si="115">SUM(C143:C144)</f>
        <v>764.3308974844108</v>
      </c>
      <c r="D142" s="22">
        <f t="shared" si="115"/>
        <v>767.17810492710078</v>
      </c>
      <c r="E142" s="22">
        <f t="shared" si="115"/>
        <v>769.47660166784215</v>
      </c>
      <c r="F142" s="22">
        <f t="shared" si="115"/>
        <v>770.44814275432691</v>
      </c>
      <c r="G142" s="22">
        <f t="shared" si="115"/>
        <v>769.12853251988724</v>
      </c>
      <c r="H142" s="22">
        <f t="shared" si="115"/>
        <v>768.83703544142361</v>
      </c>
      <c r="I142" s="22">
        <f t="shared" si="115"/>
        <v>768.89146370881951</v>
      </c>
      <c r="J142" s="22">
        <f t="shared" si="115"/>
        <v>769.28077028186613</v>
      </c>
      <c r="K142" s="22">
        <f t="shared" si="115"/>
        <v>762.17570259873355</v>
      </c>
      <c r="L142" s="22">
        <f t="shared" si="115"/>
        <v>750.70430687898897</v>
      </c>
      <c r="M142" s="22">
        <f t="shared" si="115"/>
        <v>725.49146282224876</v>
      </c>
      <c r="N142" s="22">
        <f t="shared" si="115"/>
        <v>701.4968754507837</v>
      </c>
      <c r="O142" s="22">
        <f t="shared" si="115"/>
        <v>685.35474470679196</v>
      </c>
      <c r="P142" s="22">
        <f t="shared" si="115"/>
        <v>667.30471758921885</v>
      </c>
      <c r="Q142" s="22">
        <f t="shared" si="115"/>
        <v>649.65051002163875</v>
      </c>
      <c r="R142" s="22">
        <f t="shared" ref="R142:V142" si="116">SUM(R143:R144)</f>
        <v>616.10398318384341</v>
      </c>
      <c r="S142" s="22">
        <f t="shared" si="116"/>
        <v>587.93618442781019</v>
      </c>
      <c r="T142" s="22">
        <f t="shared" si="116"/>
        <v>553.0386632594915</v>
      </c>
      <c r="U142" s="22">
        <f t="shared" si="116"/>
        <v>527.42615589282605</v>
      </c>
      <c r="V142" s="22">
        <f t="shared" si="116"/>
        <v>517.15168102991572</v>
      </c>
      <c r="W142" s="22">
        <f t="shared" ref="W142" si="117">SUM(W143:W144)</f>
        <v>528.70934350331004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613.22079722083106</v>
      </c>
      <c r="C143" s="31">
        <f>C13*1000*11630/RES_summary!C$6</f>
        <v>616.85356273397099</v>
      </c>
      <c r="D143" s="31">
        <f>D13*1000*11630/RES_summary!D$6</f>
        <v>618.07967773244673</v>
      </c>
      <c r="E143" s="31">
        <f>E13*1000*11630/RES_summary!E$6</f>
        <v>616.80842552182571</v>
      </c>
      <c r="F143" s="31">
        <f>F13*1000*11630/RES_summary!F$6</f>
        <v>614.97921407789374</v>
      </c>
      <c r="G143" s="31">
        <f>G13*1000*11630/RES_summary!G$6</f>
        <v>612.74413768676254</v>
      </c>
      <c r="H143" s="31">
        <f>H13*1000*11630/RES_summary!H$6</f>
        <v>611.91779764441401</v>
      </c>
      <c r="I143" s="31">
        <f>I13*1000*11630/RES_summary!I$6</f>
        <v>609.72411080914537</v>
      </c>
      <c r="J143" s="31">
        <f>J13*1000*11630/RES_summary!J$6</f>
        <v>602.38124553096543</v>
      </c>
      <c r="K143" s="31">
        <f>K13*1000*11630/RES_summary!K$6</f>
        <v>589.74970714753749</v>
      </c>
      <c r="L143" s="31">
        <f>L13*1000*11630/RES_summary!L$6</f>
        <v>572.54270919402109</v>
      </c>
      <c r="M143" s="31">
        <f>M13*1000*11630/RES_summary!M$6</f>
        <v>544.07901767525505</v>
      </c>
      <c r="N143" s="31">
        <f>N13*1000*11630/RES_summary!N$6</f>
        <v>517.43544586830831</v>
      </c>
      <c r="O143" s="31">
        <f>O13*1000*11630/RES_summary!O$6</f>
        <v>496.21487903005703</v>
      </c>
      <c r="P143" s="31">
        <f>P13*1000*11630/RES_summary!P$6</f>
        <v>473.0320127838786</v>
      </c>
      <c r="Q143" s="31">
        <f>Q13*1000*11630/RES_summary!Q$6</f>
        <v>445.75485079460128</v>
      </c>
      <c r="R143" s="31">
        <f>R13*1000*11630/RES_summary!R$6</f>
        <v>407.23773527192282</v>
      </c>
      <c r="S143" s="31">
        <f>S13*1000*11630/RES_summary!S$6</f>
        <v>377.61356326116527</v>
      </c>
      <c r="T143" s="31">
        <f>T13*1000*11630/RES_summary!T$6</f>
        <v>341.19789515927943</v>
      </c>
      <c r="U143" s="31">
        <f>U13*1000*11630/RES_summary!U$6</f>
        <v>312.21512762343809</v>
      </c>
      <c r="V143" s="31">
        <f>V13*1000*11630/RES_summary!V$6</f>
        <v>294.35602408767852</v>
      </c>
      <c r="W143" s="31">
        <f>W13*1000*11630/RES_summary!W$6</f>
        <v>292.99324530935024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145.5343098912802</v>
      </c>
      <c r="C144" s="33">
        <f>C14*1000*11630/RES_summary!C$6</f>
        <v>147.47733475043987</v>
      </c>
      <c r="D144" s="33">
        <f>D14*1000*11630/RES_summary!D$6</f>
        <v>149.09842719465402</v>
      </c>
      <c r="E144" s="33">
        <f>E14*1000*11630/RES_summary!E$6</f>
        <v>152.66817614601646</v>
      </c>
      <c r="F144" s="33">
        <f>F14*1000*11630/RES_summary!F$6</f>
        <v>155.46892867643314</v>
      </c>
      <c r="G144" s="33">
        <f>G14*1000*11630/RES_summary!G$6</f>
        <v>156.3843948331247</v>
      </c>
      <c r="H144" s="33">
        <f>H14*1000*11630/RES_summary!H$6</f>
        <v>156.91923779700957</v>
      </c>
      <c r="I144" s="33">
        <f>I14*1000*11630/RES_summary!I$6</f>
        <v>159.16735289967411</v>
      </c>
      <c r="J144" s="33">
        <f>J14*1000*11630/RES_summary!J$6</f>
        <v>166.89952475090067</v>
      </c>
      <c r="K144" s="33">
        <f>K14*1000*11630/RES_summary!K$6</f>
        <v>172.425995451196</v>
      </c>
      <c r="L144" s="33">
        <f>L14*1000*11630/RES_summary!L$6</f>
        <v>178.16159768496792</v>
      </c>
      <c r="M144" s="33">
        <f>M14*1000*11630/RES_summary!M$6</f>
        <v>181.41244514699375</v>
      </c>
      <c r="N144" s="33">
        <f>N14*1000*11630/RES_summary!N$6</f>
        <v>184.0614295824754</v>
      </c>
      <c r="O144" s="33">
        <f>O14*1000*11630/RES_summary!O$6</f>
        <v>189.13986567673487</v>
      </c>
      <c r="P144" s="33">
        <f>P14*1000*11630/RES_summary!P$6</f>
        <v>194.27270480534031</v>
      </c>
      <c r="Q144" s="33">
        <f>Q14*1000*11630/RES_summary!Q$6</f>
        <v>203.89565922703747</v>
      </c>
      <c r="R144" s="33">
        <f>R14*1000*11630/RES_summary!R$6</f>
        <v>208.86624791192054</v>
      </c>
      <c r="S144" s="33">
        <f>S14*1000*11630/RES_summary!S$6</f>
        <v>210.32262116664495</v>
      </c>
      <c r="T144" s="33">
        <f>T14*1000*11630/RES_summary!T$6</f>
        <v>211.84076810021205</v>
      </c>
      <c r="U144" s="33">
        <f>U14*1000*11630/RES_summary!U$6</f>
        <v>215.21102826938795</v>
      </c>
      <c r="V144" s="33">
        <f>V14*1000*11630/RES_summary!V$6</f>
        <v>222.7956569422372</v>
      </c>
      <c r="W144" s="33">
        <f>W14*1000*11630/RES_summary!W$6</f>
        <v>235.71609819395985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309.39937122997497</v>
      </c>
      <c r="C3" s="49">
        <f t="shared" ref="C3:W3" si="0">C5*C11/11630</f>
        <v>317.26623210093584</v>
      </c>
      <c r="D3" s="49">
        <f t="shared" si="0"/>
        <v>322.86907640126066</v>
      </c>
      <c r="E3" s="49">
        <f t="shared" si="0"/>
        <v>326.68569058684403</v>
      </c>
      <c r="F3" s="49">
        <f t="shared" si="0"/>
        <v>327.81847140267706</v>
      </c>
      <c r="G3" s="49">
        <f t="shared" si="0"/>
        <v>327.87178066513462</v>
      </c>
      <c r="H3" s="49">
        <f t="shared" si="0"/>
        <v>326.85881388337151</v>
      </c>
      <c r="I3" s="49">
        <f t="shared" si="0"/>
        <v>325.17631222894272</v>
      </c>
      <c r="J3" s="49">
        <f t="shared" si="0"/>
        <v>322.23371405239038</v>
      </c>
      <c r="K3" s="49">
        <f t="shared" si="0"/>
        <v>319.40338581204452</v>
      </c>
      <c r="L3" s="49">
        <f t="shared" si="0"/>
        <v>316.25066175068878</v>
      </c>
      <c r="M3" s="49">
        <f t="shared" si="0"/>
        <v>312.31187803451445</v>
      </c>
      <c r="N3" s="49">
        <f t="shared" si="0"/>
        <v>307.62430628572025</v>
      </c>
      <c r="O3" s="49">
        <f t="shared" si="0"/>
        <v>304.2263639480617</v>
      </c>
      <c r="P3" s="49">
        <f t="shared" si="0"/>
        <v>299.00251953184124</v>
      </c>
      <c r="Q3" s="49">
        <f t="shared" si="0"/>
        <v>293.50667260320529</v>
      </c>
      <c r="R3" s="49">
        <f t="shared" si="0"/>
        <v>287.79282369963249</v>
      </c>
      <c r="S3" s="49">
        <f t="shared" si="0"/>
        <v>280.90529305237038</v>
      </c>
      <c r="T3" s="49">
        <f t="shared" si="0"/>
        <v>273.58728767725495</v>
      </c>
      <c r="U3" s="49">
        <f t="shared" si="0"/>
        <v>265.47908340486862</v>
      </c>
      <c r="V3" s="49">
        <f t="shared" si="0"/>
        <v>259.45450509196223</v>
      </c>
      <c r="W3" s="49">
        <f t="shared" si="0"/>
        <v>252.95567810815956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410.76651682701038</v>
      </c>
      <c r="C5" s="49">
        <f t="shared" ref="C5:W5" si="1">C7*C13/1000000</f>
        <v>421.21076248103697</v>
      </c>
      <c r="D5" s="49">
        <f t="shared" si="1"/>
        <v>428.64924184322638</v>
      </c>
      <c r="E5" s="49">
        <f t="shared" si="1"/>
        <v>433.71627642979445</v>
      </c>
      <c r="F5" s="49">
        <f t="shared" si="1"/>
        <v>435.22018520697907</v>
      </c>
      <c r="G5" s="49">
        <f t="shared" si="1"/>
        <v>435.29095994697678</v>
      </c>
      <c r="H5" s="49">
        <f t="shared" si="1"/>
        <v>433.94611934516132</v>
      </c>
      <c r="I5" s="49">
        <f t="shared" si="1"/>
        <v>431.71238712586808</v>
      </c>
      <c r="J5" s="49">
        <f t="shared" si="1"/>
        <v>427.80571854215782</v>
      </c>
      <c r="K5" s="49">
        <f t="shared" si="1"/>
        <v>424.04810239658445</v>
      </c>
      <c r="L5" s="49">
        <f t="shared" si="1"/>
        <v>419.86246531512677</v>
      </c>
      <c r="M5" s="49">
        <f t="shared" si="1"/>
        <v>414.63323533577665</v>
      </c>
      <c r="N5" s="49">
        <f t="shared" si="1"/>
        <v>408.40989521722906</v>
      </c>
      <c r="O5" s="49">
        <f t="shared" si="1"/>
        <v>403.89870008173034</v>
      </c>
      <c r="P5" s="49">
        <f t="shared" si="1"/>
        <v>396.96339065699942</v>
      </c>
      <c r="Q5" s="49">
        <f t="shared" si="1"/>
        <v>389.66696374147006</v>
      </c>
      <c r="R5" s="49">
        <f t="shared" si="1"/>
        <v>382.0811118295349</v>
      </c>
      <c r="S5" s="49">
        <f t="shared" si="1"/>
        <v>372.93705002272469</v>
      </c>
      <c r="T5" s="49">
        <f t="shared" si="1"/>
        <v>363.22147895964332</v>
      </c>
      <c r="U5" s="49">
        <f t="shared" si="1"/>
        <v>352.45681963454592</v>
      </c>
      <c r="V5" s="49">
        <f t="shared" si="1"/>
        <v>344.45843541318715</v>
      </c>
      <c r="W5" s="49">
        <f t="shared" si="1"/>
        <v>335.83042652944016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8188991</v>
      </c>
      <c r="C7" s="35">
        <v>8562450</v>
      </c>
      <c r="D7" s="35">
        <v>8890455</v>
      </c>
      <c r="E7" s="35">
        <v>9185281</v>
      </c>
      <c r="F7" s="35">
        <v>9405032</v>
      </c>
      <c r="G7" s="35">
        <v>9609909</v>
      </c>
      <c r="H7" s="35">
        <v>9792090</v>
      </c>
      <c r="I7" s="35">
        <v>9965649</v>
      </c>
      <c r="J7" s="35">
        <v>10104670</v>
      </c>
      <c r="K7" s="35">
        <v>10268284</v>
      </c>
      <c r="L7" s="35">
        <v>10438017</v>
      </c>
      <c r="M7" s="35">
        <v>10589745</v>
      </c>
      <c r="N7" s="35">
        <v>10728935</v>
      </c>
      <c r="O7" s="35">
        <v>10968572</v>
      </c>
      <c r="P7" s="35">
        <v>11155372</v>
      </c>
      <c r="Q7" s="35">
        <v>11364347</v>
      </c>
      <c r="R7" s="35">
        <v>11583335</v>
      </c>
      <c r="S7" s="35">
        <v>11751505</v>
      </c>
      <c r="T7" s="35">
        <v>11910628</v>
      </c>
      <c r="U7" s="35">
        <v>12071855</v>
      </c>
      <c r="V7" s="35">
        <v>12271254</v>
      </c>
      <c r="W7" s="35">
        <v>12378135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804034.15492653288</v>
      </c>
      <c r="D8" s="52">
        <v>761349.72648887988</v>
      </c>
      <c r="E8" s="52">
        <v>730958.11265699565</v>
      </c>
      <c r="F8" s="52">
        <v>658688.42801906541</v>
      </c>
      <c r="G8" s="52">
        <v>646637.78790033422</v>
      </c>
      <c r="H8" s="52">
        <v>626783.30836785212</v>
      </c>
      <c r="I8" s="52">
        <v>621021.10623523965</v>
      </c>
      <c r="J8" s="52">
        <v>589361.29906749539</v>
      </c>
      <c r="K8" s="52">
        <v>616851.00518582389</v>
      </c>
      <c r="L8" s="52">
        <v>625885.34367250465</v>
      </c>
      <c r="M8" s="52">
        <v>610814.43437578343</v>
      </c>
      <c r="N8" s="52">
        <v>601229.39791480452</v>
      </c>
      <c r="O8" s="52">
        <v>704648.35568456165</v>
      </c>
      <c r="P8" s="52">
        <v>654802.42986089736</v>
      </c>
      <c r="Q8" s="52">
        <v>679987.74340551533</v>
      </c>
      <c r="R8" s="52">
        <v>693030.42007104866</v>
      </c>
      <c r="S8" s="52">
        <v>645261.58440613002</v>
      </c>
      <c r="T8" s="52">
        <v>639283.36176053062</v>
      </c>
      <c r="U8" s="52">
        <v>965261.15492653288</v>
      </c>
      <c r="V8" s="52">
        <v>960748.72648888081</v>
      </c>
      <c r="W8" s="52">
        <v>837839.11265699565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430575.15492653288</v>
      </c>
      <c r="D9" s="36">
        <v>433344.72648888081</v>
      </c>
      <c r="E9" s="36">
        <v>436132.11265699565</v>
      </c>
      <c r="F9" s="36">
        <v>438937.42801906541</v>
      </c>
      <c r="G9" s="36">
        <v>441760.78790033422</v>
      </c>
      <c r="H9" s="36">
        <v>444602.30836785212</v>
      </c>
      <c r="I9" s="36">
        <v>447462.10623523965</v>
      </c>
      <c r="J9" s="36">
        <v>450340.29906749539</v>
      </c>
      <c r="K9" s="36">
        <v>453237.00518582389</v>
      </c>
      <c r="L9" s="36">
        <v>456152.34367250465</v>
      </c>
      <c r="M9" s="36">
        <v>459086.43437578343</v>
      </c>
      <c r="N9" s="36">
        <v>462039.39791480452</v>
      </c>
      <c r="O9" s="36">
        <v>465011.35568456165</v>
      </c>
      <c r="P9" s="36">
        <v>468002.42986089736</v>
      </c>
      <c r="Q9" s="36">
        <v>471012.74340551533</v>
      </c>
      <c r="R9" s="36">
        <v>474042.42007104866</v>
      </c>
      <c r="S9" s="36">
        <v>477091.58440613002</v>
      </c>
      <c r="T9" s="36">
        <v>480160.36176053062</v>
      </c>
      <c r="U9" s="36">
        <v>804034.15492653288</v>
      </c>
      <c r="V9" s="36">
        <v>761349.72648888081</v>
      </c>
      <c r="W9" s="36">
        <v>730958.11265699565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8760</v>
      </c>
      <c r="D11" s="54">
        <v>8759.9999999999964</v>
      </c>
      <c r="E11" s="54">
        <v>8759.9999999999927</v>
      </c>
      <c r="F11" s="54">
        <v>8759.9999999999945</v>
      </c>
      <c r="G11" s="54">
        <v>8759.9999999999982</v>
      </c>
      <c r="H11" s="54">
        <v>8759.9999999999945</v>
      </c>
      <c r="I11" s="54">
        <v>8759.9999999999982</v>
      </c>
      <c r="J11" s="54">
        <v>8759.9999999999945</v>
      </c>
      <c r="K11" s="54">
        <v>8759.9999999999964</v>
      </c>
      <c r="L11" s="54">
        <v>8760</v>
      </c>
      <c r="M11" s="54">
        <v>8760</v>
      </c>
      <c r="N11" s="54">
        <v>8760</v>
      </c>
      <c r="O11" s="54">
        <v>8760</v>
      </c>
      <c r="P11" s="54">
        <v>8759.9999999999964</v>
      </c>
      <c r="Q11" s="54">
        <v>8760</v>
      </c>
      <c r="R11" s="54">
        <v>8760</v>
      </c>
      <c r="S11" s="54">
        <v>8759.9999999999982</v>
      </c>
      <c r="T11" s="54">
        <v>8760</v>
      </c>
      <c r="U11" s="54">
        <v>8760</v>
      </c>
      <c r="V11" s="54">
        <v>8760.0000000000036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50.160821623446701</v>
      </c>
      <c r="C13" s="35">
        <v>49.192785065143383</v>
      </c>
      <c r="D13" s="35">
        <v>48.214544907232124</v>
      </c>
      <c r="E13" s="35">
        <v>47.218618181609735</v>
      </c>
      <c r="F13" s="35">
        <v>46.275247676667036</v>
      </c>
      <c r="G13" s="35">
        <v>45.29605430675533</v>
      </c>
      <c r="H13" s="35">
        <v>44.315985590937309</v>
      </c>
      <c r="I13" s="35">
        <v>43.320047407436093</v>
      </c>
      <c r="J13" s="35">
        <v>42.337426016105212</v>
      </c>
      <c r="K13" s="35">
        <v>41.296880997504985</v>
      </c>
      <c r="L13" s="35">
        <v>40.224351552131672</v>
      </c>
      <c r="M13" s="35">
        <v>39.154222819886279</v>
      </c>
      <c r="N13" s="35">
        <v>38.06621022657226</v>
      </c>
      <c r="O13" s="35">
        <v>36.823271076830274</v>
      </c>
      <c r="P13" s="35">
        <v>35.584953209718101</v>
      </c>
      <c r="Q13" s="35">
        <v>34.288548540577828</v>
      </c>
      <c r="R13" s="35">
        <v>32.985414980187905</v>
      </c>
      <c r="S13" s="35">
        <v>31.735258592216461</v>
      </c>
      <c r="T13" s="35">
        <v>30.495577475817672</v>
      </c>
      <c r="U13" s="35">
        <v>29.196574978290073</v>
      </c>
      <c r="V13" s="35">
        <v>28.0703533162289</v>
      </c>
      <c r="W13" s="35">
        <v>27.130939073571273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39.851850819337585</v>
      </c>
      <c r="D14" s="36">
        <v>38.320637512549936</v>
      </c>
      <c r="E14" s="36">
        <v>36.860907933387999</v>
      </c>
      <c r="F14" s="36">
        <v>35.709403425594459</v>
      </c>
      <c r="G14" s="36">
        <v>34.377605574646509</v>
      </c>
      <c r="H14" s="36">
        <v>33.435441247101267</v>
      </c>
      <c r="I14" s="36">
        <v>32.545326514504112</v>
      </c>
      <c r="J14" s="36">
        <v>31.700029942964594</v>
      </c>
      <c r="K14" s="36">
        <v>30.764518927842385</v>
      </c>
      <c r="L14" s="36">
        <v>29.870230149371203</v>
      </c>
      <c r="M14" s="36">
        <v>29.139656438059067</v>
      </c>
      <c r="N14" s="36">
        <v>28.197117043940466</v>
      </c>
      <c r="O14" s="36">
        <v>26.700064476264846</v>
      </c>
      <c r="P14" s="36">
        <v>25.259645084662885</v>
      </c>
      <c r="Q14" s="36">
        <v>24.015078870423899</v>
      </c>
      <c r="R14" s="36">
        <v>23.364782979563348</v>
      </c>
      <c r="S14" s="36">
        <v>22.916665758496734</v>
      </c>
      <c r="T14" s="36">
        <v>22.477774416442529</v>
      </c>
      <c r="U14" s="36">
        <v>22.043350405317444</v>
      </c>
      <c r="V14" s="36">
        <v>22.042207378294915</v>
      </c>
      <c r="W14" s="36">
        <v>21.860725446418574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1.1924931244810415</v>
      </c>
      <c r="C16" s="44">
        <f>C7/RES_summary!C$6</f>
        <v>1.2338556698178624</v>
      </c>
      <c r="D16" s="44">
        <f>D7/RES_summary!D$6</f>
        <v>1.2685717098729496</v>
      </c>
      <c r="E16" s="44">
        <f>E7/RES_summary!E$6</f>
        <v>1.2992640463686576</v>
      </c>
      <c r="F16" s="44">
        <f>F7/RES_summary!F$6</f>
        <v>1.321694219318424</v>
      </c>
      <c r="G16" s="44">
        <f>G7/RES_summary!G$6</f>
        <v>1.34375266550757</v>
      </c>
      <c r="H16" s="44">
        <f>H7/RES_summary!H$6</f>
        <v>1.3596285937595676</v>
      </c>
      <c r="I16" s="44">
        <f>I7/RES_summary!I$6</f>
        <v>1.3731863993263627</v>
      </c>
      <c r="J16" s="44">
        <f>J7/RES_summary!J$6</f>
        <v>1.3840074192342635</v>
      </c>
      <c r="K16" s="44">
        <f>K7/RES_summary!K$6</f>
        <v>1.3939535205108995</v>
      </c>
      <c r="L16" s="44">
        <f>L7/RES_summary!L$6</f>
        <v>1.400552920969254</v>
      </c>
      <c r="M16" s="44">
        <f>M7/RES_summary!M$6</f>
        <v>1.4082954188203864</v>
      </c>
      <c r="N16" s="44">
        <f>N7/RES_summary!N$6</f>
        <v>1.4185243291155039</v>
      </c>
      <c r="O16" s="44">
        <f>O7/RES_summary!O$6</f>
        <v>1.4322259362225236</v>
      </c>
      <c r="P16" s="44">
        <f>P7/RES_summary!P$6</f>
        <v>1.4470116929692753</v>
      </c>
      <c r="Q16" s="44">
        <f>Q7/RES_summary!Q$6</f>
        <v>1.4658704720348341</v>
      </c>
      <c r="R16" s="44">
        <f>R7/RES_summary!R$6</f>
        <v>1.474257057278124</v>
      </c>
      <c r="S16" s="44">
        <f>S7/RES_summary!S$6</f>
        <v>1.4825679279243817</v>
      </c>
      <c r="T16" s="44">
        <f>T7/RES_summary!T$6</f>
        <v>1.4904676417890574</v>
      </c>
      <c r="U16" s="44">
        <f>U7/RES_summary!U$6</f>
        <v>1.4969182111364514</v>
      </c>
      <c r="V16" s="44">
        <f>V7/RES_summary!V$6</f>
        <v>1.5029259970931703</v>
      </c>
      <c r="W16" s="44">
        <f>W7/RES_summary!W$6</f>
        <v>1.5077484121796678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59.816434904280143</v>
      </c>
      <c r="C17" s="52">
        <f t="shared" si="2"/>
        <v>60.696796766758631</v>
      </c>
      <c r="D17" s="52">
        <f t="shared" si="2"/>
        <v>61.163607673713571</v>
      </c>
      <c r="E17" s="52">
        <f t="shared" si="2"/>
        <v>61.349452922574926</v>
      </c>
      <c r="F17" s="52">
        <f t="shared" si="2"/>
        <v>61.161727351779149</v>
      </c>
      <c r="G17" s="52">
        <f t="shared" si="2"/>
        <v>60.866693711678124</v>
      </c>
      <c r="H17" s="52">
        <f t="shared" si="2"/>
        <v>60.253281170075354</v>
      </c>
      <c r="I17" s="52">
        <f t="shared" si="2"/>
        <v>59.486499918064503</v>
      </c>
      <c r="J17" s="52">
        <f t="shared" si="2"/>
        <v>58.595311717571342</v>
      </c>
      <c r="K17" s="52">
        <f t="shared" si="2"/>
        <v>57.565932652591741</v>
      </c>
      <c r="L17" s="52">
        <f t="shared" si="2"/>
        <v>56.33633306043216</v>
      </c>
      <c r="M17" s="52">
        <f t="shared" si="2"/>
        <v>55.140712624718482</v>
      </c>
      <c r="N17" s="52">
        <f t="shared" si="2"/>
        <v>53.997845323618144</v>
      </c>
      <c r="O17" s="52">
        <f t="shared" si="2"/>
        <v>52.739243892789013</v>
      </c>
      <c r="P17" s="52">
        <f t="shared" si="2"/>
        <v>51.491843388226641</v>
      </c>
      <c r="Q17" s="52">
        <f t="shared" si="2"/>
        <v>50.262570834566141</v>
      </c>
      <c r="R17" s="52">
        <f t="shared" ref="R17:V17" si="3">R13*R16</f>
        <v>48.628980821789568</v>
      </c>
      <c r="S17" s="52">
        <f t="shared" si="3"/>
        <v>47.049676573206789</v>
      </c>
      <c r="T17" s="52">
        <f t="shared" si="3"/>
        <v>45.452671445377462</v>
      </c>
      <c r="U17" s="52">
        <f t="shared" si="3"/>
        <v>43.704884787813256</v>
      </c>
      <c r="V17" s="52">
        <f t="shared" si="3"/>
        <v>42.187663746550896</v>
      </c>
      <c r="W17" s="52">
        <f t="shared" ref="W17" si="4">W13*W16</f>
        <v>40.906630309120395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523.99196976149369</v>
      </c>
      <c r="C18" s="36">
        <f>C3*11630*1000/RES_summary!C$6</f>
        <v>531.70393967680559</v>
      </c>
      <c r="D18" s="36">
        <f>D3*11630*1000/RES_summary!D$6</f>
        <v>535.79320322173066</v>
      </c>
      <c r="E18" s="36">
        <f>E3*11630*1000/RES_summary!E$6</f>
        <v>537.4212076017559</v>
      </c>
      <c r="F18" s="36">
        <f>F3*11630*1000/RES_summary!F$6</f>
        <v>535.77673160158508</v>
      </c>
      <c r="G18" s="36">
        <f>G3*11630*1000/RES_summary!G$6</f>
        <v>533.19223691430011</v>
      </c>
      <c r="H18" s="36">
        <f>H3*11630*1000/RES_summary!H$6</f>
        <v>527.81874304985979</v>
      </c>
      <c r="I18" s="36">
        <f>I3*11630*1000/RES_summary!I$6</f>
        <v>521.10173928224492</v>
      </c>
      <c r="J18" s="36">
        <f>J3*11630*1000/RES_summary!J$6</f>
        <v>513.29493064592464</v>
      </c>
      <c r="K18" s="36">
        <f>K3*11630*1000/RES_summary!K$6</f>
        <v>504.27757003670331</v>
      </c>
      <c r="L18" s="36">
        <f>L3*11630*1000/RES_summary!L$6</f>
        <v>493.50627760938573</v>
      </c>
      <c r="M18" s="36">
        <f>M3*11630*1000/RES_summary!M$6</f>
        <v>483.03264259253393</v>
      </c>
      <c r="N18" s="36">
        <f>N3*11630*1000/RES_summary!N$6</f>
        <v>473.02112503489502</v>
      </c>
      <c r="O18" s="36">
        <f>O3*11630*1000/RES_summary!O$6</f>
        <v>461.99577650083165</v>
      </c>
      <c r="P18" s="36">
        <f>P3*11630*1000/RES_summary!P$6</f>
        <v>451.06854808086513</v>
      </c>
      <c r="Q18" s="36">
        <f>Q3*11630*1000/RES_summary!Q$6</f>
        <v>440.30012051079945</v>
      </c>
      <c r="R18" s="36">
        <f>R3*11630*1000/RES_summary!R$6</f>
        <v>425.98987199887671</v>
      </c>
      <c r="S18" s="36">
        <f>S3*11630*1000/RES_summary!S$6</f>
        <v>412.15516678129143</v>
      </c>
      <c r="T18" s="36">
        <f>T3*11630*1000/RES_summary!T$6</f>
        <v>398.16540186150655</v>
      </c>
      <c r="U18" s="36">
        <f>U3*11630*1000/RES_summary!U$6</f>
        <v>382.85479074124407</v>
      </c>
      <c r="V18" s="36">
        <f>V3*11630*1000/RES_summary!V$6</f>
        <v>369.56393441978605</v>
      </c>
      <c r="W18" s="36">
        <f>W3*11630*1000/RES_summary!W$6</f>
        <v>358.3420815078947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160.43122485370586</v>
      </c>
      <c r="C3" s="49">
        <f t="shared" ref="C3:W3" si="0">C5*C11/11630</f>
        <v>158.42551883692784</v>
      </c>
      <c r="D3" s="49">
        <f t="shared" si="0"/>
        <v>157.22592258957948</v>
      </c>
      <c r="E3" s="49">
        <f t="shared" si="0"/>
        <v>155.8755194322467</v>
      </c>
      <c r="F3" s="49">
        <f t="shared" si="0"/>
        <v>154.33629417062551</v>
      </c>
      <c r="G3" s="49">
        <f t="shared" si="0"/>
        <v>152.68251473756303</v>
      </c>
      <c r="H3" s="49">
        <f t="shared" si="0"/>
        <v>150.86551756273965</v>
      </c>
      <c r="I3" s="49">
        <f t="shared" si="0"/>
        <v>147.03842375175506</v>
      </c>
      <c r="J3" s="49">
        <f t="shared" si="0"/>
        <v>142.42222215341411</v>
      </c>
      <c r="K3" s="49">
        <f t="shared" si="0"/>
        <v>137.48157080622576</v>
      </c>
      <c r="L3" s="49">
        <f t="shared" si="0"/>
        <v>133.15574209318052</v>
      </c>
      <c r="M3" s="49">
        <f t="shared" si="0"/>
        <v>128.97393513750106</v>
      </c>
      <c r="N3" s="49">
        <f t="shared" si="0"/>
        <v>124.45716806219599</v>
      </c>
      <c r="O3" s="49">
        <f t="shared" si="0"/>
        <v>120.18800689854221</v>
      </c>
      <c r="P3" s="49">
        <f t="shared" si="0"/>
        <v>115.70612144475912</v>
      </c>
      <c r="Q3" s="49">
        <f t="shared" si="0"/>
        <v>113.36254731293072</v>
      </c>
      <c r="R3" s="49">
        <f t="shared" si="0"/>
        <v>109.7305881178504</v>
      </c>
      <c r="S3" s="49">
        <f t="shared" si="0"/>
        <v>106.36167666303672</v>
      </c>
      <c r="T3" s="49">
        <f t="shared" si="0"/>
        <v>102.6333036430289</v>
      </c>
      <c r="U3" s="49">
        <f t="shared" si="0"/>
        <v>99.00684568806102</v>
      </c>
      <c r="V3" s="49">
        <f t="shared" si="0"/>
        <v>97.185686137204513</v>
      </c>
      <c r="W3" s="49">
        <f t="shared" si="0"/>
        <v>95.921756367116885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4329.6499174690052</v>
      </c>
      <c r="C5" s="49">
        <f t="shared" ref="C5:W5" si="1">C7*C13/1000000</f>
        <v>4326.7514387740539</v>
      </c>
      <c r="D5" s="49">
        <f t="shared" si="1"/>
        <v>4313.7688048247437</v>
      </c>
      <c r="E5" s="49">
        <f t="shared" si="1"/>
        <v>4286.5817615052647</v>
      </c>
      <c r="F5" s="49">
        <f t="shared" si="1"/>
        <v>4239.8570373162738</v>
      </c>
      <c r="G5" s="49">
        <f t="shared" si="1"/>
        <v>4176.5806343216436</v>
      </c>
      <c r="H5" s="49">
        <f t="shared" si="1"/>
        <v>4108.1676478490463</v>
      </c>
      <c r="I5" s="49">
        <f t="shared" si="1"/>
        <v>4027.983231758335</v>
      </c>
      <c r="J5" s="49">
        <f t="shared" si="1"/>
        <v>3922.8407878412213</v>
      </c>
      <c r="K5" s="49">
        <f t="shared" si="1"/>
        <v>3814.5595813633922</v>
      </c>
      <c r="L5" s="49">
        <f t="shared" si="1"/>
        <v>3707.7683786753955</v>
      </c>
      <c r="M5" s="49">
        <f t="shared" si="1"/>
        <v>3592.4580902428042</v>
      </c>
      <c r="N5" s="49">
        <f t="shared" si="1"/>
        <v>3469.0725603726519</v>
      </c>
      <c r="O5" s="49">
        <f t="shared" si="1"/>
        <v>3356.9212508036462</v>
      </c>
      <c r="P5" s="49">
        <f t="shared" si="1"/>
        <v>3242.537299278496</v>
      </c>
      <c r="Q5" s="49">
        <f t="shared" si="1"/>
        <v>3121.3266412144499</v>
      </c>
      <c r="R5" s="49">
        <f t="shared" si="1"/>
        <v>3058.1474358856635</v>
      </c>
      <c r="S5" s="49">
        <f t="shared" si="1"/>
        <v>2986.9608571093208</v>
      </c>
      <c r="T5" s="49">
        <f t="shared" si="1"/>
        <v>2921.3757589682618</v>
      </c>
      <c r="U5" s="49">
        <f t="shared" si="1"/>
        <v>2866.751363320443</v>
      </c>
      <c r="V5" s="49">
        <f t="shared" si="1"/>
        <v>2828.5481049252235</v>
      </c>
      <c r="W5" s="49">
        <f t="shared" si="1"/>
        <v>2778.9002202722845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6811151</v>
      </c>
      <c r="C7" s="35">
        <v>6870192</v>
      </c>
      <c r="D7" s="35">
        <v>6938936</v>
      </c>
      <c r="E7" s="35">
        <v>7000455</v>
      </c>
      <c r="F7" s="35">
        <v>7044732</v>
      </c>
      <c r="G7" s="35">
        <v>7078150</v>
      </c>
      <c r="H7" s="35">
        <v>7123769</v>
      </c>
      <c r="I7" s="35">
        <v>7162972</v>
      </c>
      <c r="J7" s="35">
        <v>7167607</v>
      </c>
      <c r="K7" s="35">
        <v>7181730</v>
      </c>
      <c r="L7" s="35">
        <v>7229200</v>
      </c>
      <c r="M7" s="35">
        <v>7279065</v>
      </c>
      <c r="N7" s="35">
        <v>7320745</v>
      </c>
      <c r="O7" s="35">
        <v>7428657</v>
      </c>
      <c r="P7" s="35">
        <v>7543290</v>
      </c>
      <c r="Q7" s="35">
        <v>7643962</v>
      </c>
      <c r="R7" s="35">
        <v>7778495</v>
      </c>
      <c r="S7" s="35">
        <v>7855945</v>
      </c>
      <c r="T7" s="35">
        <v>7922985</v>
      </c>
      <c r="U7" s="35">
        <v>7995163</v>
      </c>
      <c r="V7" s="35">
        <v>8092569</v>
      </c>
      <c r="W7" s="35">
        <v>8133764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473483.91310797073</v>
      </c>
      <c r="D8" s="52">
        <v>488537.60768325534</v>
      </c>
      <c r="E8" s="52">
        <v>486732.3827797221</v>
      </c>
      <c r="F8" s="52">
        <v>474980.13026633207</v>
      </c>
      <c r="G8" s="52">
        <v>469681.75352658331</v>
      </c>
      <c r="H8" s="52">
        <v>487515.16760716774</v>
      </c>
      <c r="I8" s="52">
        <v>486804.29936855659</v>
      </c>
      <c r="J8" s="52">
        <v>458015.08763751574</v>
      </c>
      <c r="K8" s="52">
        <v>473356.48336160183</v>
      </c>
      <c r="L8" s="52">
        <v>512632.44976564776</v>
      </c>
      <c r="M8" s="52">
        <v>521032.96251026634</v>
      </c>
      <c r="N8" s="52">
        <v>518931.00985241029</v>
      </c>
      <c r="O8" s="52">
        <v>591324.59280798864</v>
      </c>
      <c r="P8" s="52">
        <v>604286.72531659994</v>
      </c>
      <c r="Q8" s="52">
        <v>596647.43440838251</v>
      </c>
      <c r="R8" s="52">
        <v>608016.91310797073</v>
      </c>
      <c r="S8" s="52">
        <v>565987.60768325534</v>
      </c>
      <c r="T8" s="52">
        <v>553772.3827797221</v>
      </c>
      <c r="U8" s="52">
        <v>547158.13026633207</v>
      </c>
      <c r="V8" s="52">
        <v>567087.75352658331</v>
      </c>
      <c r="W8" s="52">
        <v>528710.16760716774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414442.91310797073</v>
      </c>
      <c r="D9" s="36">
        <v>419793.60768325534</v>
      </c>
      <c r="E9" s="36">
        <v>425213.3827797221</v>
      </c>
      <c r="F9" s="36">
        <v>430703.13026633207</v>
      </c>
      <c r="G9" s="36">
        <v>436263.75352658331</v>
      </c>
      <c r="H9" s="36">
        <v>441896.16760716774</v>
      </c>
      <c r="I9" s="36">
        <v>447601.29936855659</v>
      </c>
      <c r="J9" s="36">
        <v>453380.08763751574</v>
      </c>
      <c r="K9" s="36">
        <v>459233.48336160183</v>
      </c>
      <c r="L9" s="36">
        <v>465162.44976564776</v>
      </c>
      <c r="M9" s="36">
        <v>471167.96251026634</v>
      </c>
      <c r="N9" s="36">
        <v>477251.00985241029</v>
      </c>
      <c r="O9" s="36">
        <v>483412.59280798864</v>
      </c>
      <c r="P9" s="36">
        <v>489653.72531659994</v>
      </c>
      <c r="Q9" s="36">
        <v>495975.43440838251</v>
      </c>
      <c r="R9" s="36">
        <v>473483.91310797073</v>
      </c>
      <c r="S9" s="36">
        <v>488537.60768325534</v>
      </c>
      <c r="T9" s="36">
        <v>486732.38277972117</v>
      </c>
      <c r="U9" s="36">
        <v>474980.13026633114</v>
      </c>
      <c r="V9" s="36">
        <v>469681.75352658331</v>
      </c>
      <c r="W9" s="36">
        <v>487515.16760716774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430.93903216528503</v>
      </c>
      <c r="C11" s="54">
        <v>425.83652196011593</v>
      </c>
      <c r="D11" s="54">
        <v>423.88397766511679</v>
      </c>
      <c r="E11" s="54">
        <v>422.90859987246336</v>
      </c>
      <c r="F11" s="54">
        <v>423.34708114133076</v>
      </c>
      <c r="G11" s="54">
        <v>425.15583963728864</v>
      </c>
      <c r="H11" s="54">
        <v>427.09210520493673</v>
      </c>
      <c r="I11" s="54">
        <v>424.54418746088487</v>
      </c>
      <c r="J11" s="54">
        <v>422.23748890806331</v>
      </c>
      <c r="K11" s="54">
        <v>419.15996706097485</v>
      </c>
      <c r="L11" s="54">
        <v>417.66397530390753</v>
      </c>
      <c r="M11" s="54">
        <v>417.53218213542442</v>
      </c>
      <c r="N11" s="54">
        <v>417.24029675754434</v>
      </c>
      <c r="O11" s="54">
        <v>416.38942822844479</v>
      </c>
      <c r="P11" s="54">
        <v>415.00284135574162</v>
      </c>
      <c r="Q11" s="54">
        <v>422.38656084273737</v>
      </c>
      <c r="R11" s="54">
        <v>417.30059343623901</v>
      </c>
      <c r="S11" s="54">
        <v>414.12872774912438</v>
      </c>
      <c r="T11" s="54">
        <v>408.58329083622476</v>
      </c>
      <c r="U11" s="54">
        <v>401.65660338902632</v>
      </c>
      <c r="V11" s="54">
        <v>399.59353274126784</v>
      </c>
      <c r="W11" s="54">
        <v>401.44299475432859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635.67081649915053</v>
      </c>
      <c r="C13" s="35">
        <v>629.78610186935873</v>
      </c>
      <c r="D13" s="35">
        <v>621.67583111081342</v>
      </c>
      <c r="E13" s="35">
        <v>612.32902168577107</v>
      </c>
      <c r="F13" s="35">
        <v>601.84788254773548</v>
      </c>
      <c r="G13" s="35">
        <v>590.0667030681243</v>
      </c>
      <c r="H13" s="35">
        <v>576.68456793714768</v>
      </c>
      <c r="I13" s="35">
        <v>562.33407470507143</v>
      </c>
      <c r="J13" s="35">
        <v>547.30132216250433</v>
      </c>
      <c r="K13" s="35">
        <v>531.14772921891972</v>
      </c>
      <c r="L13" s="35">
        <v>512.88778546386811</v>
      </c>
      <c r="M13" s="35">
        <v>493.53290432807017</v>
      </c>
      <c r="N13" s="35">
        <v>473.86878799529995</v>
      </c>
      <c r="O13" s="35">
        <v>451.88803989787738</v>
      </c>
      <c r="P13" s="35">
        <v>429.857170979572</v>
      </c>
      <c r="Q13" s="35">
        <v>408.33884852049891</v>
      </c>
      <c r="R13" s="35">
        <v>393.15413018658023</v>
      </c>
      <c r="S13" s="35">
        <v>380.21662029320731</v>
      </c>
      <c r="T13" s="35">
        <v>368.72160668842133</v>
      </c>
      <c r="U13" s="35">
        <v>358.56071518747564</v>
      </c>
      <c r="V13" s="35">
        <v>349.52412576589995</v>
      </c>
      <c r="W13" s="35">
        <v>341.64996922363184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550.28434770341187</v>
      </c>
      <c r="D14" s="36">
        <v>519.64865634750481</v>
      </c>
      <c r="E14" s="36">
        <v>499.47096905712772</v>
      </c>
      <c r="F14" s="36">
        <v>478.04249446988632</v>
      </c>
      <c r="G14" s="36">
        <v>455.72077648633558</v>
      </c>
      <c r="H14" s="36">
        <v>435.85825696671401</v>
      </c>
      <c r="I14" s="36">
        <v>419.76348115666934</v>
      </c>
      <c r="J14" s="36">
        <v>399.67689169392298</v>
      </c>
      <c r="K14" s="36">
        <v>387.95310365297229</v>
      </c>
      <c r="L14" s="36">
        <v>368.48816661066388</v>
      </c>
      <c r="M14" s="36">
        <v>353.52357385819329</v>
      </c>
      <c r="N14" s="36">
        <v>346.84573829759148</v>
      </c>
      <c r="O14" s="36">
        <v>330.00482371377387</v>
      </c>
      <c r="P14" s="36">
        <v>325.79671801586716</v>
      </c>
      <c r="Q14" s="36">
        <v>325.2615197822509</v>
      </c>
      <c r="R14" s="36">
        <v>324.61528074111789</v>
      </c>
      <c r="S14" s="36">
        <v>322.76560502667292</v>
      </c>
      <c r="T14" s="36">
        <v>320.57141576167845</v>
      </c>
      <c r="U14" s="36">
        <v>315.14891419852557</v>
      </c>
      <c r="V14" s="36">
        <v>310.07630464574186</v>
      </c>
      <c r="W14" s="36">
        <v>307.99412706991205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0.99185000170377147</v>
      </c>
      <c r="C16" s="44">
        <f>C7/RES_summary!C$6</f>
        <v>0.98999998270790712</v>
      </c>
      <c r="D16" s="44">
        <f>D7/RES_summary!D$6</f>
        <v>0.99011106925561909</v>
      </c>
      <c r="E16" s="44">
        <f>E7/RES_summary!E$6</f>
        <v>0.990218969862947</v>
      </c>
      <c r="F16" s="44">
        <f>F7/RES_summary!F$6</f>
        <v>0.98999998735225148</v>
      </c>
      <c r="G16" s="44">
        <f>G7/RES_summary!G$6</f>
        <v>0.98973704426986842</v>
      </c>
      <c r="H16" s="44">
        <f>H7/RES_summary!H$6</f>
        <v>0.98913306839888127</v>
      </c>
      <c r="I16" s="44">
        <f>I7/RES_summary!I$6</f>
        <v>0.98700001667282822</v>
      </c>
      <c r="J16" s="44">
        <f>J7/RES_summary!J$6</f>
        <v>0.98172639642417237</v>
      </c>
      <c r="K16" s="44">
        <f>K7/RES_summary!K$6</f>
        <v>0.97494360468202301</v>
      </c>
      <c r="L16" s="44">
        <f>L7/RES_summary!L$6</f>
        <v>0.97000006574725173</v>
      </c>
      <c r="M16" s="44">
        <f>M7/RES_summary!M$6</f>
        <v>0.96801895539465932</v>
      </c>
      <c r="N16" s="44">
        <f>N7/RES_summary!N$6</f>
        <v>0.96791106384283998</v>
      </c>
      <c r="O16" s="44">
        <f>O7/RES_summary!O$6</f>
        <v>0.97000003525536438</v>
      </c>
      <c r="P16" s="44">
        <f>P7/RES_summary!P$6</f>
        <v>0.97847286791137089</v>
      </c>
      <c r="Q16" s="44">
        <f>Q7/RES_summary!Q$6</f>
        <v>0.98598346083205091</v>
      </c>
      <c r="R16" s="44">
        <f>R7/RES_summary!R$6</f>
        <v>0.98999995672684948</v>
      </c>
      <c r="S16" s="44">
        <f>S7/RES_summary!S$6</f>
        <v>0.99110472237708347</v>
      </c>
      <c r="T16" s="44">
        <f>T7/RES_summary!T$6</f>
        <v>0.99146348696979503</v>
      </c>
      <c r="U16" s="44">
        <f>U7/RES_summary!U$6</f>
        <v>0.99140563697164552</v>
      </c>
      <c r="V16" s="44">
        <f>V7/RES_summary!V$6</f>
        <v>0.99114013395617762</v>
      </c>
      <c r="W16" s="44">
        <f>W7/RES_summary!W$6</f>
        <v>0.99075262598478231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630.49010042772022</v>
      </c>
      <c r="C17" s="52">
        <f t="shared" si="2"/>
        <v>623.48822996034539</v>
      </c>
      <c r="D17" s="52">
        <f t="shared" si="2"/>
        <v>615.52812187150312</v>
      </c>
      <c r="E17" s="52">
        <f t="shared" si="2"/>
        <v>606.33981307087038</v>
      </c>
      <c r="F17" s="52">
        <f t="shared" si="2"/>
        <v>595.82939611023744</v>
      </c>
      <c r="G17" s="52">
        <f t="shared" si="2"/>
        <v>584.01087461671148</v>
      </c>
      <c r="H17" s="52">
        <f t="shared" si="2"/>
        <v>570.41777618195397</v>
      </c>
      <c r="I17" s="52">
        <f t="shared" si="2"/>
        <v>555.02374110960488</v>
      </c>
      <c r="J17" s="52">
        <f t="shared" si="2"/>
        <v>537.30015476478036</v>
      </c>
      <c r="K17" s="52">
        <f t="shared" si="2"/>
        <v>517.83908174336466</v>
      </c>
      <c r="L17" s="52">
        <f t="shared" si="2"/>
        <v>497.50118562091438</v>
      </c>
      <c r="M17" s="52">
        <f t="shared" si="2"/>
        <v>477.74920650055083</v>
      </c>
      <c r="N17" s="52">
        <f t="shared" si="2"/>
        <v>458.66284271044799</v>
      </c>
      <c r="O17" s="52">
        <f t="shared" si="2"/>
        <v>438.33141463241856</v>
      </c>
      <c r="P17" s="52">
        <f t="shared" si="2"/>
        <v>420.60357888065033</v>
      </c>
      <c r="Q17" s="52">
        <f t="shared" si="2"/>
        <v>402.6153510564161</v>
      </c>
      <c r="R17" s="52">
        <f t="shared" ref="R17:V17" si="3">R13*R16</f>
        <v>389.22257187169657</v>
      </c>
      <c r="S17" s="52">
        <f t="shared" si="3"/>
        <v>376.83448789885222</v>
      </c>
      <c r="T17" s="52">
        <f t="shared" si="3"/>
        <v>365.57400988840749</v>
      </c>
      <c r="U17" s="52">
        <f t="shared" si="3"/>
        <v>355.47911423344806</v>
      </c>
      <c r="V17" s="52">
        <f t="shared" si="3"/>
        <v>346.42738883252997</v>
      </c>
      <c r="W17" s="52">
        <f t="shared" ref="W17" si="4">W13*W16</f>
        <v>338.4906041759333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271.70279366811508</v>
      </c>
      <c r="C18" s="36">
        <f>C3*11630*1000/RES_summary!C$6</f>
        <v>265.50405932938247</v>
      </c>
      <c r="D18" s="36">
        <f>D3*11630*1000/RES_summary!D$6</f>
        <v>260.91250866363157</v>
      </c>
      <c r="E18" s="36">
        <f>E3*11630*1000/RES_summary!E$6</f>
        <v>256.42632139273297</v>
      </c>
      <c r="F18" s="36">
        <f>F3*11630*1000/RES_summary!F$6</f>
        <v>252.24263570147076</v>
      </c>
      <c r="G18" s="36">
        <f>G3*11630*1000/RES_summary!G$6</f>
        <v>248.2956337549752</v>
      </c>
      <c r="H18" s="36">
        <f>H3*11630*1000/RES_summary!H$6</f>
        <v>243.62092887586911</v>
      </c>
      <c r="I18" s="36">
        <f>I3*11630*1000/RES_summary!I$6</f>
        <v>235.63210319087776</v>
      </c>
      <c r="J18" s="36">
        <f>J3*11630*1000/RES_summary!J$6</f>
        <v>226.86826813779467</v>
      </c>
      <c r="K18" s="36">
        <f>K3*11630*1000/RES_summary!K$6</f>
        <v>217.0574124464342</v>
      </c>
      <c r="L18" s="36">
        <f>L3*11630*1000/RES_summary!L$6</f>
        <v>207.78832290483831</v>
      </c>
      <c r="M18" s="36">
        <f>M3*11630*1000/RES_summary!M$6</f>
        <v>199.4756687036425</v>
      </c>
      <c r="N18" s="36">
        <f>N3*11630*1000/RES_summary!N$6</f>
        <v>191.37262060416617</v>
      </c>
      <c r="O18" s="36">
        <f>O3*11630*1000/RES_summary!O$6</f>
        <v>182.51656711335815</v>
      </c>
      <c r="P18" s="36">
        <f>P3*11630*1000/RES_summary!P$6</f>
        <v>174.55168031986369</v>
      </c>
      <c r="Q18" s="36">
        <f>Q3*11630*1000/RES_summary!Q$6</f>
        <v>170.05931347521093</v>
      </c>
      <c r="R18" s="36">
        <f>R3*11630*1000/RES_summary!R$6</f>
        <v>162.42281022083819</v>
      </c>
      <c r="S18" s="36">
        <f>S3*11630*1000/RES_summary!S$6</f>
        <v>156.05798704554448</v>
      </c>
      <c r="T18" s="36">
        <f>T3*11630*1000/RES_summary!T$6</f>
        <v>149.36743200440009</v>
      </c>
      <c r="U18" s="36">
        <f>U3*11630*1000/RES_summary!U$6</f>
        <v>142.78053359874639</v>
      </c>
      <c r="V18" s="36">
        <f>V3*11630*1000/RES_summary!V$6</f>
        <v>138.43014414192351</v>
      </c>
      <c r="W18" s="36">
        <f>W3*11630*1000/RES_summary!W$6</f>
        <v>135.88468183658873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134.81951808957743</v>
      </c>
      <c r="C3" s="49">
        <f t="shared" ref="C3:W3" si="0">C5*C11/11630</f>
        <v>136.42146386422721</v>
      </c>
      <c r="D3" s="49">
        <f t="shared" si="0"/>
        <v>137.2145063488542</v>
      </c>
      <c r="E3" s="49">
        <f t="shared" si="0"/>
        <v>138.91104912411296</v>
      </c>
      <c r="F3" s="49">
        <f t="shared" si="0"/>
        <v>138.87422529640492</v>
      </c>
      <c r="G3" s="49">
        <f t="shared" si="0"/>
        <v>138.8555788251301</v>
      </c>
      <c r="H3" s="49">
        <f t="shared" si="0"/>
        <v>138.81715910712094</v>
      </c>
      <c r="I3" s="49">
        <f t="shared" si="0"/>
        <v>138.40371700808183</v>
      </c>
      <c r="J3" s="49">
        <f t="shared" si="0"/>
        <v>137.73967259342282</v>
      </c>
      <c r="K3" s="49">
        <f t="shared" si="0"/>
        <v>137.18960641783318</v>
      </c>
      <c r="L3" s="49">
        <f t="shared" si="0"/>
        <v>136.80577967526901</v>
      </c>
      <c r="M3" s="49">
        <f t="shared" si="0"/>
        <v>134.90567709118596</v>
      </c>
      <c r="N3" s="49">
        <f t="shared" si="0"/>
        <v>132.57789505134946</v>
      </c>
      <c r="O3" s="49">
        <f t="shared" si="0"/>
        <v>131.99350652479612</v>
      </c>
      <c r="P3" s="49">
        <f t="shared" si="0"/>
        <v>129.69931040548167</v>
      </c>
      <c r="Q3" s="49">
        <f t="shared" si="0"/>
        <v>128.42918371925634</v>
      </c>
      <c r="R3" s="49">
        <f t="shared" si="0"/>
        <v>125.08984406132402</v>
      </c>
      <c r="S3" s="49">
        <f t="shared" si="0"/>
        <v>121.1702407776862</v>
      </c>
      <c r="T3" s="49">
        <f t="shared" si="0"/>
        <v>116.00339624357315</v>
      </c>
      <c r="U3" s="49">
        <f t="shared" si="0"/>
        <v>110.58787509992574</v>
      </c>
      <c r="V3" s="49">
        <f t="shared" si="0"/>
        <v>104.99492306101658</v>
      </c>
      <c r="W3" s="49">
        <f t="shared" si="0"/>
        <v>100.50128886642132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5327.5563575889882</v>
      </c>
      <c r="C5" s="49">
        <f t="shared" ref="C5:W5" si="1">C7*C13/1000000</f>
        <v>5431.516432188364</v>
      </c>
      <c r="D5" s="49">
        <f t="shared" si="1"/>
        <v>5524.1442662559093</v>
      </c>
      <c r="E5" s="49">
        <f t="shared" si="1"/>
        <v>5604.7419414537462</v>
      </c>
      <c r="F5" s="49">
        <f t="shared" si="1"/>
        <v>5675.1478161814466</v>
      </c>
      <c r="G5" s="49">
        <f t="shared" si="1"/>
        <v>5749.6597929372101</v>
      </c>
      <c r="H5" s="49">
        <f t="shared" si="1"/>
        <v>5827.5764259997395</v>
      </c>
      <c r="I5" s="49">
        <f t="shared" si="1"/>
        <v>5895.0545004393543</v>
      </c>
      <c r="J5" s="49">
        <f t="shared" si="1"/>
        <v>5966.827185433277</v>
      </c>
      <c r="K5" s="49">
        <f t="shared" si="1"/>
        <v>6064.7191285668241</v>
      </c>
      <c r="L5" s="49">
        <f t="shared" si="1"/>
        <v>6174.7459674913071</v>
      </c>
      <c r="M5" s="49">
        <f t="shared" si="1"/>
        <v>6204.5976014327189</v>
      </c>
      <c r="N5" s="49">
        <f t="shared" si="1"/>
        <v>6164.6178008591751</v>
      </c>
      <c r="O5" s="49">
        <f t="shared" si="1"/>
        <v>6162.6322375193995</v>
      </c>
      <c r="P5" s="49">
        <f t="shared" si="1"/>
        <v>6097.4567512531066</v>
      </c>
      <c r="Q5" s="49">
        <f t="shared" si="1"/>
        <v>5967.4020682956007</v>
      </c>
      <c r="R5" s="49">
        <f t="shared" si="1"/>
        <v>5839.7420199354647</v>
      </c>
      <c r="S5" s="49">
        <f t="shared" si="1"/>
        <v>5677.1932426775466</v>
      </c>
      <c r="T5" s="49">
        <f t="shared" si="1"/>
        <v>5498.5446530646277</v>
      </c>
      <c r="U5" s="49">
        <f t="shared" si="1"/>
        <v>5311.6697527570695</v>
      </c>
      <c r="V5" s="49">
        <f t="shared" si="1"/>
        <v>5107.9854385464068</v>
      </c>
      <c r="W5" s="49">
        <f t="shared" si="1"/>
        <v>4851.3943764365949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3505962</v>
      </c>
      <c r="C7" s="35">
        <v>3589914</v>
      </c>
      <c r="D7" s="35">
        <v>3674168</v>
      </c>
      <c r="E7" s="35">
        <v>3754392</v>
      </c>
      <c r="F7" s="35">
        <v>3830732</v>
      </c>
      <c r="G7" s="35">
        <v>3911224</v>
      </c>
      <c r="H7" s="35">
        <v>3997765</v>
      </c>
      <c r="I7" s="35">
        <v>4080562</v>
      </c>
      <c r="J7" s="35">
        <v>4171732</v>
      </c>
      <c r="K7" s="35">
        <v>4289273</v>
      </c>
      <c r="L7" s="35">
        <v>4418257</v>
      </c>
      <c r="M7" s="35">
        <v>4511955</v>
      </c>
      <c r="N7" s="35">
        <v>4586005</v>
      </c>
      <c r="O7" s="35">
        <v>4691255</v>
      </c>
      <c r="P7" s="35">
        <v>4780247</v>
      </c>
      <c r="Q7" s="35">
        <v>4849223</v>
      </c>
      <c r="R7" s="35">
        <v>4945915</v>
      </c>
      <c r="S7" s="35">
        <v>5021306</v>
      </c>
      <c r="T7" s="35">
        <v>5092941</v>
      </c>
      <c r="U7" s="35">
        <v>5165897</v>
      </c>
      <c r="V7" s="35">
        <v>5253330</v>
      </c>
      <c r="W7" s="35">
        <v>5299788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309834.90820571827</v>
      </c>
      <c r="D8" s="52">
        <v>320446.10307424283</v>
      </c>
      <c r="E8" s="52">
        <v>327195.804984143</v>
      </c>
      <c r="F8" s="52">
        <v>334583.48766627861</v>
      </c>
      <c r="G8" s="52">
        <v>350521.60490297759</v>
      </c>
      <c r="H8" s="52">
        <v>368894.63525714772</v>
      </c>
      <c r="I8" s="52">
        <v>378037.12884280365</v>
      </c>
      <c r="J8" s="52">
        <v>399884.75623017875</v>
      </c>
      <c r="K8" s="52">
        <v>440345.35958284838</v>
      </c>
      <c r="L8" s="52">
        <v>466521.00612872187</v>
      </c>
      <c r="M8" s="52">
        <v>446640.04407143453</v>
      </c>
      <c r="N8" s="52">
        <v>443100.16105350433</v>
      </c>
      <c r="O8" s="52">
        <v>415084.9082057178</v>
      </c>
      <c r="P8" s="52">
        <v>409438.10307424329</v>
      </c>
      <c r="Q8" s="52">
        <v>396171.804984143</v>
      </c>
      <c r="R8" s="52">
        <v>431275.48766627908</v>
      </c>
      <c r="S8" s="52">
        <v>425912.60490297712</v>
      </c>
      <c r="T8" s="52">
        <v>440529.63525714725</v>
      </c>
      <c r="U8" s="52">
        <v>450993.12884280365</v>
      </c>
      <c r="V8" s="52">
        <v>487317.75623017922</v>
      </c>
      <c r="W8" s="52">
        <v>486803.35958284885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225882.90820571827</v>
      </c>
      <c r="D9" s="36">
        <v>236192.10307424283</v>
      </c>
      <c r="E9" s="36">
        <v>246971.804984143</v>
      </c>
      <c r="F9" s="36">
        <v>258243.48766627861</v>
      </c>
      <c r="G9" s="36">
        <v>270029.60490297759</v>
      </c>
      <c r="H9" s="36">
        <v>282353.63525714725</v>
      </c>
      <c r="I9" s="36">
        <v>295240.12884280365</v>
      </c>
      <c r="J9" s="36">
        <v>308714.75623017922</v>
      </c>
      <c r="K9" s="36">
        <v>322804.35958284885</v>
      </c>
      <c r="L9" s="36">
        <v>337537.00612872187</v>
      </c>
      <c r="M9" s="36">
        <v>352942.04407143407</v>
      </c>
      <c r="N9" s="36">
        <v>369050.16105350479</v>
      </c>
      <c r="O9" s="36">
        <v>309834.9082057178</v>
      </c>
      <c r="P9" s="36">
        <v>320446.10307424329</v>
      </c>
      <c r="Q9" s="36">
        <v>327195.804984143</v>
      </c>
      <c r="R9" s="36">
        <v>334583.48766627908</v>
      </c>
      <c r="S9" s="36">
        <v>350521.60490297712</v>
      </c>
      <c r="T9" s="36">
        <v>368894.63525714725</v>
      </c>
      <c r="U9" s="36">
        <v>378037.12884280365</v>
      </c>
      <c r="V9" s="36">
        <v>399884.75623017922</v>
      </c>
      <c r="W9" s="36">
        <v>440345.35958284885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294.30960277844332</v>
      </c>
      <c r="C11" s="54">
        <v>292.10656812865921</v>
      </c>
      <c r="D11" s="54">
        <v>288.87817405224291</v>
      </c>
      <c r="E11" s="54">
        <v>288.24440414724955</v>
      </c>
      <c r="F11" s="54">
        <v>284.59298198226008</v>
      </c>
      <c r="G11" s="54">
        <v>280.86711908067474</v>
      </c>
      <c r="H11" s="54">
        <v>277.03515876908534</v>
      </c>
      <c r="I11" s="54">
        <v>273.04840501203626</v>
      </c>
      <c r="J11" s="54">
        <v>268.46971472078684</v>
      </c>
      <c r="K11" s="54">
        <v>263.0814533725063</v>
      </c>
      <c r="L11" s="54">
        <v>257.67071649585534</v>
      </c>
      <c r="M11" s="54">
        <v>252.86942447455448</v>
      </c>
      <c r="N11" s="54">
        <v>250.11784497528768</v>
      </c>
      <c r="O11" s="54">
        <v>249.09558476286512</v>
      </c>
      <c r="P11" s="54">
        <v>247.38231717769139</v>
      </c>
      <c r="Q11" s="54">
        <v>250.29843633136653</v>
      </c>
      <c r="R11" s="54">
        <v>249.1197182113321</v>
      </c>
      <c r="S11" s="54">
        <v>248.22299330079909</v>
      </c>
      <c r="T11" s="54">
        <v>245.35937842403817</v>
      </c>
      <c r="U11" s="54">
        <v>242.13421528033732</v>
      </c>
      <c r="V11" s="54">
        <v>239.05529291154593</v>
      </c>
      <c r="W11" s="54">
        <v>240.92660765604447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1519.5704795399918</v>
      </c>
      <c r="C13" s="35">
        <v>1512.9934678625627</v>
      </c>
      <c r="D13" s="35">
        <v>1503.5088940559901</v>
      </c>
      <c r="E13" s="35">
        <v>1492.8494258068272</v>
      </c>
      <c r="F13" s="35">
        <v>1481.4786876715591</v>
      </c>
      <c r="G13" s="35">
        <v>1470.0410390550912</v>
      </c>
      <c r="H13" s="35">
        <v>1457.7086011808447</v>
      </c>
      <c r="I13" s="35">
        <v>1444.6673032879671</v>
      </c>
      <c r="J13" s="35">
        <v>1430.2997377188365</v>
      </c>
      <c r="K13" s="35">
        <v>1413.9270521057588</v>
      </c>
      <c r="L13" s="35">
        <v>1397.5524663891908</v>
      </c>
      <c r="M13" s="35">
        <v>1375.1461620146299</v>
      </c>
      <c r="N13" s="35">
        <v>1344.2239598210588</v>
      </c>
      <c r="O13" s="35">
        <v>1313.6425620690839</v>
      </c>
      <c r="P13" s="35">
        <v>1275.5526547588665</v>
      </c>
      <c r="Q13" s="35">
        <v>1230.5893270521074</v>
      </c>
      <c r="R13" s="35">
        <v>1180.7202549852686</v>
      </c>
      <c r="S13" s="35">
        <v>1130.6208469823482</v>
      </c>
      <c r="T13" s="35">
        <v>1079.6403596791379</v>
      </c>
      <c r="U13" s="35">
        <v>1028.2182847929546</v>
      </c>
      <c r="V13" s="35">
        <v>972.33287049288867</v>
      </c>
      <c r="W13" s="35">
        <v>915.39404527814975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1443.3656824895268</v>
      </c>
      <c r="D14" s="36">
        <v>1409.0930645364001</v>
      </c>
      <c r="E14" s="36">
        <v>1393.3208567650886</v>
      </c>
      <c r="F14" s="36">
        <v>1383.2871979039824</v>
      </c>
      <c r="G14" s="36">
        <v>1383.1985994197894</v>
      </c>
      <c r="H14" s="36">
        <v>1374.3026694782225</v>
      </c>
      <c r="I14" s="36">
        <v>1365.2528263152028</v>
      </c>
      <c r="J14" s="36">
        <v>1352.6059864316171</v>
      </c>
      <c r="K14" s="36">
        <v>1336.2600645545099</v>
      </c>
      <c r="L14" s="36">
        <v>1335.2841587118553</v>
      </c>
      <c r="M14" s="36">
        <v>1267.6246848352769</v>
      </c>
      <c r="N14" s="36">
        <v>1175.3954870938333</v>
      </c>
      <c r="O14" s="36">
        <v>1072.5986457233441</v>
      </c>
      <c r="P14" s="36">
        <v>943.64176717397595</v>
      </c>
      <c r="Q14" s="36">
        <v>822.45645014032061</v>
      </c>
      <c r="R14" s="36">
        <v>777.14828768112773</v>
      </c>
      <c r="S14" s="36">
        <v>756.70973810149815</v>
      </c>
      <c r="T14" s="36">
        <v>745.29445036205698</v>
      </c>
      <c r="U14" s="36">
        <v>730.03630707625052</v>
      </c>
      <c r="V14" s="36">
        <v>691.95549851820169</v>
      </c>
      <c r="W14" s="36">
        <v>681.640440602117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0.51054343321317619</v>
      </c>
      <c r="C16" s="44">
        <f>C7/RES_summary!C$6</f>
        <v>0.51730938493754963</v>
      </c>
      <c r="D16" s="44">
        <f>D7/RES_summary!D$6</f>
        <v>0.52426400922342842</v>
      </c>
      <c r="E16" s="44">
        <f>E7/RES_summary!E$6</f>
        <v>0.53106122083517282</v>
      </c>
      <c r="F16" s="44">
        <f>F7/RES_summary!F$6</f>
        <v>0.53833483396527571</v>
      </c>
      <c r="G16" s="44">
        <f>G7/RES_summary!G$6</f>
        <v>0.54690608156613973</v>
      </c>
      <c r="H16" s="44">
        <f>H7/RES_summary!H$6</f>
        <v>0.55508840351050881</v>
      </c>
      <c r="I16" s="44">
        <f>I7/RES_summary!I$6</f>
        <v>0.56226867311983197</v>
      </c>
      <c r="J16" s="44">
        <f>J7/RES_summary!J$6</f>
        <v>0.57139006410471516</v>
      </c>
      <c r="K16" s="44">
        <f>K7/RES_summary!K$6</f>
        <v>0.58228299867654099</v>
      </c>
      <c r="L16" s="44">
        <f>L7/RES_summary!L$6</f>
        <v>0.5928331738627034</v>
      </c>
      <c r="M16" s="44">
        <f>M7/RES_summary!M$6</f>
        <v>0.60003008159532989</v>
      </c>
      <c r="N16" s="44">
        <f>N7/RES_summary!N$6</f>
        <v>0.60633787658750349</v>
      </c>
      <c r="O16" s="44">
        <f>O7/RES_summary!O$6</f>
        <v>0.61256260928346862</v>
      </c>
      <c r="P16" s="44">
        <f>P7/RES_summary!P$6</f>
        <v>0.62006657458678205</v>
      </c>
      <c r="Q16" s="44">
        <f>Q7/RES_summary!Q$6</f>
        <v>0.62549417120158113</v>
      </c>
      <c r="R16" s="44">
        <f>R7/RES_summary!R$6</f>
        <v>0.62948624842912104</v>
      </c>
      <c r="S16" s="44">
        <f>S7/RES_summary!S$6</f>
        <v>0.63348713478777963</v>
      </c>
      <c r="T16" s="44">
        <f>T7/RES_summary!T$6</f>
        <v>0.63731851603801282</v>
      </c>
      <c r="U16" s="44">
        <f>U7/RES_summary!U$6</f>
        <v>0.64057473322494018</v>
      </c>
      <c r="V16" s="44">
        <f>V7/RES_summary!V$6</f>
        <v>0.64340337412211213</v>
      </c>
      <c r="W16" s="44">
        <f>W7/RES_summary!W$6</f>
        <v>0.64555338440636312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775.80672963373991</v>
      </c>
      <c r="C17" s="52">
        <f t="shared" si="2"/>
        <v>782.68572027451262</v>
      </c>
      <c r="D17" s="52">
        <f t="shared" si="2"/>
        <v>788.23560070087626</v>
      </c>
      <c r="E17" s="52">
        <f t="shared" si="2"/>
        <v>792.79443859206037</v>
      </c>
      <c r="F17" s="52">
        <f t="shared" si="2"/>
        <v>797.5315833507633</v>
      </c>
      <c r="G17" s="52">
        <f t="shared" si="2"/>
        <v>803.97438441103657</v>
      </c>
      <c r="H17" s="52">
        <f t="shared" si="2"/>
        <v>809.1571402130121</v>
      </c>
      <c r="I17" s="52">
        <f t="shared" si="2"/>
        <v>812.29116771933116</v>
      </c>
      <c r="J17" s="52">
        <f t="shared" si="2"/>
        <v>817.25905882412326</v>
      </c>
      <c r="K17" s="52">
        <f t="shared" si="2"/>
        <v>823.30568381002308</v>
      </c>
      <c r="L17" s="52">
        <f t="shared" si="2"/>
        <v>828.5154642891531</v>
      </c>
      <c r="M17" s="52">
        <f t="shared" si="2"/>
        <v>825.12906379914307</v>
      </c>
      <c r="N17" s="52">
        <f t="shared" si="2"/>
        <v>815.0539014559464</v>
      </c>
      <c r="O17" s="52">
        <f t="shared" si="2"/>
        <v>804.68831548685887</v>
      </c>
      <c r="P17" s="52">
        <f t="shared" si="2"/>
        <v>790.92756534140653</v>
      </c>
      <c r="Q17" s="52">
        <f t="shared" si="2"/>
        <v>769.72645121396931</v>
      </c>
      <c r="R17" s="52">
        <f t="shared" ref="R17:V17" si="3">R13*R16</f>
        <v>743.247163754952</v>
      </c>
      <c r="S17" s="52">
        <f t="shared" si="3"/>
        <v>716.23376088618033</v>
      </c>
      <c r="T17" s="52">
        <f t="shared" si="3"/>
        <v>688.0747918854546</v>
      </c>
      <c r="U17" s="52">
        <f t="shared" si="3"/>
        <v>658.65065347825248</v>
      </c>
      <c r="V17" s="52">
        <f t="shared" si="3"/>
        <v>625.60224964496319</v>
      </c>
      <c r="W17" s="52">
        <f t="shared" ref="W17" si="4">W13*W16</f>
        <v>590.93572399474112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228.32737043134918</v>
      </c>
      <c r="C18" s="36">
        <f>C3*11630*1000/RES_summary!C$6</f>
        <v>228.62763967269564</v>
      </c>
      <c r="D18" s="36">
        <f>D3*11630*1000/RES_summary!D$6</f>
        <v>227.70406105344202</v>
      </c>
      <c r="E18" s="36">
        <f>E3*11630*1000/RES_summary!E$6</f>
        <v>228.51856056322168</v>
      </c>
      <c r="F18" s="36">
        <f>F3*11630*1000/RES_summary!F$6</f>
        <v>226.97189153082715</v>
      </c>
      <c r="G18" s="36">
        <f>G3*11630*1000/RES_summary!G$6</f>
        <v>225.80996916418675</v>
      </c>
      <c r="H18" s="36">
        <f>H3*11630*1000/RES_summary!H$6</f>
        <v>224.1649768080508</v>
      </c>
      <c r="I18" s="36">
        <f>I3*11630*1000/RES_summary!I$6</f>
        <v>221.79480775112779</v>
      </c>
      <c r="J18" s="36">
        <f>J3*11630*1000/RES_summary!J$6</f>
        <v>219.40930637549116</v>
      </c>
      <c r="K18" s="36">
        <f>K3*11630*1000/RES_summary!K$6</f>
        <v>216.59645586658596</v>
      </c>
      <c r="L18" s="36">
        <f>L3*11630*1000/RES_summary!L$6</f>
        <v>213.48417331128232</v>
      </c>
      <c r="M18" s="36">
        <f>M3*11630*1000/RES_summary!M$6</f>
        <v>208.64991148011725</v>
      </c>
      <c r="N18" s="36">
        <f>N3*11630*1000/RES_summary!N$6</f>
        <v>203.85952537086183</v>
      </c>
      <c r="O18" s="36">
        <f>O3*11630*1000/RES_summary!O$6</f>
        <v>200.444306498044</v>
      </c>
      <c r="P18" s="36">
        <f>P3*11630*1000/RES_summary!P$6</f>
        <v>195.66149383386704</v>
      </c>
      <c r="Q18" s="36">
        <f>Q3*11630*1000/RES_summary!Q$6</f>
        <v>192.66132714174836</v>
      </c>
      <c r="R18" s="36">
        <f>R3*11630*1000/RES_summary!R$6</f>
        <v>185.15752399600544</v>
      </c>
      <c r="S18" s="36">
        <f>S3*11630*1000/RES_summary!S$6</f>
        <v>177.78568803025647</v>
      </c>
      <c r="T18" s="36">
        <f>T3*11630*1000/RES_summary!T$6</f>
        <v>168.82560324626456</v>
      </c>
      <c r="U18" s="36">
        <f>U3*11630*1000/RES_summary!U$6</f>
        <v>159.48185912383803</v>
      </c>
      <c r="V18" s="36">
        <f>V3*11630*1000/RES_summary!V$6</f>
        <v>149.55352903499877</v>
      </c>
      <c r="W18" s="36">
        <f>W3*11630*1000/RES_summary!W$6</f>
        <v>142.3721393248216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75.148034032827312</v>
      </c>
      <c r="C3" s="49">
        <f t="shared" ref="C3:W3" si="0">C5*C11/11630</f>
        <v>78.288829134814804</v>
      </c>
      <c r="D3" s="49">
        <f t="shared" si="0"/>
        <v>81.106380801409088</v>
      </c>
      <c r="E3" s="49">
        <f t="shared" si="0"/>
        <v>83.896839196476094</v>
      </c>
      <c r="F3" s="49">
        <f t="shared" si="0"/>
        <v>86.570710156853252</v>
      </c>
      <c r="G3" s="49">
        <f t="shared" si="0"/>
        <v>89.449581038858966</v>
      </c>
      <c r="H3" s="49">
        <f t="shared" si="0"/>
        <v>92.671920908062248</v>
      </c>
      <c r="I3" s="49">
        <f t="shared" si="0"/>
        <v>95.844273065726341</v>
      </c>
      <c r="J3" s="49">
        <f t="shared" si="0"/>
        <v>99.123315425245707</v>
      </c>
      <c r="K3" s="49">
        <f t="shared" si="0"/>
        <v>102.23849907385092</v>
      </c>
      <c r="L3" s="49">
        <f t="shared" si="0"/>
        <v>103.99567868611763</v>
      </c>
      <c r="M3" s="49">
        <f t="shared" si="0"/>
        <v>102.22588490397321</v>
      </c>
      <c r="N3" s="49">
        <f t="shared" si="0"/>
        <v>98.457991686290981</v>
      </c>
      <c r="O3" s="49">
        <f t="shared" si="0"/>
        <v>96.734000403429519</v>
      </c>
      <c r="P3" s="49">
        <f t="shared" si="0"/>
        <v>99.039329956239612</v>
      </c>
      <c r="Q3" s="49">
        <f t="shared" si="0"/>
        <v>103.10737609864499</v>
      </c>
      <c r="R3" s="49">
        <f t="shared" si="0"/>
        <v>103.41406113744753</v>
      </c>
      <c r="S3" s="49">
        <f t="shared" si="0"/>
        <v>104.39708828035428</v>
      </c>
      <c r="T3" s="49">
        <f t="shared" si="0"/>
        <v>104.93015807989589</v>
      </c>
      <c r="U3" s="49">
        <f t="shared" si="0"/>
        <v>105.14736456096249</v>
      </c>
      <c r="V3" s="49">
        <f t="shared" si="0"/>
        <v>109.43666155958293</v>
      </c>
      <c r="W3" s="49">
        <f t="shared" si="0"/>
        <v>116.49934610470901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1964.2637388525877</v>
      </c>
      <c r="C5" s="49">
        <f t="shared" ref="C5:W5" si="1">C7*C13/1000000</f>
        <v>2034.5721254485877</v>
      </c>
      <c r="D5" s="49">
        <f t="shared" si="1"/>
        <v>2099.2206453122067</v>
      </c>
      <c r="E5" s="49">
        <f t="shared" si="1"/>
        <v>2160.9583842904676</v>
      </c>
      <c r="F5" s="49">
        <f t="shared" si="1"/>
        <v>2219.5845942151586</v>
      </c>
      <c r="G5" s="49">
        <f t="shared" si="1"/>
        <v>2281.7098829140305</v>
      </c>
      <c r="H5" s="49">
        <f t="shared" si="1"/>
        <v>2353.7694500930434</v>
      </c>
      <c r="I5" s="49">
        <f t="shared" si="1"/>
        <v>2427.1969654670888</v>
      </c>
      <c r="J5" s="49">
        <f t="shared" si="1"/>
        <v>2510.5082992463972</v>
      </c>
      <c r="K5" s="49">
        <f t="shared" si="1"/>
        <v>2594.9063671695753</v>
      </c>
      <c r="L5" s="49">
        <f t="shared" si="1"/>
        <v>2637.4176335708985</v>
      </c>
      <c r="M5" s="49">
        <f t="shared" si="1"/>
        <v>2582.2810760976436</v>
      </c>
      <c r="N5" s="49">
        <f t="shared" si="1"/>
        <v>2475.6256070170757</v>
      </c>
      <c r="O5" s="49">
        <f t="shared" si="1"/>
        <v>2419.2392904129388</v>
      </c>
      <c r="P5" s="49">
        <f t="shared" si="1"/>
        <v>2465.8015041758499</v>
      </c>
      <c r="Q5" s="49">
        <f t="shared" si="1"/>
        <v>2511.0013468064117</v>
      </c>
      <c r="R5" s="49">
        <f t="shared" si="1"/>
        <v>2564.9225533112149</v>
      </c>
      <c r="S5" s="49">
        <f t="shared" si="1"/>
        <v>2589.1635329519208</v>
      </c>
      <c r="T5" s="49">
        <f t="shared" si="1"/>
        <v>2606.961292381759</v>
      </c>
      <c r="U5" s="49">
        <f t="shared" si="1"/>
        <v>2624.731541500496</v>
      </c>
      <c r="V5" s="49">
        <f t="shared" si="1"/>
        <v>2647.245173639606</v>
      </c>
      <c r="W5" s="49">
        <f t="shared" si="1"/>
        <v>2650.5419145961132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3310589</v>
      </c>
      <c r="C7" s="35">
        <v>3458847</v>
      </c>
      <c r="D7" s="35">
        <v>3607716</v>
      </c>
      <c r="E7" s="35">
        <v>3759068</v>
      </c>
      <c r="F7" s="35">
        <v>3913740</v>
      </c>
      <c r="G7" s="35">
        <v>4084521</v>
      </c>
      <c r="H7" s="35">
        <v>4284800</v>
      </c>
      <c r="I7" s="35">
        <v>4499537</v>
      </c>
      <c r="J7" s="35">
        <v>4748415</v>
      </c>
      <c r="K7" s="35">
        <v>5021781</v>
      </c>
      <c r="L7" s="35">
        <v>5216948</v>
      </c>
      <c r="M7" s="35">
        <v>5193125</v>
      </c>
      <c r="N7" s="35">
        <v>5054526</v>
      </c>
      <c r="O7" s="35">
        <v>5054550</v>
      </c>
      <c r="P7" s="35">
        <v>5333592</v>
      </c>
      <c r="Q7" s="35">
        <v>5624313</v>
      </c>
      <c r="R7" s="35">
        <v>5892800</v>
      </c>
      <c r="S7" s="35">
        <v>6077832</v>
      </c>
      <c r="T7" s="35">
        <v>6247387</v>
      </c>
      <c r="U7" s="35">
        <v>6417687</v>
      </c>
      <c r="V7" s="35">
        <v>6608012</v>
      </c>
      <c r="W7" s="35">
        <v>6752870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299568.19995429786</v>
      </c>
      <c r="D8" s="52">
        <v>308022.81446516095</v>
      </c>
      <c r="E8" s="52">
        <v>318756.02607664</v>
      </c>
      <c r="F8" s="52">
        <v>330753.91195947072</v>
      </c>
      <c r="G8" s="52">
        <v>355990.64188225847</v>
      </c>
      <c r="H8" s="52">
        <v>395089.53484954173</v>
      </c>
      <c r="I8" s="52">
        <v>419646.11867585639</v>
      </c>
      <c r="J8" s="52">
        <v>464409.19264799822</v>
      </c>
      <c r="K8" s="52">
        <v>500069.89343557321</v>
      </c>
      <c r="L8" s="52">
        <v>433622.76441821363</v>
      </c>
      <c r="M8" s="52">
        <v>226993.82860658038</v>
      </c>
      <c r="N8" s="52">
        <v>125219.66534343921</v>
      </c>
      <c r="O8" s="52">
        <v>277518.49098076764</v>
      </c>
      <c r="P8" s="52">
        <v>570921.24373900052</v>
      </c>
      <c r="Q8" s="52">
        <v>597730.67296520248</v>
      </c>
      <c r="R8" s="52">
        <v>568055.19995429739</v>
      </c>
      <c r="S8" s="52">
        <v>493054.81446516141</v>
      </c>
      <c r="T8" s="52">
        <v>488311.02607664</v>
      </c>
      <c r="U8" s="52">
        <v>501053.91195947118</v>
      </c>
      <c r="V8" s="52">
        <v>546315.64188225847</v>
      </c>
      <c r="W8" s="52">
        <v>539947.53484954126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151310.19995429786</v>
      </c>
      <c r="D9" s="36">
        <v>159153.81446516095</v>
      </c>
      <c r="E9" s="36">
        <v>167404.02607664</v>
      </c>
      <c r="F9" s="36">
        <v>176081.91195947072</v>
      </c>
      <c r="G9" s="36">
        <v>185209.64188225847</v>
      </c>
      <c r="H9" s="36">
        <v>194810.53484954126</v>
      </c>
      <c r="I9" s="36">
        <v>204909.11867585592</v>
      </c>
      <c r="J9" s="36">
        <v>215531.19264799822</v>
      </c>
      <c r="K9" s="36">
        <v>226703.89343557321</v>
      </c>
      <c r="L9" s="36">
        <v>238455.76441821363</v>
      </c>
      <c r="M9" s="36">
        <v>250816.82860658038</v>
      </c>
      <c r="N9" s="36">
        <v>263818.66534343921</v>
      </c>
      <c r="O9" s="36">
        <v>277494.49098076764</v>
      </c>
      <c r="P9" s="36">
        <v>291879.24373900052</v>
      </c>
      <c r="Q9" s="36">
        <v>307009.67296520248</v>
      </c>
      <c r="R9" s="36">
        <v>299568.19995429739</v>
      </c>
      <c r="S9" s="36">
        <v>308022.81446516141</v>
      </c>
      <c r="T9" s="36">
        <v>318756.02607664</v>
      </c>
      <c r="U9" s="36">
        <v>330753.91195947118</v>
      </c>
      <c r="V9" s="36">
        <v>355990.64188225847</v>
      </c>
      <c r="W9" s="36">
        <v>395089.53484954126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444.93599230839874</v>
      </c>
      <c r="C11" s="54">
        <v>447.51378997544606</v>
      </c>
      <c r="D11" s="54">
        <v>449.34162153311911</v>
      </c>
      <c r="E11" s="54">
        <v>451.52199456880635</v>
      </c>
      <c r="F11" s="54">
        <v>453.60621160745274</v>
      </c>
      <c r="G11" s="54">
        <v>455.92940420336771</v>
      </c>
      <c r="H11" s="54">
        <v>457.89295129060326</v>
      </c>
      <c r="I11" s="54">
        <v>459.2412200630331</v>
      </c>
      <c r="J11" s="54">
        <v>459.19153453571755</v>
      </c>
      <c r="K11" s="54">
        <v>458.21836166128747</v>
      </c>
      <c r="L11" s="54">
        <v>458.58104826652033</v>
      </c>
      <c r="M11" s="54">
        <v>460.4018719874835</v>
      </c>
      <c r="N11" s="54">
        <v>462.53619289843857</v>
      </c>
      <c r="O11" s="54">
        <v>465.02899864025301</v>
      </c>
      <c r="P11" s="54">
        <v>467.12089575760251</v>
      </c>
      <c r="Q11" s="54">
        <v>477.5540186596682</v>
      </c>
      <c r="R11" s="54">
        <v>468.90520319058709</v>
      </c>
      <c r="S11" s="54">
        <v>468.93064931911584</v>
      </c>
      <c r="T11" s="54">
        <v>468.10734859598563</v>
      </c>
      <c r="U11" s="54">
        <v>465.90054278271521</v>
      </c>
      <c r="V11" s="54">
        <v>480.78220582345676</v>
      </c>
      <c r="W11" s="54">
        <v>511.17372931799952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593.32757368933073</v>
      </c>
      <c r="C13" s="35">
        <v>588.22264339781077</v>
      </c>
      <c r="D13" s="35">
        <v>581.86970518527698</v>
      </c>
      <c r="E13" s="35">
        <v>574.86546779426919</v>
      </c>
      <c r="F13" s="35">
        <v>567.12622560904879</v>
      </c>
      <c r="G13" s="35">
        <v>558.62361410653307</v>
      </c>
      <c r="H13" s="35">
        <v>549.33006210162512</v>
      </c>
      <c r="I13" s="35">
        <v>539.43260505849571</v>
      </c>
      <c r="J13" s="35">
        <v>528.70448333736567</v>
      </c>
      <c r="K13" s="35">
        <v>516.73029293184538</v>
      </c>
      <c r="L13" s="35">
        <v>505.54800116292103</v>
      </c>
      <c r="M13" s="35">
        <v>497.24993642510884</v>
      </c>
      <c r="N13" s="35">
        <v>489.7839296933235</v>
      </c>
      <c r="O13" s="35">
        <v>478.62604789999875</v>
      </c>
      <c r="P13" s="35">
        <v>462.31535973802454</v>
      </c>
      <c r="Q13" s="35">
        <v>446.45476644105895</v>
      </c>
      <c r="R13" s="35">
        <v>435.26380554425992</v>
      </c>
      <c r="S13" s="35">
        <v>426.00116833632796</v>
      </c>
      <c r="T13" s="35">
        <v>417.28826665960651</v>
      </c>
      <c r="U13" s="35">
        <v>408.98403762921066</v>
      </c>
      <c r="V13" s="35">
        <v>400.61143557844719</v>
      </c>
      <c r="W13" s="35">
        <v>392.50598850505241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534.3854936330149</v>
      </c>
      <c r="D14" s="36">
        <v>516.45157103006613</v>
      </c>
      <c r="E14" s="36">
        <v>505.28664690221217</v>
      </c>
      <c r="F14" s="36">
        <v>493.11726217214778</v>
      </c>
      <c r="G14" s="36">
        <v>483.20167977234433</v>
      </c>
      <c r="H14" s="36">
        <v>474.94558220042819</v>
      </c>
      <c r="I14" s="36">
        <v>464.69093101618034</v>
      </c>
      <c r="J14" s="36">
        <v>454.75399003909672</v>
      </c>
      <c r="K14" s="36">
        <v>437.75428562054537</v>
      </c>
      <c r="L14" s="36">
        <v>424.31731365090656</v>
      </c>
      <c r="M14" s="36">
        <v>412.69836919973517</v>
      </c>
      <c r="N14" s="36">
        <v>398.30340853266938</v>
      </c>
      <c r="O14" s="36">
        <v>390.09586733858629</v>
      </c>
      <c r="P14" s="36">
        <v>384.89059510510299</v>
      </c>
      <c r="Q14" s="36">
        <v>380.36720762930668</v>
      </c>
      <c r="R14" s="36">
        <v>376.73470277422342</v>
      </c>
      <c r="S14" s="36">
        <v>371.80419033773438</v>
      </c>
      <c r="T14" s="36">
        <v>366.28483379342248</v>
      </c>
      <c r="U14" s="36">
        <v>360.98054185344535</v>
      </c>
      <c r="V14" s="36">
        <v>356.07420576432423</v>
      </c>
      <c r="W14" s="36">
        <v>353.63208049486946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0.48209292457185093</v>
      </c>
      <c r="C16" s="44">
        <f>C7/RES_summary!C$6</f>
        <v>0.4984225288302418</v>
      </c>
      <c r="D16" s="44">
        <f>D7/RES_summary!D$6</f>
        <v>0.51478202801273931</v>
      </c>
      <c r="E16" s="44">
        <f>E7/RES_summary!E$6</f>
        <v>0.53172264411452808</v>
      </c>
      <c r="F16" s="44">
        <f>F7/RES_summary!F$6</f>
        <v>0.54999999297347302</v>
      </c>
      <c r="G16" s="44">
        <f>G7/RES_summary!G$6</f>
        <v>0.57113818466664412</v>
      </c>
      <c r="H16" s="44">
        <f>H7/RES_summary!H$6</f>
        <v>0.59494312231004776</v>
      </c>
      <c r="I16" s="44">
        <f>I7/RES_summary!I$6</f>
        <v>0.6200000633843058</v>
      </c>
      <c r="J16" s="44">
        <f>J7/RES_summary!J$6</f>
        <v>0.65037666639318903</v>
      </c>
      <c r="K16" s="44">
        <f>K7/RES_summary!K$6</f>
        <v>0.68172338281496159</v>
      </c>
      <c r="L16" s="44">
        <f>L7/RES_summary!L$6</f>
        <v>0.69999998658219353</v>
      </c>
      <c r="M16" s="44">
        <f>M7/RES_summary!M$6</f>
        <v>0.69061664344718587</v>
      </c>
      <c r="N16" s="44">
        <f>N7/RES_summary!N$6</f>
        <v>0.66828330147837334</v>
      </c>
      <c r="O16" s="44">
        <f>O7/RES_summary!O$6</f>
        <v>0.66000000783452539</v>
      </c>
      <c r="P16" s="44">
        <f>P7/RES_summary!P$6</f>
        <v>0.69184335489012672</v>
      </c>
      <c r="Q16" s="44">
        <f>Q7/RES_summary!Q$6</f>
        <v>0.72547189488156727</v>
      </c>
      <c r="R16" s="44">
        <f>R7/RES_summary!R$6</f>
        <v>0.75000006363698613</v>
      </c>
      <c r="S16" s="44">
        <f>S7/RES_summary!S$6</f>
        <v>0.76677828027239925</v>
      </c>
      <c r="T16" s="44">
        <f>T7/RES_summary!T$6</f>
        <v>0.781783141009325</v>
      </c>
      <c r="U16" s="44">
        <f>U7/RES_summary!U$6</f>
        <v>0.79579754260415314</v>
      </c>
      <c r="V16" s="44">
        <f>V7/RES_summary!V$6</f>
        <v>0.80931851169437408</v>
      </c>
      <c r="W16" s="44">
        <f>W7/RES_summary!W$6</f>
        <v>0.82254952140655391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286.03902522900984</v>
      </c>
      <c r="C17" s="52">
        <f t="shared" si="2"/>
        <v>293.18341743754638</v>
      </c>
      <c r="D17" s="52">
        <f t="shared" si="2"/>
        <v>299.53606687445165</v>
      </c>
      <c r="E17" s="52">
        <f t="shared" si="2"/>
        <v>305.66898654570389</v>
      </c>
      <c r="F17" s="52">
        <f t="shared" si="2"/>
        <v>311.91942010004908</v>
      </c>
      <c r="G17" s="52">
        <f t="shared" si="2"/>
        <v>319.05127687272523</v>
      </c>
      <c r="H17" s="52">
        <f t="shared" si="2"/>
        <v>326.8201423255133</v>
      </c>
      <c r="I17" s="52">
        <f t="shared" si="2"/>
        <v>334.44824932782853</v>
      </c>
      <c r="J17" s="52">
        <f t="shared" si="2"/>
        <v>343.85705938008925</v>
      </c>
      <c r="K17" s="52">
        <f t="shared" si="2"/>
        <v>352.26712330046365</v>
      </c>
      <c r="L17" s="52">
        <f t="shared" si="2"/>
        <v>353.8835940306995</v>
      </c>
      <c r="M17" s="52">
        <f t="shared" si="2"/>
        <v>343.40908204823523</v>
      </c>
      <c r="N17" s="52">
        <f t="shared" si="2"/>
        <v>327.31442154650574</v>
      </c>
      <c r="O17" s="52">
        <f t="shared" si="2"/>
        <v>315.89319536380708</v>
      </c>
      <c r="P17" s="52">
        <f t="shared" si="2"/>
        <v>319.8498094983907</v>
      </c>
      <c r="Q17" s="52">
        <f t="shared" si="2"/>
        <v>323.89038538890259</v>
      </c>
      <c r="R17" s="52">
        <f t="shared" ref="R17:V17" si="3">R13*R16</f>
        <v>326.44788185707171</v>
      </c>
      <c r="S17" s="52">
        <f t="shared" si="3"/>
        <v>326.64844325096243</v>
      </c>
      <c r="T17" s="52">
        <f t="shared" si="3"/>
        <v>326.22893181548397</v>
      </c>
      <c r="U17" s="52">
        <f t="shared" si="3"/>
        <v>325.46849210965036</v>
      </c>
      <c r="V17" s="52">
        <f t="shared" si="3"/>
        <v>324.22225081009549</v>
      </c>
      <c r="W17" s="52">
        <f t="shared" ref="W17" si="4">W13*W16</f>
        <v>322.85561299403719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127.26905752919663</v>
      </c>
      <c r="C18" s="36">
        <f>C3*11630*1000/RES_summary!C$6</f>
        <v>131.20362229542968</v>
      </c>
      <c r="D18" s="36">
        <f>D3*11630*1000/RES_summary!D$6</f>
        <v>134.5940219970189</v>
      </c>
      <c r="E18" s="36">
        <f>E3*11630*1000/RES_summary!E$6</f>
        <v>138.01627048294182</v>
      </c>
      <c r="F18" s="36">
        <f>F3*11630*1000/RES_summary!F$6</f>
        <v>141.48858647837682</v>
      </c>
      <c r="G18" s="36">
        <f>G3*11630*1000/RES_summary!G$6</f>
        <v>145.46485857490532</v>
      </c>
      <c r="H18" s="36">
        <f>H3*11630*1000/RES_summary!H$6</f>
        <v>149.64863951064427</v>
      </c>
      <c r="I18" s="36">
        <f>I3*11630*1000/RES_summary!I$6</f>
        <v>153.59242206925748</v>
      </c>
      <c r="J18" s="36">
        <f>J3*11630*1000/RES_summary!J$6</f>
        <v>157.89625075768251</v>
      </c>
      <c r="K18" s="36">
        <f>K3*11630*1000/RES_summary!K$6</f>
        <v>161.41526410587321</v>
      </c>
      <c r="L18" s="36">
        <f>L3*11630*1000/RES_summary!L$6</f>
        <v>162.28430951492189</v>
      </c>
      <c r="M18" s="36">
        <f>M3*11630*1000/RES_summary!M$6</f>
        <v>158.10618423251086</v>
      </c>
      <c r="N18" s="36">
        <f>N3*11630*1000/RES_summary!N$6</f>
        <v>151.39476642287542</v>
      </c>
      <c r="O18" s="36">
        <f>O3*11630*1000/RES_summary!O$6</f>
        <v>146.89949631730104</v>
      </c>
      <c r="P18" s="36">
        <f>P3*11630*1000/RES_summary!P$6</f>
        <v>149.4085295207868</v>
      </c>
      <c r="Q18" s="36">
        <f>Q3*11630*1000/RES_summary!Q$6</f>
        <v>154.67515514769912</v>
      </c>
      <c r="R18" s="36">
        <f>R3*11630*1000/RES_summary!R$6</f>
        <v>153.07311037332695</v>
      </c>
      <c r="S18" s="36">
        <f>S3*11630*1000/RES_summary!S$6</f>
        <v>153.17546659275217</v>
      </c>
      <c r="T18" s="36">
        <f>T3*11630*1000/RES_summary!T$6</f>
        <v>152.71016030744676</v>
      </c>
      <c r="U18" s="36">
        <f>U3*11630*1000/RES_summary!U$6</f>
        <v>151.63594713255793</v>
      </c>
      <c r="V18" s="36">
        <f>V3*11630*1000/RES_summary!V$6</f>
        <v>155.88028892152377</v>
      </c>
      <c r="W18" s="36">
        <f>W3*11630*1000/RES_summary!W$6</f>
        <v>165.03530772541075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217.76153699439968</v>
      </c>
      <c r="C3" s="49">
        <f t="shared" ref="C3:W3" si="0">C5*C11/11630</f>
        <v>232.71784821686717</v>
      </c>
      <c r="D3" s="49">
        <f t="shared" si="0"/>
        <v>252.15447190182235</v>
      </c>
      <c r="E3" s="49">
        <f t="shared" si="0"/>
        <v>269.77300743174129</v>
      </c>
      <c r="F3" s="49">
        <f t="shared" si="0"/>
        <v>284.18737594104823</v>
      </c>
      <c r="G3" s="49">
        <f t="shared" si="0"/>
        <v>301.62897815361987</v>
      </c>
      <c r="H3" s="49">
        <f t="shared" si="0"/>
        <v>315.36586571032763</v>
      </c>
      <c r="I3" s="49">
        <f t="shared" si="0"/>
        <v>335.05230742699121</v>
      </c>
      <c r="J3" s="49">
        <f t="shared" si="0"/>
        <v>346.42834839553916</v>
      </c>
      <c r="K3" s="49">
        <f t="shared" si="0"/>
        <v>364.43115030938236</v>
      </c>
      <c r="L3" s="49">
        <f t="shared" si="0"/>
        <v>375.31677475230134</v>
      </c>
      <c r="M3" s="49">
        <f t="shared" si="0"/>
        <v>385.96706462107886</v>
      </c>
      <c r="N3" s="49">
        <f t="shared" si="0"/>
        <v>398.71915872824502</v>
      </c>
      <c r="O3" s="49">
        <f t="shared" si="0"/>
        <v>419.29979866915704</v>
      </c>
      <c r="P3" s="49">
        <f t="shared" si="0"/>
        <v>438.95354495042579</v>
      </c>
      <c r="Q3" s="49">
        <f t="shared" si="0"/>
        <v>460.09876154797826</v>
      </c>
      <c r="R3" s="49">
        <f t="shared" si="0"/>
        <v>458.95711133416881</v>
      </c>
      <c r="S3" s="49">
        <f t="shared" si="0"/>
        <v>452.61150157058847</v>
      </c>
      <c r="T3" s="49">
        <f t="shared" si="0"/>
        <v>445.48941479144008</v>
      </c>
      <c r="U3" s="49">
        <f t="shared" si="0"/>
        <v>445.21008947134391</v>
      </c>
      <c r="V3" s="49">
        <f t="shared" si="0"/>
        <v>448.62725289568925</v>
      </c>
      <c r="W3" s="49">
        <f t="shared" si="0"/>
        <v>462.24408301889338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1641.8397354862086</v>
      </c>
      <c r="C5" s="49">
        <f t="shared" ref="C5:W5" si="1">C7*C13/1000000</f>
        <v>1753.6880487379585</v>
      </c>
      <c r="D5" s="49">
        <f t="shared" si="1"/>
        <v>1902.4000290484485</v>
      </c>
      <c r="E5" s="49">
        <f t="shared" si="1"/>
        <v>2040.2133729511033</v>
      </c>
      <c r="F5" s="49">
        <f t="shared" si="1"/>
        <v>2155.9110667480977</v>
      </c>
      <c r="G5" s="49">
        <f t="shared" si="1"/>
        <v>2297.5202547673111</v>
      </c>
      <c r="H5" s="49">
        <f t="shared" si="1"/>
        <v>2413.7911245105133</v>
      </c>
      <c r="I5" s="49">
        <f t="shared" si="1"/>
        <v>2579.7976275289911</v>
      </c>
      <c r="J5" s="49">
        <f t="shared" si="1"/>
        <v>2690.0106580186912</v>
      </c>
      <c r="K5" s="49">
        <f t="shared" si="1"/>
        <v>2860.7659669328668</v>
      </c>
      <c r="L5" s="49">
        <f t="shared" si="1"/>
        <v>2973.3176358005144</v>
      </c>
      <c r="M5" s="49">
        <f t="shared" si="1"/>
        <v>3052.3184497850407</v>
      </c>
      <c r="N5" s="49">
        <f t="shared" si="1"/>
        <v>3151.790468831417</v>
      </c>
      <c r="O5" s="49">
        <f t="shared" si="1"/>
        <v>3313.8913703447997</v>
      </c>
      <c r="P5" s="49">
        <f t="shared" si="1"/>
        <v>3465.6629493650012</v>
      </c>
      <c r="Q5" s="49">
        <f t="shared" si="1"/>
        <v>3567.1013738119545</v>
      </c>
      <c r="R5" s="49">
        <f t="shared" si="1"/>
        <v>3568.0306395772168</v>
      </c>
      <c r="S5" s="49">
        <f t="shared" si="1"/>
        <v>3531.071707103813</v>
      </c>
      <c r="T5" s="49">
        <f t="shared" si="1"/>
        <v>3533.87705779315</v>
      </c>
      <c r="U5" s="49">
        <f t="shared" si="1"/>
        <v>3543.0508163020086</v>
      </c>
      <c r="V5" s="49">
        <f t="shared" si="1"/>
        <v>3486.0196353767078</v>
      </c>
      <c r="W5" s="49">
        <f t="shared" si="1"/>
        <v>3388.378146850016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4402248.7793617183</v>
      </c>
      <c r="C7" s="35">
        <v>4771323.0647239629</v>
      </c>
      <c r="D7" s="35">
        <v>5284740.7758223247</v>
      </c>
      <c r="E7" s="35">
        <v>5797760.6313648187</v>
      </c>
      <c r="F7" s="35">
        <v>6277984.9056547303</v>
      </c>
      <c r="G7" s="35">
        <v>6867613.4594476894</v>
      </c>
      <c r="H7" s="35">
        <v>7416031.6148756137</v>
      </c>
      <c r="I7" s="35">
        <v>8221410.0736983595</v>
      </c>
      <c r="J7" s="35">
        <v>8898433.9178026244</v>
      </c>
      <c r="K7" s="35">
        <v>9837476.3549620453</v>
      </c>
      <c r="L7" s="35">
        <v>10643400.638558324</v>
      </c>
      <c r="M7" s="35">
        <v>11446224.849296676</v>
      </c>
      <c r="N7" s="35">
        <v>12413752.130270759</v>
      </c>
      <c r="O7" s="35">
        <v>13958728.597074395</v>
      </c>
      <c r="P7" s="35">
        <v>15800381.330729013</v>
      </c>
      <c r="Q7" s="35">
        <v>17884918.036267381</v>
      </c>
      <c r="R7" s="35">
        <v>19392208.415879529</v>
      </c>
      <c r="S7" s="35">
        <v>20842802.52767643</v>
      </c>
      <c r="T7" s="35">
        <v>22579093.392998565</v>
      </c>
      <c r="U7" s="35">
        <v>24164327.584296513</v>
      </c>
      <c r="V7" s="35">
        <v>25281681.387346759</v>
      </c>
      <c r="W7" s="35">
        <v>26258638.406835075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787130.28701994568</v>
      </c>
      <c r="D8" s="52">
        <v>963754.8872720506</v>
      </c>
      <c r="E8" s="52">
        <v>998130.87282229122</v>
      </c>
      <c r="F8" s="52">
        <v>1002794.2763620382</v>
      </c>
      <c r="G8" s="52">
        <v>1152550.0240100697</v>
      </c>
      <c r="H8" s="52">
        <v>1154806.9270276716</v>
      </c>
      <c r="I8" s="52">
        <v>1458590.9614129039</v>
      </c>
      <c r="J8" s="52">
        <v>1380675.6818756536</v>
      </c>
      <c r="K8" s="52">
        <v>1726172.7241793666</v>
      </c>
      <c r="L8" s="52">
        <v>1769679.1708683297</v>
      </c>
      <c r="M8" s="52">
        <v>1800955.0835606437</v>
      </c>
      <c r="N8" s="52">
        <v>1970321.5573361199</v>
      </c>
      <c r="O8" s="52">
        <v>2697526.4908137061</v>
      </c>
      <c r="P8" s="52">
        <v>2996459.6606822889</v>
      </c>
      <c r="Q8" s="52">
        <v>3543127.6669512726</v>
      </c>
      <c r="R8" s="52">
        <v>2887966.0614878014</v>
      </c>
      <c r="S8" s="52">
        <v>3176766.8359762691</v>
      </c>
      <c r="T8" s="52">
        <v>3505970.0361904651</v>
      </c>
      <c r="U8" s="52">
        <v>3386189.2748585902</v>
      </c>
      <c r="V8" s="52">
        <v>3087675.3603863642</v>
      </c>
      <c r="W8" s="52">
        <v>3674483.5103020221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418056.0016577011</v>
      </c>
      <c r="D9" s="36">
        <v>450337.17617368884</v>
      </c>
      <c r="E9" s="36">
        <v>485111.01727979723</v>
      </c>
      <c r="F9" s="36">
        <v>522570.0020721266</v>
      </c>
      <c r="G9" s="36">
        <v>562921.47021711059</v>
      </c>
      <c r="H9" s="36">
        <v>606388.77159974724</v>
      </c>
      <c r="I9" s="36">
        <v>653212.50259015802</v>
      </c>
      <c r="J9" s="36">
        <v>703651.83777138963</v>
      </c>
      <c r="K9" s="36">
        <v>787130.28701994568</v>
      </c>
      <c r="L9" s="36">
        <v>963754.8872720506</v>
      </c>
      <c r="M9" s="36">
        <v>998130.87282229215</v>
      </c>
      <c r="N9" s="36">
        <v>1002794.2763620373</v>
      </c>
      <c r="O9" s="36">
        <v>1152550.0240100697</v>
      </c>
      <c r="P9" s="36">
        <v>1154806.9270276707</v>
      </c>
      <c r="Q9" s="36">
        <v>1458590.9614129029</v>
      </c>
      <c r="R9" s="36">
        <v>1380675.6818756536</v>
      </c>
      <c r="S9" s="36">
        <v>1726172.7241793685</v>
      </c>
      <c r="T9" s="36">
        <v>1769679.1708683297</v>
      </c>
      <c r="U9" s="36">
        <v>1800955.0835606419</v>
      </c>
      <c r="V9" s="36">
        <v>1970321.5573361181</v>
      </c>
      <c r="W9" s="36">
        <v>2697526.4908137061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1542.5175920077747</v>
      </c>
      <c r="C11" s="54">
        <v>1543.3238406966984</v>
      </c>
      <c r="D11" s="54">
        <v>1541.5036077795971</v>
      </c>
      <c r="E11" s="54">
        <v>1537.8097791276191</v>
      </c>
      <c r="F11" s="54">
        <v>1533.0405939145203</v>
      </c>
      <c r="G11" s="54">
        <v>1526.8396475059053</v>
      </c>
      <c r="H11" s="54">
        <v>1519.4790389971606</v>
      </c>
      <c r="I11" s="54">
        <v>1510.4511663220057</v>
      </c>
      <c r="J11" s="54">
        <v>1497.7493415612057</v>
      </c>
      <c r="K11" s="54">
        <v>1481.5382757933855</v>
      </c>
      <c r="L11" s="54">
        <v>1468.0349108392791</v>
      </c>
      <c r="M11" s="54">
        <v>1470.6188215254115</v>
      </c>
      <c r="N11" s="54">
        <v>1471.2601811150155</v>
      </c>
      <c r="O11" s="54">
        <v>1471.5197674131718</v>
      </c>
      <c r="P11" s="54">
        <v>1473.0312215470419</v>
      </c>
      <c r="Q11" s="54">
        <v>1500.0831308263994</v>
      </c>
      <c r="R11" s="54">
        <v>1495.9712356755026</v>
      </c>
      <c r="S11" s="54">
        <v>1490.7292176129083</v>
      </c>
      <c r="T11" s="54">
        <v>1466.1070006945647</v>
      </c>
      <c r="U11" s="54">
        <v>1461.3940383604072</v>
      </c>
      <c r="V11" s="54">
        <v>1496.7026858450402</v>
      </c>
      <c r="W11" s="54">
        <v>1586.5698728187701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372.95478237925909</v>
      </c>
      <c r="C13" s="35">
        <v>367.54753869080446</v>
      </c>
      <c r="D13" s="35">
        <v>359.97981920928339</v>
      </c>
      <c r="E13" s="35">
        <v>351.89679303314529</v>
      </c>
      <c r="F13" s="35">
        <v>343.40813161341271</v>
      </c>
      <c r="G13" s="35">
        <v>334.54420059222196</v>
      </c>
      <c r="H13" s="35">
        <v>325.48285253649084</v>
      </c>
      <c r="I13" s="35">
        <v>313.79016548294891</v>
      </c>
      <c r="J13" s="35">
        <v>302.30158282536991</v>
      </c>
      <c r="K13" s="35">
        <v>290.80283028989345</v>
      </c>
      <c r="L13" s="35">
        <v>279.35786096681761</v>
      </c>
      <c r="M13" s="35">
        <v>266.66595230938464</v>
      </c>
      <c r="N13" s="35">
        <v>253.89507022182445</v>
      </c>
      <c r="O13" s="35">
        <v>237.40639036705369</v>
      </c>
      <c r="P13" s="35">
        <v>219.3404625383873</v>
      </c>
      <c r="Q13" s="35">
        <v>199.44745436230224</v>
      </c>
      <c r="R13" s="35">
        <v>183.99300188293637</v>
      </c>
      <c r="S13" s="35">
        <v>169.41443946489568</v>
      </c>
      <c r="T13" s="35">
        <v>156.5110253226089</v>
      </c>
      <c r="U13" s="35">
        <v>146.623190897499</v>
      </c>
      <c r="V13" s="35">
        <v>137.88717538072558</v>
      </c>
      <c r="W13" s="35">
        <v>129.03860795645929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340.17786227752617</v>
      </c>
      <c r="D14" s="36">
        <v>328.57668275382656</v>
      </c>
      <c r="E14" s="36">
        <v>319.33469493911866</v>
      </c>
      <c r="F14" s="36">
        <v>309.72721177120133</v>
      </c>
      <c r="G14" s="36">
        <v>305.02228546877973</v>
      </c>
      <c r="H14" s="36">
        <v>296.5226949008478</v>
      </c>
      <c r="I14" s="36">
        <v>280.83625951761474</v>
      </c>
      <c r="J14" s="36">
        <v>269.899262664101</v>
      </c>
      <c r="K14" s="36">
        <v>254.04155745479775</v>
      </c>
      <c r="L14" s="36">
        <v>242.54060271539512</v>
      </c>
      <c r="M14" s="36">
        <v>220.84872376727205</v>
      </c>
      <c r="N14" s="36">
        <v>208.12069619667486</v>
      </c>
      <c r="O14" s="36">
        <v>190.41679320045807</v>
      </c>
      <c r="P14" s="36">
        <v>164.9273132547647</v>
      </c>
      <c r="Q14" s="36">
        <v>144.24082399946542</v>
      </c>
      <c r="R14" s="36">
        <v>129.35491841940188</v>
      </c>
      <c r="S14" s="36">
        <v>126.40546050327542</v>
      </c>
      <c r="T14" s="36">
        <v>123.22535530681623</v>
      </c>
      <c r="U14" s="36">
        <v>120.16823551376973</v>
      </c>
      <c r="V14" s="36">
        <v>114.33634437353363</v>
      </c>
      <c r="W14" s="36">
        <v>113.21668862058507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0.64106205534282623</v>
      </c>
      <c r="C16" s="44">
        <f>C7/RES_summary!C$6</f>
        <v>0.6875513452274058</v>
      </c>
      <c r="D16" s="44">
        <f>D7/RES_summary!D$6</f>
        <v>0.75407531360545943</v>
      </c>
      <c r="E16" s="44">
        <f>E7/RES_summary!E$6</f>
        <v>0.82009705939142818</v>
      </c>
      <c r="F16" s="44">
        <f>F7/RES_summary!F$6</f>
        <v>0.88224860465888677</v>
      </c>
      <c r="G16" s="44">
        <f>G7/RES_summary!G$6</f>
        <v>0.96029773974014698</v>
      </c>
      <c r="H16" s="44">
        <f>H7/RES_summary!H$6</f>
        <v>1.0297136398674671</v>
      </c>
      <c r="I16" s="44">
        <f>I7/RES_summary!I$6</f>
        <v>1.1328442830454228</v>
      </c>
      <c r="J16" s="44">
        <f>J7/RES_summary!J$6</f>
        <v>1.2187927524406681</v>
      </c>
      <c r="K16" s="44">
        <f>K7/RES_summary!K$6</f>
        <v>1.3354699575841567</v>
      </c>
      <c r="L16" s="44">
        <f>L7/RES_summary!L$6</f>
        <v>1.42811090012393</v>
      </c>
      <c r="M16" s="44">
        <f>M7/RES_summary!M$6</f>
        <v>1.5221958619449834</v>
      </c>
      <c r="N16" s="44">
        <f>N7/RES_summary!N$6</f>
        <v>1.6412821414612435</v>
      </c>
      <c r="O16" s="44">
        <f>O7/RES_summary!O$6</f>
        <v>1.8226669007981156</v>
      </c>
      <c r="P16" s="44">
        <f>P7/RES_summary!P$6</f>
        <v>2.0495360028279039</v>
      </c>
      <c r="Q16" s="44">
        <f>Q7/RES_summary!Q$6</f>
        <v>2.3069493780969186</v>
      </c>
      <c r="R16" s="44">
        <f>R7/RES_summary!R$6</f>
        <v>2.4681233956644286</v>
      </c>
      <c r="S16" s="44">
        <f>S7/RES_summary!S$6</f>
        <v>2.6295245209523643</v>
      </c>
      <c r="T16" s="44">
        <f>T7/RES_summary!T$6</f>
        <v>2.825494011163598</v>
      </c>
      <c r="U16" s="44">
        <f>U7/RES_summary!U$6</f>
        <v>2.9963930167153552</v>
      </c>
      <c r="V16" s="44">
        <f>V7/RES_summary!V$6</f>
        <v>3.0963825055915208</v>
      </c>
      <c r="W16" s="44">
        <f>W7/RES_summary!W$6</f>
        <v>3.1984964103159021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239.08715934198429</v>
      </c>
      <c r="C17" s="52">
        <f t="shared" si="2"/>
        <v>252.70780466188458</v>
      </c>
      <c r="D17" s="52">
        <f t="shared" si="2"/>
        <v>271.45189506187694</v>
      </c>
      <c r="E17" s="52">
        <f t="shared" si="2"/>
        <v>288.58952517575648</v>
      </c>
      <c r="F17" s="52">
        <f t="shared" si="2"/>
        <v>302.97134494444873</v>
      </c>
      <c r="G17" s="52">
        <f t="shared" si="2"/>
        <v>321.26203967188508</v>
      </c>
      <c r="H17" s="52">
        <f t="shared" si="2"/>
        <v>335.15413279979606</v>
      </c>
      <c r="I17" s="52">
        <f t="shared" si="2"/>
        <v>355.47539504323584</v>
      </c>
      <c r="J17" s="52">
        <f t="shared" si="2"/>
        <v>368.44297819890318</v>
      </c>
      <c r="K17" s="52">
        <f t="shared" si="2"/>
        <v>388.35844343259669</v>
      </c>
      <c r="L17" s="52">
        <f t="shared" si="2"/>
        <v>398.95400628201759</v>
      </c>
      <c r="M17" s="52">
        <f t="shared" si="2"/>
        <v>405.91780912696356</v>
      </c>
      <c r="N17" s="52">
        <f t="shared" si="2"/>
        <v>416.71344456012883</v>
      </c>
      <c r="O17" s="52">
        <f t="shared" si="2"/>
        <v>432.71276975998535</v>
      </c>
      <c r="P17" s="52">
        <f t="shared" si="2"/>
        <v>449.54617484934988</v>
      </c>
      <c r="Q17" s="52">
        <f t="shared" si="2"/>
        <v>460.11518080412668</v>
      </c>
      <c r="R17" s="52">
        <f t="shared" ref="R17:V17" si="3">R13*R16</f>
        <v>454.11743258580452</v>
      </c>
      <c r="S17" s="52">
        <f t="shared" si="3"/>
        <v>445.47942277634314</v>
      </c>
      <c r="T17" s="52">
        <f t="shared" si="3"/>
        <v>442.22096473010566</v>
      </c>
      <c r="U17" s="52">
        <f t="shared" si="3"/>
        <v>439.34070529378846</v>
      </c>
      <c r="V17" s="52">
        <f t="shared" si="3"/>
        <v>426.95143759430852</v>
      </c>
      <c r="W17" s="52">
        <f t="shared" ref="W17" si="4">W13*W16</f>
        <v>412.72952434089603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368.79614930817678</v>
      </c>
      <c r="C18" s="36">
        <f>C3*11630*1000/RES_summary!C$6</f>
        <v>390.00997966481083</v>
      </c>
      <c r="D18" s="36">
        <f>D3*11630*1000/RES_summary!D$6</f>
        <v>418.44407557649197</v>
      </c>
      <c r="E18" s="36">
        <f>E3*11630*1000/RES_summary!E$6</f>
        <v>443.79579396907451</v>
      </c>
      <c r="F18" s="36">
        <f>F3*11630*1000/RES_summary!F$6</f>
        <v>464.46737059271857</v>
      </c>
      <c r="G18" s="36">
        <f>G3*11630*1000/RES_summary!G$6</f>
        <v>490.51561940964916</v>
      </c>
      <c r="H18" s="36">
        <f>H3*11630*1000/RES_summary!H$6</f>
        <v>509.25967962256084</v>
      </c>
      <c r="I18" s="36">
        <f>I3*11630*1000/RES_summary!I$6</f>
        <v>536.9282250418313</v>
      </c>
      <c r="J18" s="36">
        <f>J3*11630*1000/RES_summary!J$6</f>
        <v>551.83522800025708</v>
      </c>
      <c r="K18" s="36">
        <f>K3*11630*1000/RES_summary!K$6</f>
        <v>575.36789867293214</v>
      </c>
      <c r="L18" s="36">
        <f>L3*11630*1000/RES_summary!L$6</f>
        <v>585.67840904119498</v>
      </c>
      <c r="M18" s="36">
        <f>M3*11630*1000/RES_summary!M$6</f>
        <v>596.95037009447208</v>
      </c>
      <c r="N18" s="36">
        <f>N3*11630*1000/RES_summary!N$6</f>
        <v>613.09389791659703</v>
      </c>
      <c r="O18" s="36">
        <f>O3*11630*1000/RES_summary!O$6</f>
        <v>636.74539431392304</v>
      </c>
      <c r="P18" s="36">
        <f>P3*11630*1000/RES_summary!P$6</f>
        <v>662.19555108013799</v>
      </c>
      <c r="Q18" s="36">
        <f>Q3*11630*1000/RES_summary!Q$6</f>
        <v>690.21102096140919</v>
      </c>
      <c r="R18" s="36">
        <f>R3*11630*1000/RES_summary!R$6</f>
        <v>679.3466167671728</v>
      </c>
      <c r="S18" s="36">
        <f>S3*11630*1000/RES_summary!S$6</f>
        <v>664.08919137802809</v>
      </c>
      <c r="T18" s="36">
        <f>T3*11630*1000/RES_summary!T$6</f>
        <v>648.34325224471218</v>
      </c>
      <c r="U18" s="36">
        <f>U3*11630*1000/RES_summary!U$6</f>
        <v>642.04988752539896</v>
      </c>
      <c r="V18" s="36">
        <f>V3*11630*1000/RES_summary!V$6</f>
        <v>639.01936337280256</v>
      </c>
      <c r="W18" s="36">
        <f>W3*11630*1000/RES_summary!W$6</f>
        <v>654.82422894208696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77.886202533552989</v>
      </c>
      <c r="C3" s="49">
        <f t="shared" ref="C3:W3" si="0">C5*C11/11630</f>
        <v>80.755089662446821</v>
      </c>
      <c r="D3" s="49">
        <f t="shared" si="0"/>
        <v>83.834087879322112</v>
      </c>
      <c r="E3" s="49">
        <f t="shared" si="0"/>
        <v>87.241194509214168</v>
      </c>
      <c r="F3" s="49">
        <f t="shared" si="0"/>
        <v>89.477243103172512</v>
      </c>
      <c r="G3" s="49">
        <f t="shared" si="0"/>
        <v>93.059620201914399</v>
      </c>
      <c r="H3" s="49">
        <f t="shared" si="0"/>
        <v>95.335233499028078</v>
      </c>
      <c r="I3" s="49">
        <f t="shared" si="0"/>
        <v>98.240048335127256</v>
      </c>
      <c r="J3" s="49">
        <f t="shared" si="0"/>
        <v>98.755654579955063</v>
      </c>
      <c r="K3" s="49">
        <f t="shared" si="0"/>
        <v>103.28988157255152</v>
      </c>
      <c r="L3" s="49">
        <f t="shared" si="0"/>
        <v>104.50201871135083</v>
      </c>
      <c r="M3" s="49">
        <f t="shared" si="0"/>
        <v>105.6702845677721</v>
      </c>
      <c r="N3" s="49">
        <f t="shared" si="0"/>
        <v>107.49370042049527</v>
      </c>
      <c r="O3" s="49">
        <f t="shared" si="0"/>
        <v>111.07182987422956</v>
      </c>
      <c r="P3" s="49">
        <f t="shared" si="0"/>
        <v>114.18941938436907</v>
      </c>
      <c r="Q3" s="49">
        <f t="shared" si="0"/>
        <v>122.93696286417935</v>
      </c>
      <c r="R3" s="49">
        <f t="shared" si="0"/>
        <v>130.0386735064115</v>
      </c>
      <c r="S3" s="49">
        <f t="shared" si="0"/>
        <v>140.00758366477905</v>
      </c>
      <c r="T3" s="49">
        <f t="shared" si="0"/>
        <v>149.35824956529288</v>
      </c>
      <c r="U3" s="49">
        <f t="shared" si="0"/>
        <v>160.97414736967951</v>
      </c>
      <c r="V3" s="49">
        <f t="shared" si="0"/>
        <v>177.33894552361295</v>
      </c>
      <c r="W3" s="49">
        <f t="shared" si="0"/>
        <v>196.16969118313267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1279.2790491287603</v>
      </c>
      <c r="C5" s="49">
        <f t="shared" ref="C5:W5" si="1">C7*C13/1000000</f>
        <v>1309.945253206914</v>
      </c>
      <c r="D5" s="49">
        <f t="shared" si="1"/>
        <v>1344.7593538038279</v>
      </c>
      <c r="E5" s="49">
        <f t="shared" si="1"/>
        <v>1384.9040596994228</v>
      </c>
      <c r="F5" s="49">
        <f t="shared" si="1"/>
        <v>1406.3126260558593</v>
      </c>
      <c r="G5" s="49">
        <f t="shared" si="1"/>
        <v>1449.0592825055776</v>
      </c>
      <c r="H5" s="49">
        <f t="shared" si="1"/>
        <v>1471.6971829153795</v>
      </c>
      <c r="I5" s="49">
        <f t="shared" si="1"/>
        <v>1504.4626011798148</v>
      </c>
      <c r="J5" s="49">
        <f t="shared" si="1"/>
        <v>1503.8120578809512</v>
      </c>
      <c r="K5" s="49">
        <f t="shared" si="1"/>
        <v>1567.2679873773388</v>
      </c>
      <c r="L5" s="49">
        <f t="shared" si="1"/>
        <v>1577.1238886190288</v>
      </c>
      <c r="M5" s="49">
        <f t="shared" si="1"/>
        <v>1586.5817106520749</v>
      </c>
      <c r="N5" s="49">
        <f t="shared" si="1"/>
        <v>1607.3768945858542</v>
      </c>
      <c r="O5" s="49">
        <f t="shared" si="1"/>
        <v>1654.1619775035731</v>
      </c>
      <c r="P5" s="49">
        <f t="shared" si="1"/>
        <v>1691.723868897433</v>
      </c>
      <c r="Q5" s="49">
        <f t="shared" si="1"/>
        <v>1780.3215450292196</v>
      </c>
      <c r="R5" s="49">
        <f t="shared" si="1"/>
        <v>1879.6443833772662</v>
      </c>
      <c r="S5" s="49">
        <f t="shared" si="1"/>
        <v>2023.7275108011575</v>
      </c>
      <c r="T5" s="49">
        <f t="shared" si="1"/>
        <v>2188.7467041074074</v>
      </c>
      <c r="U5" s="49">
        <f t="shared" si="1"/>
        <v>2361.4559647736646</v>
      </c>
      <c r="V5" s="49">
        <f t="shared" si="1"/>
        <v>2540.3055222179664</v>
      </c>
      <c r="W5" s="49">
        <f t="shared" si="1"/>
        <v>2676.2335050775091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3499858.108970026</v>
      </c>
      <c r="C7" s="35">
        <v>3640570.9404488429</v>
      </c>
      <c r="D7" s="35">
        <v>3829060.5263095954</v>
      </c>
      <c r="E7" s="35">
        <v>4089113.8700649641</v>
      </c>
      <c r="F7" s="35">
        <v>4339340.6446323367</v>
      </c>
      <c r="G7" s="35">
        <v>4716043.6096440535</v>
      </c>
      <c r="H7" s="35">
        <v>5010819.4927257737</v>
      </c>
      <c r="I7" s="35">
        <v>5373266.8069911385</v>
      </c>
      <c r="J7" s="35">
        <v>5645516.8232794423</v>
      </c>
      <c r="K7" s="35">
        <v>6268339.4204906859</v>
      </c>
      <c r="L7" s="35">
        <v>6772911.0034866761</v>
      </c>
      <c r="M7" s="35">
        <v>7293848.9038119996</v>
      </c>
      <c r="N7" s="35">
        <v>8005707.7039659964</v>
      </c>
      <c r="O7" s="35">
        <v>8943335.0890032873</v>
      </c>
      <c r="P7" s="35">
        <v>9969390.3963694125</v>
      </c>
      <c r="Q7" s="35">
        <v>11341759.622264352</v>
      </c>
      <c r="R7" s="35">
        <v>12643243.705231756</v>
      </c>
      <c r="S7" s="35">
        <v>14212126.405427305</v>
      </c>
      <c r="T7" s="35">
        <v>15794197.829842141</v>
      </c>
      <c r="U7" s="35">
        <v>17361000.896731097</v>
      </c>
      <c r="V7" s="35">
        <v>18853694.376037925</v>
      </c>
      <c r="W7" s="35">
        <v>20048042.229698054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793649.21105346689</v>
      </c>
      <c r="D8" s="52">
        <v>864139.61000000173</v>
      </c>
      <c r="E8" s="52">
        <v>959207.15015952848</v>
      </c>
      <c r="F8" s="52">
        <v>973701.98739247024</v>
      </c>
      <c r="G8" s="52">
        <v>1125345.6510385862</v>
      </c>
      <c r="H8" s="52">
        <v>1088425.0941351871</v>
      </c>
      <c r="I8" s="52">
        <v>1226586.9242653665</v>
      </c>
      <c r="J8" s="52">
        <v>1231457.1664478322</v>
      </c>
      <c r="K8" s="52">
        <v>1596524.5846037138</v>
      </c>
      <c r="L8" s="52">
        <v>1629917.2340345765</v>
      </c>
      <c r="M8" s="52">
        <v>1609362.994460511</v>
      </c>
      <c r="N8" s="52">
        <v>1938445.7244193638</v>
      </c>
      <c r="O8" s="52">
        <v>2169084.5514851231</v>
      </c>
      <c r="P8" s="52">
        <v>2622579.8919698391</v>
      </c>
      <c r="Q8" s="52">
        <v>3002286.4599295156</v>
      </c>
      <c r="R8" s="52">
        <v>2910847.0774279162</v>
      </c>
      <c r="S8" s="52">
        <v>3507328.4246149119</v>
      </c>
      <c r="T8" s="52">
        <v>3751155.975899959</v>
      </c>
      <c r="U8" s="52">
        <v>4189382.9588587955</v>
      </c>
      <c r="V8" s="52">
        <v>4494979.9392363429</v>
      </c>
      <c r="W8" s="52">
        <v>4105194.9310880452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652936.37957464997</v>
      </c>
      <c r="D9" s="36">
        <v>675650.02413924877</v>
      </c>
      <c r="E9" s="36">
        <v>699153.80640415987</v>
      </c>
      <c r="F9" s="36">
        <v>723475.21282509807</v>
      </c>
      <c r="G9" s="36">
        <v>748642.68602686934</v>
      </c>
      <c r="H9" s="36">
        <v>793649.21105346736</v>
      </c>
      <c r="I9" s="36">
        <v>864139.6100000022</v>
      </c>
      <c r="J9" s="36">
        <v>959207.15015952848</v>
      </c>
      <c r="K9" s="36">
        <v>973701.98739247024</v>
      </c>
      <c r="L9" s="36">
        <v>1125345.6510385862</v>
      </c>
      <c r="M9" s="36">
        <v>1088425.0941351876</v>
      </c>
      <c r="N9" s="36">
        <v>1226586.924265367</v>
      </c>
      <c r="O9" s="36">
        <v>1231457.1664478332</v>
      </c>
      <c r="P9" s="36">
        <v>1596524.5846037138</v>
      </c>
      <c r="Q9" s="36">
        <v>1629917.2340345755</v>
      </c>
      <c r="R9" s="36">
        <v>1609362.994460512</v>
      </c>
      <c r="S9" s="36">
        <v>1938445.7244193628</v>
      </c>
      <c r="T9" s="36">
        <v>2169084.5514851231</v>
      </c>
      <c r="U9" s="36">
        <v>2622579.891969841</v>
      </c>
      <c r="V9" s="36">
        <v>3002286.4599295147</v>
      </c>
      <c r="W9" s="36">
        <v>2910847.0774279162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708.06798257355831</v>
      </c>
      <c r="C11" s="54">
        <v>716.9625528051796</v>
      </c>
      <c r="D11" s="54">
        <v>725.0296785656318</v>
      </c>
      <c r="E11" s="54">
        <v>732.62482338478458</v>
      </c>
      <c r="F11" s="54">
        <v>739.9637306879747</v>
      </c>
      <c r="G11" s="54">
        <v>746.88689138851612</v>
      </c>
      <c r="H11" s="54">
        <v>753.38104772158704</v>
      </c>
      <c r="I11" s="54">
        <v>759.42849044007141</v>
      </c>
      <c r="J11" s="54">
        <v>763.74454955713634</v>
      </c>
      <c r="K11" s="54">
        <v>766.46835918531133</v>
      </c>
      <c r="L11" s="54">
        <v>770.61699869197344</v>
      </c>
      <c r="M11" s="54">
        <v>774.58690042386843</v>
      </c>
      <c r="N11" s="54">
        <v>777.7589314001342</v>
      </c>
      <c r="O11" s="54">
        <v>780.9183133243065</v>
      </c>
      <c r="P11" s="54">
        <v>785.01165104783934</v>
      </c>
      <c r="Q11" s="54">
        <v>803.08912853545223</v>
      </c>
      <c r="R11" s="54">
        <v>804.59356368370004</v>
      </c>
      <c r="S11" s="54">
        <v>804.59853875128192</v>
      </c>
      <c r="T11" s="54">
        <v>793.62150000483348</v>
      </c>
      <c r="U11" s="54">
        <v>792.78604464208513</v>
      </c>
      <c r="V11" s="54">
        <v>811.89129354758506</v>
      </c>
      <c r="W11" s="54">
        <v>852.48671467991267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365.52311816585035</v>
      </c>
      <c r="C13" s="35">
        <v>359.81863137253191</v>
      </c>
      <c r="D13" s="35">
        <v>351.19824943062252</v>
      </c>
      <c r="E13" s="35">
        <v>338.6807273423816</v>
      </c>
      <c r="F13" s="35">
        <v>324.08440388182828</v>
      </c>
      <c r="G13" s="35">
        <v>307.26163760282662</v>
      </c>
      <c r="H13" s="35">
        <v>293.70389116028787</v>
      </c>
      <c r="I13" s="35">
        <v>279.99030296101506</v>
      </c>
      <c r="J13" s="35">
        <v>266.37278834772775</v>
      </c>
      <c r="K13" s="35">
        <v>250.02921543368709</v>
      </c>
      <c r="L13" s="35">
        <v>232.85761289453379</v>
      </c>
      <c r="M13" s="35">
        <v>217.52324891496949</v>
      </c>
      <c r="N13" s="35">
        <v>200.77886353377178</v>
      </c>
      <c r="O13" s="35">
        <v>184.96030407465426</v>
      </c>
      <c r="P13" s="35">
        <v>169.6918067842457</v>
      </c>
      <c r="Q13" s="35">
        <v>156.97048820664241</v>
      </c>
      <c r="R13" s="35">
        <v>148.66789149998525</v>
      </c>
      <c r="S13" s="35">
        <v>142.39442100855081</v>
      </c>
      <c r="T13" s="35">
        <v>138.57916227767572</v>
      </c>
      <c r="U13" s="35">
        <v>136.02072707791305</v>
      </c>
      <c r="V13" s="35">
        <v>134.73781167507224</v>
      </c>
      <c r="W13" s="35">
        <v>133.49101495372378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339.35590403561389</v>
      </c>
      <c r="D14" s="36">
        <v>326.08134258435848</v>
      </c>
      <c r="E14" s="36">
        <v>308.2770861755854</v>
      </c>
      <c r="F14" s="36">
        <v>293.57594599295874</v>
      </c>
      <c r="G14" s="36">
        <v>281.15172004825098</v>
      </c>
      <c r="H14" s="36">
        <v>268.24762446880811</v>
      </c>
      <c r="I14" s="36">
        <v>256.43940616923567</v>
      </c>
      <c r="J14" s="36">
        <v>239.59505050604778</v>
      </c>
      <c r="K14" s="36">
        <v>218.79488416838976</v>
      </c>
      <c r="L14" s="36">
        <v>200.16278119376358</v>
      </c>
      <c r="M14" s="36">
        <v>187.29476754751167</v>
      </c>
      <c r="N14" s="36">
        <v>172.99447809289896</v>
      </c>
      <c r="O14" s="36">
        <v>157.59465193497152</v>
      </c>
      <c r="P14" s="36">
        <v>147.51630794501079</v>
      </c>
      <c r="Q14" s="36">
        <v>138.17683567128134</v>
      </c>
      <c r="R14" s="36">
        <v>137.67405007383778</v>
      </c>
      <c r="S14" s="36">
        <v>136.69194206809109</v>
      </c>
      <c r="T14" s="36">
        <v>135.11976613914854</v>
      </c>
      <c r="U14" s="36">
        <v>133.57159493791073</v>
      </c>
      <c r="V14" s="36">
        <v>132.07978862681185</v>
      </c>
      <c r="W14" s="36">
        <v>130.73096361161006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0.50965457546674253</v>
      </c>
      <c r="C16" s="44">
        <f>C7/RES_summary!C$6</f>
        <v>0.52460908924980032</v>
      </c>
      <c r="D16" s="44">
        <f>D7/RES_summary!D$6</f>
        <v>0.54636549637421028</v>
      </c>
      <c r="E16" s="44">
        <f>E7/RES_summary!E$6</f>
        <v>0.57840784978519499</v>
      </c>
      <c r="F16" s="44">
        <f>F7/RES_summary!F$6</f>
        <v>0.6098098811002497</v>
      </c>
      <c r="G16" s="44">
        <f>G7/RES_summary!G$6</f>
        <v>0.65944393137428658</v>
      </c>
      <c r="H16" s="44">
        <f>H7/RES_summary!H$6</f>
        <v>0.6957506988270914</v>
      </c>
      <c r="I16" s="44">
        <f>I7/RES_summary!I$6</f>
        <v>0.74039301397350266</v>
      </c>
      <c r="J16" s="44">
        <f>J7/RES_summary!J$6</f>
        <v>0.77325010800259664</v>
      </c>
      <c r="K16" s="44">
        <f>K7/RES_summary!K$6</f>
        <v>0.85094781201515679</v>
      </c>
      <c r="L16" s="44">
        <f>L7/RES_summary!L$6</f>
        <v>0.90877609122480507</v>
      </c>
      <c r="M16" s="44">
        <f>M7/RES_summary!M$6</f>
        <v>0.96998501822343575</v>
      </c>
      <c r="N16" s="44">
        <f>N7/RES_summary!N$6</f>
        <v>1.0584732920707587</v>
      </c>
      <c r="O16" s="44">
        <f>O7/RES_summary!O$6</f>
        <v>1.1677797684875915</v>
      </c>
      <c r="P16" s="44">
        <f>P7/RES_summary!P$6</f>
        <v>1.2931728744968916</v>
      </c>
      <c r="Q16" s="44">
        <f>Q7/RES_summary!Q$6</f>
        <v>1.4629569592686906</v>
      </c>
      <c r="R16" s="44">
        <f>R7/RES_summary!R$6</f>
        <v>1.6091558484085224</v>
      </c>
      <c r="S16" s="44">
        <f>S7/RES_summary!S$6</f>
        <v>1.792999517618701</v>
      </c>
      <c r="T16" s="44">
        <f>T7/RES_summary!T$6</f>
        <v>1.9764483277787424</v>
      </c>
      <c r="U16" s="44">
        <f>U7/RES_summary!U$6</f>
        <v>2.1527758911843327</v>
      </c>
      <c r="V16" s="44">
        <f>V7/RES_summary!V$6</f>
        <v>2.3091126154667401</v>
      </c>
      <c r="W16" s="44">
        <f>W7/RES_summary!W$6</f>
        <v>2.4419998520890402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186.29052961209644</v>
      </c>
      <c r="C17" s="52">
        <f t="shared" si="2"/>
        <v>188.7641244994536</v>
      </c>
      <c r="D17" s="52">
        <f t="shared" si="2"/>
        <v>191.8826058759158</v>
      </c>
      <c r="E17" s="52">
        <f t="shared" si="2"/>
        <v>195.89559126579283</v>
      </c>
      <c r="F17" s="52">
        <f t="shared" si="2"/>
        <v>197.629871797623</v>
      </c>
      <c r="G17" s="52">
        <f t="shared" si="2"/>
        <v>202.62182226130932</v>
      </c>
      <c r="H17" s="52">
        <f t="shared" si="2"/>
        <v>204.34468752300629</v>
      </c>
      <c r="I17" s="52">
        <f t="shared" si="2"/>
        <v>207.30286429266008</v>
      </c>
      <c r="J17" s="52">
        <f t="shared" si="2"/>
        <v>205.9727873588333</v>
      </c>
      <c r="K17" s="52">
        <f t="shared" si="2"/>
        <v>212.76181381316229</v>
      </c>
      <c r="L17" s="52">
        <f t="shared" si="2"/>
        <v>211.61543125823317</v>
      </c>
      <c r="M17" s="52">
        <f t="shared" si="2"/>
        <v>210.99429256280763</v>
      </c>
      <c r="N17" s="52">
        <f t="shared" si="2"/>
        <v>212.51906466281702</v>
      </c>
      <c r="O17" s="52">
        <f t="shared" si="2"/>
        <v>215.99290107169426</v>
      </c>
      <c r="P17" s="52">
        <f t="shared" si="2"/>
        <v>219.44084155775414</v>
      </c>
      <c r="Q17" s="52">
        <f t="shared" si="2"/>
        <v>229.64106812171144</v>
      </c>
      <c r="R17" s="52">
        <f t="shared" ref="R17:V17" si="3">R13*R16</f>
        <v>239.22980707776492</v>
      </c>
      <c r="S17" s="52">
        <f t="shared" si="3"/>
        <v>255.31312817992583</v>
      </c>
      <c r="T17" s="52">
        <f t="shared" si="3"/>
        <v>273.89455354869114</v>
      </c>
      <c r="U17" s="52">
        <f t="shared" si="3"/>
        <v>292.82214195469516</v>
      </c>
      <c r="V17" s="52">
        <f t="shared" si="3"/>
        <v>311.1247807192911</v>
      </c>
      <c r="W17" s="52">
        <f t="shared" ref="W17" si="4">W13*W16</f>
        <v>325.98503877220935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131.90635947499683</v>
      </c>
      <c r="C18" s="36">
        <f>C3*11630*1000/RES_summary!C$6</f>
        <v>135.33680857916301</v>
      </c>
      <c r="D18" s="36">
        <f>D3*11630*1000/RES_summary!D$6</f>
        <v>139.12058406055104</v>
      </c>
      <c r="E18" s="36">
        <f>E3*11630*1000/RES_summary!E$6</f>
        <v>143.51797295295941</v>
      </c>
      <c r="F18" s="36">
        <f>F3*11630*1000/RES_summary!F$6</f>
        <v>146.23893723075528</v>
      </c>
      <c r="G18" s="36">
        <f>G3*11630*1000/RES_summary!G$6</f>
        <v>151.33558295622578</v>
      </c>
      <c r="H18" s="36">
        <f>H3*11630*1000/RES_summary!H$6</f>
        <v>153.94941478242276</v>
      </c>
      <c r="I18" s="36">
        <f>I3*11630*1000/RES_summary!I$6</f>
        <v>157.4317012936778</v>
      </c>
      <c r="J18" s="36">
        <f>J3*11630*1000/RES_summary!J$6</f>
        <v>157.31059370239996</v>
      </c>
      <c r="K18" s="36">
        <f>K3*11630*1000/RES_summary!K$6</f>
        <v>163.07519833066522</v>
      </c>
      <c r="L18" s="36">
        <f>L3*11630*1000/RES_summary!L$6</f>
        <v>163.07444851312727</v>
      </c>
      <c r="M18" s="36">
        <f>M3*11630*1000/RES_summary!M$6</f>
        <v>163.43341508335203</v>
      </c>
      <c r="N18" s="36">
        <f>N3*11630*1000/RES_summary!N$6</f>
        <v>165.28860063430861</v>
      </c>
      <c r="O18" s="36">
        <f>O3*11630*1000/RES_summary!O$6</f>
        <v>168.67281199493129</v>
      </c>
      <c r="P18" s="36">
        <f>P3*11630*1000/RES_summary!P$6</f>
        <v>172.26361733857988</v>
      </c>
      <c r="Q18" s="36">
        <f>Q3*11630*1000/RES_summary!Q$6</f>
        <v>184.42224527381566</v>
      </c>
      <c r="R18" s="36">
        <f>R3*11630*1000/RES_summary!R$6</f>
        <v>192.48276301606296</v>
      </c>
      <c r="S18" s="36">
        <f>S3*11630*1000/RES_summary!S$6</f>
        <v>205.42456985758702</v>
      </c>
      <c r="T18" s="36">
        <f>T3*11630*1000/RES_summary!T$6</f>
        <v>217.36860643046643</v>
      </c>
      <c r="U18" s="36">
        <f>U3*11630*1000/RES_summary!U$6</f>
        <v>232.14530770388598</v>
      </c>
      <c r="V18" s="36">
        <f>V3*11630*1000/RES_summary!V$6</f>
        <v>252.59950067289404</v>
      </c>
      <c r="W18" s="36">
        <f>W3*11630*1000/RES_summary!W$6</f>
        <v>277.8979147377247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362.08594794234898</v>
      </c>
      <c r="C3" s="49">
        <f t="shared" ref="C3:W3" si="0">C5*C11/11630</f>
        <v>368.07477056800622</v>
      </c>
      <c r="D3" s="49">
        <f t="shared" si="0"/>
        <v>372.45492009214462</v>
      </c>
      <c r="E3" s="49">
        <f t="shared" si="0"/>
        <v>374.94331001671327</v>
      </c>
      <c r="F3" s="49">
        <f t="shared" si="0"/>
        <v>376.27902447497479</v>
      </c>
      <c r="G3" s="49">
        <f t="shared" si="0"/>
        <v>376.79001607026788</v>
      </c>
      <c r="H3" s="49">
        <f t="shared" si="0"/>
        <v>378.93827789530457</v>
      </c>
      <c r="I3" s="49">
        <f t="shared" si="0"/>
        <v>380.47817323173643</v>
      </c>
      <c r="J3" s="49">
        <f t="shared" si="0"/>
        <v>378.15987346433582</v>
      </c>
      <c r="K3" s="49">
        <f t="shared" si="0"/>
        <v>373.54041590799886</v>
      </c>
      <c r="L3" s="49">
        <f t="shared" si="0"/>
        <v>366.89910316897198</v>
      </c>
      <c r="M3" s="49">
        <f t="shared" si="0"/>
        <v>351.78231205519592</v>
      </c>
      <c r="N3" s="49">
        <f t="shared" si="0"/>
        <v>336.50869201906835</v>
      </c>
      <c r="O3" s="49">
        <f t="shared" si="0"/>
        <v>326.75980184846946</v>
      </c>
      <c r="P3" s="49">
        <f t="shared" si="0"/>
        <v>313.56157338693816</v>
      </c>
      <c r="Q3" s="49">
        <f t="shared" si="0"/>
        <v>297.14282817293184</v>
      </c>
      <c r="R3" s="49">
        <f t="shared" si="0"/>
        <v>275.12414133465393</v>
      </c>
      <c r="S3" s="49">
        <f t="shared" si="0"/>
        <v>257.36338446708112</v>
      </c>
      <c r="T3" s="49">
        <f t="shared" si="0"/>
        <v>234.4437921059866</v>
      </c>
      <c r="U3" s="49">
        <f t="shared" si="0"/>
        <v>216.49614399790568</v>
      </c>
      <c r="V3" s="49">
        <f t="shared" si="0"/>
        <v>206.65435513995726</v>
      </c>
      <c r="W3" s="49">
        <f t="shared" si="0"/>
        <v>206.82556940135487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7517.7818427185584</v>
      </c>
      <c r="C5" s="49">
        <f t="shared" ref="C5:W5" si="1">C7*C13/1000000</f>
        <v>7654.8052962938036</v>
      </c>
      <c r="D5" s="49">
        <f t="shared" si="1"/>
        <v>7761.6539131304362</v>
      </c>
      <c r="E5" s="49">
        <f t="shared" si="1"/>
        <v>7829.5348745648853</v>
      </c>
      <c r="F5" s="49">
        <f t="shared" si="1"/>
        <v>7867.7983528947498</v>
      </c>
      <c r="G5" s="49">
        <f t="shared" si="1"/>
        <v>7887.4248652931856</v>
      </c>
      <c r="H5" s="49">
        <f t="shared" si="1"/>
        <v>7941.8327996937651</v>
      </c>
      <c r="I5" s="49">
        <f t="shared" si="1"/>
        <v>7984.4831628434786</v>
      </c>
      <c r="J5" s="49">
        <f t="shared" si="1"/>
        <v>7960.2242117218884</v>
      </c>
      <c r="K5" s="49">
        <f t="shared" si="1"/>
        <v>7901.017507401838</v>
      </c>
      <c r="L5" s="49">
        <f t="shared" si="1"/>
        <v>7781.0918240349893</v>
      </c>
      <c r="M5" s="49">
        <f t="shared" si="1"/>
        <v>7479.3672717309501</v>
      </c>
      <c r="N5" s="49">
        <f t="shared" si="1"/>
        <v>7177.3239327011261</v>
      </c>
      <c r="O5" s="49">
        <f t="shared" si="1"/>
        <v>6991.5864649231216</v>
      </c>
      <c r="P5" s="49">
        <f t="shared" si="1"/>
        <v>6719.3838025546384</v>
      </c>
      <c r="Q5" s="49">
        <f t="shared" si="1"/>
        <v>6264.6575396602475</v>
      </c>
      <c r="R5" s="49">
        <f t="shared" si="1"/>
        <v>5867.2980554022743</v>
      </c>
      <c r="S5" s="49">
        <f t="shared" si="1"/>
        <v>5495.3013633994151</v>
      </c>
      <c r="T5" s="49">
        <f t="shared" si="1"/>
        <v>5085.1107039063681</v>
      </c>
      <c r="U5" s="49">
        <f t="shared" si="1"/>
        <v>4704.696853425613</v>
      </c>
      <c r="V5" s="49">
        <f t="shared" si="1"/>
        <v>4382.6331701106255</v>
      </c>
      <c r="W5" s="49">
        <f t="shared" si="1"/>
        <v>4162.0749265283066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119662580.97079092</v>
      </c>
      <c r="C7" s="35">
        <v>122732332.97308776</v>
      </c>
      <c r="D7" s="35">
        <v>125862277.91832301</v>
      </c>
      <c r="E7" s="35">
        <v>128913238.04888044</v>
      </c>
      <c r="F7" s="35">
        <v>131830755.66074735</v>
      </c>
      <c r="G7" s="35">
        <v>134522941.37548366</v>
      </c>
      <c r="H7" s="35">
        <v>137740561.62566841</v>
      </c>
      <c r="I7" s="35">
        <v>141302847.37662211</v>
      </c>
      <c r="J7" s="35">
        <v>144539560.80746084</v>
      </c>
      <c r="K7" s="35">
        <v>148468731.1104106</v>
      </c>
      <c r="L7" s="35">
        <v>152984495.54072821</v>
      </c>
      <c r="M7" s="35">
        <v>155817416.74855134</v>
      </c>
      <c r="N7" s="35">
        <v>158088998.34305272</v>
      </c>
      <c r="O7" s="35">
        <v>161724072.54788715</v>
      </c>
      <c r="P7" s="35">
        <v>164358620.59739071</v>
      </c>
      <c r="Q7" s="35">
        <v>166631210.23185077</v>
      </c>
      <c r="R7" s="35">
        <v>169952717.19296941</v>
      </c>
      <c r="S7" s="35">
        <v>172828424.7501564</v>
      </c>
      <c r="T7" s="35">
        <v>175494905.34116048</v>
      </c>
      <c r="U7" s="35">
        <v>178186175.14910173</v>
      </c>
      <c r="V7" s="35">
        <v>180199123.388592</v>
      </c>
      <c r="W7" s="35">
        <v>185914540.14140254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31874157.8541345</v>
      </c>
      <c r="D8" s="52">
        <v>32208651.878120452</v>
      </c>
      <c r="E8" s="52">
        <v>32741783.653050706</v>
      </c>
      <c r="F8" s="52">
        <v>32629581.363022149</v>
      </c>
      <c r="G8" s="52">
        <v>33060332.946327344</v>
      </c>
      <c r="H8" s="52">
        <v>33905935.895653114</v>
      </c>
      <c r="I8" s="52">
        <v>36066451.836511523</v>
      </c>
      <c r="J8" s="52">
        <v>36001317.873245701</v>
      </c>
      <c r="K8" s="52">
        <v>37081115.889272973</v>
      </c>
      <c r="L8" s="52">
        <v>38521439.453017563</v>
      </c>
      <c r="M8" s="52">
        <v>37321200.583096802</v>
      </c>
      <c r="N8" s="52">
        <v>33370368.186382681</v>
      </c>
      <c r="O8" s="52">
        <v>27107676.957777917</v>
      </c>
      <c r="P8" s="52">
        <v>26353747.820846796</v>
      </c>
      <c r="Q8" s="52">
        <v>30326133.129096687</v>
      </c>
      <c r="R8" s="52">
        <v>26543324.765053838</v>
      </c>
      <c r="S8" s="52">
        <v>21389057.154478461</v>
      </c>
      <c r="T8" s="52">
        <v>20051006.917186201</v>
      </c>
      <c r="U8" s="52">
        <v>17530867.64996168</v>
      </c>
      <c r="V8" s="52">
        <v>14381358.670482606</v>
      </c>
      <c r="W8" s="52">
        <v>16154550.68622607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28804405.851837665</v>
      </c>
      <c r="D9" s="36">
        <v>29078706.9328852</v>
      </c>
      <c r="E9" s="36">
        <v>29690823.522493258</v>
      </c>
      <c r="F9" s="36">
        <v>29712063.751155257</v>
      </c>
      <c r="G9" s="36">
        <v>30368147.231591016</v>
      </c>
      <c r="H9" s="36">
        <v>30688315.645468354</v>
      </c>
      <c r="I9" s="36">
        <v>32504166.085557818</v>
      </c>
      <c r="J9" s="36">
        <v>32764604.442406952</v>
      </c>
      <c r="K9" s="36">
        <v>33151945.586323231</v>
      </c>
      <c r="L9" s="36">
        <v>34005675.022699952</v>
      </c>
      <c r="M9" s="36">
        <v>34488279.375273675</v>
      </c>
      <c r="N9" s="36">
        <v>31098786.591881305</v>
      </c>
      <c r="O9" s="36">
        <v>23472602.752943486</v>
      </c>
      <c r="P9" s="36">
        <v>23719199.771343231</v>
      </c>
      <c r="Q9" s="36">
        <v>28053543.494636625</v>
      </c>
      <c r="R9" s="36">
        <v>23221817.8039352</v>
      </c>
      <c r="S9" s="36">
        <v>18513349.59729147</v>
      </c>
      <c r="T9" s="36">
        <v>17384526.326182127</v>
      </c>
      <c r="U9" s="36">
        <v>14839597.842020422</v>
      </c>
      <c r="V9" s="36">
        <v>12368410.430992335</v>
      </c>
      <c r="W9" s="36">
        <v>10439133.933415532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560.14655155871446</v>
      </c>
      <c r="C11" s="54">
        <v>559.218610534547</v>
      </c>
      <c r="D11" s="54">
        <v>558.08346637870079</v>
      </c>
      <c r="E11" s="54">
        <v>556.94121877664008</v>
      </c>
      <c r="F11" s="54">
        <v>556.20706814808955</v>
      </c>
      <c r="G11" s="54">
        <v>555.57649825350552</v>
      </c>
      <c r="H11" s="54">
        <v>554.91626216209522</v>
      </c>
      <c r="I11" s="54">
        <v>554.19506365509744</v>
      </c>
      <c r="J11" s="54">
        <v>552.49691609363447</v>
      </c>
      <c r="K11" s="54">
        <v>549.83741435077445</v>
      </c>
      <c r="L11" s="54">
        <v>548.3853251383963</v>
      </c>
      <c r="M11" s="54">
        <v>547.00192416879338</v>
      </c>
      <c r="N11" s="54">
        <v>545.27232223012061</v>
      </c>
      <c r="O11" s="54">
        <v>543.54137141311696</v>
      </c>
      <c r="P11" s="54">
        <v>542.7165950996349</v>
      </c>
      <c r="Q11" s="54">
        <v>551.62968921659763</v>
      </c>
      <c r="R11" s="54">
        <v>545.34365452525958</v>
      </c>
      <c r="S11" s="54">
        <v>544.67188665711092</v>
      </c>
      <c r="T11" s="54">
        <v>536.1891728528293</v>
      </c>
      <c r="U11" s="54">
        <v>535.17797918527538</v>
      </c>
      <c r="V11" s="54">
        <v>548.38953135953136</v>
      </c>
      <c r="W11" s="54">
        <v>577.92841661890679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62.824834478153313</v>
      </c>
      <c r="C13" s="35">
        <v>62.369915985971829</v>
      </c>
      <c r="D13" s="35">
        <v>61.667832820944803</v>
      </c>
      <c r="E13" s="35">
        <v>60.734917476792688</v>
      </c>
      <c r="F13" s="35">
        <v>59.681053282753723</v>
      </c>
      <c r="G13" s="35">
        <v>58.632563224124098</v>
      </c>
      <c r="H13" s="35">
        <v>57.657909231392139</v>
      </c>
      <c r="I13" s="35">
        <v>56.506173166928505</v>
      </c>
      <c r="J13" s="35">
        <v>55.072979101725608</v>
      </c>
      <c r="K13" s="35">
        <v>53.216710672405149</v>
      </c>
      <c r="L13" s="35">
        <v>50.861963472393008</v>
      </c>
      <c r="M13" s="35">
        <v>48.000842446263228</v>
      </c>
      <c r="N13" s="35">
        <v>45.400527601081713</v>
      </c>
      <c r="O13" s="35">
        <v>43.231575576684072</v>
      </c>
      <c r="P13" s="35">
        <v>40.882454343628822</v>
      </c>
      <c r="Q13" s="35">
        <v>37.595943346649165</v>
      </c>
      <c r="R13" s="35">
        <v>34.523120031910807</v>
      </c>
      <c r="S13" s="35">
        <v>31.79628218762922</v>
      </c>
      <c r="T13" s="35">
        <v>28.975830916692196</v>
      </c>
      <c r="U13" s="35">
        <v>26.403265289738897</v>
      </c>
      <c r="V13" s="35">
        <v>24.3210571044769</v>
      </c>
      <c r="W13" s="35">
        <v>22.387032898893889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61.073158147956853</v>
      </c>
      <c r="D14" s="36">
        <v>60.035392851852222</v>
      </c>
      <c r="E14" s="36">
        <v>58.990403528554552</v>
      </c>
      <c r="F14" s="36">
        <v>57.985512476130864</v>
      </c>
      <c r="G14" s="36">
        <v>56.983461737547174</v>
      </c>
      <c r="H14" s="36">
        <v>56.011775231340174</v>
      </c>
      <c r="I14" s="36">
        <v>54.510129981862853</v>
      </c>
      <c r="J14" s="36">
        <v>52.253768171023886</v>
      </c>
      <c r="K14" s="36">
        <v>49.479138254522354</v>
      </c>
      <c r="L14" s="36">
        <v>46.31889027030909</v>
      </c>
      <c r="M14" s="36">
        <v>42.384443740882453</v>
      </c>
      <c r="N14" s="36">
        <v>40.34003383170991</v>
      </c>
      <c r="O14" s="36">
        <v>37.161110706916674</v>
      </c>
      <c r="P14" s="36">
        <v>33.150239921151957</v>
      </c>
      <c r="Q14" s="36">
        <v>28.422732786180656</v>
      </c>
      <c r="R14" s="36">
        <v>24.378317356416016</v>
      </c>
      <c r="S14" s="36">
        <v>19.450388694198658</v>
      </c>
      <c r="T14" s="36">
        <v>15.328471993533315</v>
      </c>
      <c r="U14" s="36">
        <v>12.341679149698258</v>
      </c>
      <c r="V14" s="36">
        <v>11.083633116192946</v>
      </c>
      <c r="W14" s="36">
        <v>10.484344852029452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17.42544411946772</v>
      </c>
      <c r="C16" s="44">
        <f>C7/RES_summary!C$6</f>
        <v>17.68582414014892</v>
      </c>
      <c r="D16" s="44">
        <f>D7/RES_summary!D$6</f>
        <v>17.959184890689105</v>
      </c>
      <c r="E16" s="44">
        <f>E7/RES_summary!E$6</f>
        <v>18.234862417151351</v>
      </c>
      <c r="F16" s="44">
        <f>F7/RES_summary!F$6</f>
        <v>18.526247192480511</v>
      </c>
      <c r="G16" s="44">
        <f>G7/RES_summary!G$6</f>
        <v>18.810330154554507</v>
      </c>
      <c r="H16" s="44">
        <f>H7/RES_summary!H$6</f>
        <v>19.125233336985321</v>
      </c>
      <c r="I16" s="44">
        <f>I7/RES_summary!I$6</f>
        <v>19.470397583104351</v>
      </c>
      <c r="J16" s="44">
        <f>J7/RES_summary!J$6</f>
        <v>19.797165521524978</v>
      </c>
      <c r="K16" s="44">
        <f>K7/RES_summary!K$6</f>
        <v>20.155121383197326</v>
      </c>
      <c r="L16" s="44">
        <f>L7/RES_summary!L$6</f>
        <v>20.527163549606666</v>
      </c>
      <c r="M16" s="44">
        <f>M7/RES_summary!M$6</f>
        <v>20.721646666601682</v>
      </c>
      <c r="N16" s="44">
        <f>N7/RES_summary!N$6</f>
        <v>20.901710217754218</v>
      </c>
      <c r="O16" s="44">
        <f>O7/RES_summary!O$6</f>
        <v>21.117189294524117</v>
      </c>
      <c r="P16" s="44">
        <f>P7/RES_summary!P$6</f>
        <v>21.319669648374358</v>
      </c>
      <c r="Q16" s="44">
        <f>Q7/RES_summary!Q$6</f>
        <v>21.493515711751741</v>
      </c>
      <c r="R16" s="44">
        <f>R7/RES_summary!R$6</f>
        <v>21.630557410739506</v>
      </c>
      <c r="S16" s="44">
        <f>S7/RES_summary!S$6</f>
        <v>21.804005492766613</v>
      </c>
      <c r="T16" s="44">
        <f>T7/RES_summary!T$6</f>
        <v>21.961014793664393</v>
      </c>
      <c r="U16" s="44">
        <f>U7/RES_summary!U$6</f>
        <v>22.095206623459259</v>
      </c>
      <c r="V16" s="44">
        <f>V7/RES_summary!V$6</f>
        <v>22.069948775741654</v>
      </c>
      <c r="W16" s="44">
        <f>W7/RES_summary!W$6</f>
        <v>22.645766320961339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1094.7506425138695</v>
      </c>
      <c r="C17" s="52">
        <f t="shared" si="2"/>
        <v>1103.0633657637607</v>
      </c>
      <c r="D17" s="52">
        <f t="shared" si="2"/>
        <v>1107.5040114394535</v>
      </c>
      <c r="E17" s="52">
        <f t="shared" si="2"/>
        <v>1107.4928641063557</v>
      </c>
      <c r="F17" s="52">
        <f t="shared" si="2"/>
        <v>1105.665945823896</v>
      </c>
      <c r="G17" s="52">
        <f t="shared" si="2"/>
        <v>1102.8978720535652</v>
      </c>
      <c r="H17" s="52">
        <f t="shared" si="2"/>
        <v>1102.7209677730946</v>
      </c>
      <c r="I17" s="52">
        <f t="shared" si="2"/>
        <v>1100.1976574598407</v>
      </c>
      <c r="J17" s="52">
        <f t="shared" si="2"/>
        <v>1090.2888830403479</v>
      </c>
      <c r="K17" s="52">
        <f t="shared" si="2"/>
        <v>1072.5892632168184</v>
      </c>
      <c r="L17" s="52">
        <f t="shared" si="2"/>
        <v>1044.0518426519313</v>
      </c>
      <c r="M17" s="52">
        <f t="shared" si="2"/>
        <v>994.65649687068299</v>
      </c>
      <c r="N17" s="52">
        <f t="shared" si="2"/>
        <v>948.94867165096207</v>
      </c>
      <c r="O17" s="52">
        <f t="shared" si="2"/>
        <v>912.92936495336312</v>
      </c>
      <c r="P17" s="52">
        <f t="shared" si="2"/>
        <v>871.60042102091381</v>
      </c>
      <c r="Q17" s="52">
        <f t="shared" si="2"/>
        <v>808.06899901933218</v>
      </c>
      <c r="R17" s="52">
        <f t="shared" ref="R17:V17" si="3">R13*R16</f>
        <v>746.75432984809777</v>
      </c>
      <c r="S17" s="52">
        <f t="shared" si="3"/>
        <v>693.28631146862472</v>
      </c>
      <c r="T17" s="52">
        <f t="shared" si="3"/>
        <v>636.33865142019545</v>
      </c>
      <c r="U17" s="52">
        <f t="shared" si="3"/>
        <v>583.38560211079084</v>
      </c>
      <c r="V17" s="52">
        <f t="shared" si="3"/>
        <v>536.7644844676928</v>
      </c>
      <c r="W17" s="52">
        <f t="shared" ref="W17" si="4">W13*W16</f>
        <v>506.97151564802471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613.22079722083106</v>
      </c>
      <c r="C18" s="52">
        <f>C3*11630*1000/RES_summary!C$6</f>
        <v>616.85356273397099</v>
      </c>
      <c r="D18" s="52">
        <f>D3*11630*1000/RES_summary!D$6</f>
        <v>618.07967773244661</v>
      </c>
      <c r="E18" s="52">
        <f>E3*11630*1000/RES_summary!E$6</f>
        <v>616.80842552182571</v>
      </c>
      <c r="F18" s="52">
        <f>F3*11630*1000/RES_summary!F$6</f>
        <v>614.97921407789374</v>
      </c>
      <c r="G18" s="52">
        <f>G3*11630*1000/RES_summary!G$6</f>
        <v>612.74413768676254</v>
      </c>
      <c r="H18" s="52">
        <f>H3*11630*1000/RES_summary!H$6</f>
        <v>611.91779764441401</v>
      </c>
      <c r="I18" s="52">
        <f>I3*11630*1000/RES_summary!I$6</f>
        <v>609.72411080914537</v>
      </c>
      <c r="J18" s="52">
        <f>J3*11630*1000/RES_summary!J$6</f>
        <v>602.38124553096543</v>
      </c>
      <c r="K18" s="52">
        <f>K3*11630*1000/RES_summary!K$6</f>
        <v>589.74970714753749</v>
      </c>
      <c r="L18" s="52">
        <f>L3*11630*1000/RES_summary!L$6</f>
        <v>572.54270919402109</v>
      </c>
      <c r="M18" s="52">
        <f>M3*11630*1000/RES_summary!M$6</f>
        <v>544.07901767525493</v>
      </c>
      <c r="N18" s="52">
        <f>N3*11630*1000/RES_summary!N$6</f>
        <v>517.43544586830831</v>
      </c>
      <c r="O18" s="52">
        <f>O3*11630*1000/RES_summary!O$6</f>
        <v>496.21487903005698</v>
      </c>
      <c r="P18" s="52">
        <f>P3*11630*1000/RES_summary!P$6</f>
        <v>473.03201278387866</v>
      </c>
      <c r="Q18" s="52">
        <f>Q3*11630*1000/RES_summary!Q$6</f>
        <v>445.75485079460128</v>
      </c>
      <c r="R18" s="52">
        <f>R3*11630*1000/RES_summary!R$6</f>
        <v>407.23773527192282</v>
      </c>
      <c r="S18" s="52">
        <f>S3*11630*1000/RES_summary!S$6</f>
        <v>377.61356326116527</v>
      </c>
      <c r="T18" s="52">
        <f>T3*11630*1000/RES_summary!T$6</f>
        <v>341.19789515927943</v>
      </c>
      <c r="U18" s="52">
        <f>U3*11630*1000/RES_summary!U$6</f>
        <v>312.21512762343809</v>
      </c>
      <c r="V18" s="52">
        <f>V3*11630*1000/RES_summary!V$6</f>
        <v>294.35602408767852</v>
      </c>
      <c r="W18" s="52">
        <f>W3*11630*1000/RES_summary!W$6</f>
        <v>292.99324530935019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173.85164425397272</v>
      </c>
      <c r="D19" s="36">
        <v>176.1555808000054</v>
      </c>
      <c r="E19" s="36">
        <v>178.35762840605722</v>
      </c>
      <c r="F19" s="36">
        <v>180.47982611762623</v>
      </c>
      <c r="G19" s="36">
        <v>182.56967393383812</v>
      </c>
      <c r="H19" s="36">
        <v>185.55297792747049</v>
      </c>
      <c r="I19" s="36">
        <v>188.48333009990768</v>
      </c>
      <c r="J19" s="36">
        <v>190.68289791367852</v>
      </c>
      <c r="K19" s="36">
        <v>193.99783526374392</v>
      </c>
      <c r="L19" s="36">
        <v>197.34440061149968</v>
      </c>
      <c r="M19" s="36">
        <v>197.78130178763317</v>
      </c>
      <c r="N19" s="36">
        <v>197.92610147395055</v>
      </c>
      <c r="O19" s="36">
        <v>200.3966348627246</v>
      </c>
      <c r="P19" s="36">
        <v>199.98014206726864</v>
      </c>
      <c r="Q19" s="36">
        <v>200.39001407459304</v>
      </c>
      <c r="R19" s="36">
        <v>202.21167004249358</v>
      </c>
      <c r="S19" s="36">
        <v>201.61944987262618</v>
      </c>
      <c r="T19" s="36">
        <v>201.76756571672422</v>
      </c>
      <c r="U19" s="36">
        <v>202.02201475432892</v>
      </c>
      <c r="V19" s="36">
        <v>201.2248767740567</v>
      </c>
      <c r="W19" s="36">
        <v>203.70000427002878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85.933042052621516</v>
      </c>
      <c r="C3" s="49">
        <f t="shared" ref="C3:W3" si="0">C5*C11/11630</f>
        <v>87.99930718023522</v>
      </c>
      <c r="D3" s="49">
        <f t="shared" si="0"/>
        <v>89.846737867812749</v>
      </c>
      <c r="E3" s="49">
        <f t="shared" si="0"/>
        <v>92.803387453689282</v>
      </c>
      <c r="F3" s="49">
        <f t="shared" si="0"/>
        <v>95.124673288759467</v>
      </c>
      <c r="G3" s="49">
        <f t="shared" si="0"/>
        <v>96.164247062016642</v>
      </c>
      <c r="H3" s="49">
        <f t="shared" si="0"/>
        <v>97.174336109106648</v>
      </c>
      <c r="I3" s="49">
        <f t="shared" si="0"/>
        <v>99.323124337386432</v>
      </c>
      <c r="J3" s="49">
        <f t="shared" si="0"/>
        <v>104.77534556280267</v>
      </c>
      <c r="K3" s="49">
        <f t="shared" si="0"/>
        <v>109.21256470938363</v>
      </c>
      <c r="L3" s="49">
        <f t="shared" si="0"/>
        <v>114.17022583657509</v>
      </c>
      <c r="M3" s="49">
        <f t="shared" si="0"/>
        <v>117.29489158041159</v>
      </c>
      <c r="N3" s="49">
        <f t="shared" si="0"/>
        <v>119.7024119907751</v>
      </c>
      <c r="O3" s="49">
        <f t="shared" si="0"/>
        <v>124.54947975558878</v>
      </c>
      <c r="P3" s="49">
        <f t="shared" si="0"/>
        <v>128.77871547507826</v>
      </c>
      <c r="Q3" s="49">
        <f t="shared" si="0"/>
        <v>135.91805613983919</v>
      </c>
      <c r="R3" s="49">
        <f t="shared" si="0"/>
        <v>141.10712768841978</v>
      </c>
      <c r="S3" s="49">
        <f t="shared" si="0"/>
        <v>143.34586169511749</v>
      </c>
      <c r="T3" s="49">
        <f t="shared" si="0"/>
        <v>145.55996300291923</v>
      </c>
      <c r="U3" s="49">
        <f t="shared" si="0"/>
        <v>149.23158311003334</v>
      </c>
      <c r="V3" s="49">
        <f t="shared" si="0"/>
        <v>156.41498405232889</v>
      </c>
      <c r="W3" s="49">
        <f t="shared" si="0"/>
        <v>166.39331113097032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29194.041707346394</v>
      </c>
      <c r="C5" s="49">
        <f t="shared" ref="C5:W5" si="1">C7*C13/1000000</f>
        <v>29792.195176070454</v>
      </c>
      <c r="D5" s="49">
        <f t="shared" si="1"/>
        <v>30370.610349967836</v>
      </c>
      <c r="E5" s="49">
        <f t="shared" si="1"/>
        <v>31363.898439061348</v>
      </c>
      <c r="F5" s="49">
        <f t="shared" si="1"/>
        <v>32156.033692316942</v>
      </c>
      <c r="G5" s="49">
        <f t="shared" si="1"/>
        <v>32542.582429327656</v>
      </c>
      <c r="H5" s="49">
        <f t="shared" si="1"/>
        <v>32952.018401403599</v>
      </c>
      <c r="I5" s="49">
        <f t="shared" si="1"/>
        <v>33781.770085890967</v>
      </c>
      <c r="J5" s="49">
        <f t="shared" si="1"/>
        <v>35833.623180490846</v>
      </c>
      <c r="K5" s="49">
        <f t="shared" si="1"/>
        <v>37650.513313116062</v>
      </c>
      <c r="L5" s="49">
        <f t="shared" si="1"/>
        <v>39614.454760888832</v>
      </c>
      <c r="M5" s="49">
        <f t="shared" si="1"/>
        <v>40854.049095776296</v>
      </c>
      <c r="N5" s="49">
        <f t="shared" si="1"/>
        <v>41897.850063195758</v>
      </c>
      <c r="O5" s="49">
        <f t="shared" si="1"/>
        <v>43828.282879321196</v>
      </c>
      <c r="P5" s="49">
        <f t="shared" si="1"/>
        <v>45502.209980420426</v>
      </c>
      <c r="Q5" s="49">
        <f t="shared" si="1"/>
        <v>47388.235244044379</v>
      </c>
      <c r="R5" s="49">
        <f t="shared" si="1"/>
        <v>49320.905163232695</v>
      </c>
      <c r="S5" s="49">
        <f t="shared" si="1"/>
        <v>50294.532804906834</v>
      </c>
      <c r="T5" s="49">
        <f t="shared" si="1"/>
        <v>51999.518457866812</v>
      </c>
      <c r="U5" s="49">
        <f t="shared" si="1"/>
        <v>53620.918348055558</v>
      </c>
      <c r="V5" s="49">
        <f t="shared" si="1"/>
        <v>55163.517349314956</v>
      </c>
      <c r="W5" s="49">
        <f t="shared" si="1"/>
        <v>55444.405084202837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3575715.5806727009</v>
      </c>
      <c r="C7" s="35">
        <v>3667578.0108930222</v>
      </c>
      <c r="D7" s="35">
        <v>3758949.8792621326</v>
      </c>
      <c r="E7" s="35">
        <v>3903984.2521430505</v>
      </c>
      <c r="F7" s="35">
        <v>4029590.2653333456</v>
      </c>
      <c r="G7" s="35">
        <v>4104774.9241968985</v>
      </c>
      <c r="H7" s="35">
        <v>4183922.5685812877</v>
      </c>
      <c r="I7" s="35">
        <v>4319126.3949576542</v>
      </c>
      <c r="J7" s="35">
        <v>4615213.6157783708</v>
      </c>
      <c r="K7" s="35">
        <v>4877191.406721076</v>
      </c>
      <c r="L7" s="35">
        <v>5169323.2756712278</v>
      </c>
      <c r="M7" s="35">
        <v>5382381.6294924058</v>
      </c>
      <c r="N7" s="35">
        <v>5584924.1343349898</v>
      </c>
      <c r="O7" s="35">
        <v>5918127.7469240818</v>
      </c>
      <c r="P7" s="35">
        <v>6227997.538709389</v>
      </c>
      <c r="Q7" s="35">
        <v>6581684.8993273498</v>
      </c>
      <c r="R7" s="35">
        <v>6974636.8378788568</v>
      </c>
      <c r="S7" s="35">
        <v>7230385.174617297</v>
      </c>
      <c r="T7" s="35">
        <v>7612186.0394232953</v>
      </c>
      <c r="U7" s="35">
        <v>7984986.9913351033</v>
      </c>
      <c r="V7" s="35">
        <v>8337436.6981039234</v>
      </c>
      <c r="W7" s="35">
        <v>8503256.6705772635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512541.24192098528</v>
      </c>
      <c r="D8" s="52">
        <v>519305.18866046006</v>
      </c>
      <c r="E8" s="52">
        <v>580347.30408194009</v>
      </c>
      <c r="F8" s="52">
        <v>568425.81498046778</v>
      </c>
      <c r="G8" s="52">
        <v>525640.7854860262</v>
      </c>
      <c r="H8" s="52">
        <v>537371.78249072842</v>
      </c>
      <c r="I8" s="52">
        <v>601329.93352391617</v>
      </c>
      <c r="J8" s="52">
        <v>770251.56463384628</v>
      </c>
      <c r="K8" s="52">
        <v>774519.03286369052</v>
      </c>
      <c r="L8" s="52">
        <v>811437.05761061143</v>
      </c>
      <c r="M8" s="52">
        <v>793405.65790311806</v>
      </c>
      <c r="N8" s="52">
        <v>770968.3198230518</v>
      </c>
      <c r="O8" s="52">
        <v>858844.39807511866</v>
      </c>
      <c r="P8" s="52">
        <v>847241.57427603565</v>
      </c>
      <c r="Q8" s="52">
        <v>955017.29414187651</v>
      </c>
      <c r="R8" s="52">
        <v>1163203.5031853532</v>
      </c>
      <c r="S8" s="52">
        <v>1030267.3696021307</v>
      </c>
      <c r="T8" s="52">
        <v>1193237.9224166097</v>
      </c>
      <c r="U8" s="52">
        <v>1166206.6098149261</v>
      </c>
      <c r="V8" s="52">
        <v>1123418.0265918719</v>
      </c>
      <c r="W8" s="52">
        <v>1024664.3705484588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420678.81170066399</v>
      </c>
      <c r="D9" s="36">
        <v>427933.32029134966</v>
      </c>
      <c r="E9" s="36">
        <v>435312.93120102212</v>
      </c>
      <c r="F9" s="36">
        <v>442819.8017901727</v>
      </c>
      <c r="G9" s="36">
        <v>450456.12662247336</v>
      </c>
      <c r="H9" s="36">
        <v>458224.13810633961</v>
      </c>
      <c r="I9" s="36">
        <v>466126.10714755021</v>
      </c>
      <c r="J9" s="36">
        <v>474164.3438131297</v>
      </c>
      <c r="K9" s="36">
        <v>512541.24192098528</v>
      </c>
      <c r="L9" s="36">
        <v>519305.18866045959</v>
      </c>
      <c r="M9" s="36">
        <v>580347.30408194009</v>
      </c>
      <c r="N9" s="36">
        <v>568425.81498046778</v>
      </c>
      <c r="O9" s="36">
        <v>525640.78548602667</v>
      </c>
      <c r="P9" s="36">
        <v>537371.78249072842</v>
      </c>
      <c r="Q9" s="36">
        <v>601329.93352391571</v>
      </c>
      <c r="R9" s="36">
        <v>770251.56463384628</v>
      </c>
      <c r="S9" s="36">
        <v>774519.03286369052</v>
      </c>
      <c r="T9" s="36">
        <v>811437.05761061143</v>
      </c>
      <c r="U9" s="36">
        <v>793405.65790311806</v>
      </c>
      <c r="V9" s="36">
        <v>770968.31982305273</v>
      </c>
      <c r="W9" s="36">
        <v>858844.39807511866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34.233056494555143</v>
      </c>
      <c r="C11" s="54">
        <v>34.3523508911546</v>
      </c>
      <c r="D11" s="54">
        <v>34.405550279096346</v>
      </c>
      <c r="E11" s="54">
        <v>34.412284499117504</v>
      </c>
      <c r="F11" s="54">
        <v>34.404117153683714</v>
      </c>
      <c r="G11" s="54">
        <v>34.366977352213773</v>
      </c>
      <c r="H11" s="54">
        <v>34.296458419699469</v>
      </c>
      <c r="I11" s="54">
        <v>34.193825045486477</v>
      </c>
      <c r="J11" s="54">
        <v>34.005416163409677</v>
      </c>
      <c r="K11" s="54">
        <v>33.735054739018935</v>
      </c>
      <c r="L11" s="54">
        <v>33.518061386781952</v>
      </c>
      <c r="M11" s="54">
        <v>33.390560281605445</v>
      </c>
      <c r="N11" s="54">
        <v>33.226980605279515</v>
      </c>
      <c r="O11" s="54">
        <v>33.049673735699216</v>
      </c>
      <c r="P11" s="54">
        <v>32.914807030683079</v>
      </c>
      <c r="Q11" s="54">
        <v>33.356949984859185</v>
      </c>
      <c r="R11" s="54">
        <v>33.273434248317415</v>
      </c>
      <c r="S11" s="54">
        <v>33.146989912024189</v>
      </c>
      <c r="T11" s="54">
        <v>32.555347047984903</v>
      </c>
      <c r="U11" s="54">
        <v>32.367280625521481</v>
      </c>
      <c r="V11" s="54">
        <v>32.976618459793983</v>
      </c>
      <c r="W11" s="54">
        <v>34.90260569149018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8164.5312801568252</v>
      </c>
      <c r="C13" s="35">
        <v>8123.1251489634496</v>
      </c>
      <c r="D13" s="35">
        <v>8079.5465024741079</v>
      </c>
      <c r="E13" s="35">
        <v>8033.8178674374694</v>
      </c>
      <c r="F13" s="35">
        <v>7979.9760211245321</v>
      </c>
      <c r="G13" s="35">
        <v>7927.9821744902692</v>
      </c>
      <c r="H13" s="35">
        <v>7875.8671704044436</v>
      </c>
      <c r="I13" s="35">
        <v>7821.4358638194408</v>
      </c>
      <c r="J13" s="35">
        <v>7764.2393535120018</v>
      </c>
      <c r="K13" s="35">
        <v>7719.7120583029173</v>
      </c>
      <c r="L13" s="35">
        <v>7663.3734530261045</v>
      </c>
      <c r="M13" s="35">
        <v>7590.329320373573</v>
      </c>
      <c r="N13" s="35">
        <v>7501.9550947194075</v>
      </c>
      <c r="O13" s="35">
        <v>7405.7683026698323</v>
      </c>
      <c r="P13" s="35">
        <v>7306.0738540127495</v>
      </c>
      <c r="Q13" s="35">
        <v>7200.015796697814</v>
      </c>
      <c r="R13" s="35">
        <v>7071.4656991706952</v>
      </c>
      <c r="S13" s="35">
        <v>6955.9963390980647</v>
      </c>
      <c r="T13" s="35">
        <v>6831.0887553933635</v>
      </c>
      <c r="U13" s="35">
        <v>6715.216744403243</v>
      </c>
      <c r="V13" s="35">
        <v>6616.3641592457416</v>
      </c>
      <c r="W13" s="35">
        <v>6520.3729855703468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7868.2425059855786</v>
      </c>
      <c r="D14" s="36">
        <v>7841.8052470107023</v>
      </c>
      <c r="E14" s="36">
        <v>7835.6771894282138</v>
      </c>
      <c r="F14" s="36">
        <v>7753.9606053883253</v>
      </c>
      <c r="G14" s="36">
        <v>7732.1090474366019</v>
      </c>
      <c r="H14" s="36">
        <v>7723.9286025214042</v>
      </c>
      <c r="I14" s="36">
        <v>7708.6680844683151</v>
      </c>
      <c r="J14" s="36">
        <v>7689.9327227110707</v>
      </c>
      <c r="K14" s="36">
        <v>7552.6729107611864</v>
      </c>
      <c r="L14" s="36">
        <v>7438.9400193094107</v>
      </c>
      <c r="M14" s="36">
        <v>7293.8835383691276</v>
      </c>
      <c r="N14" s="36">
        <v>7070.7864430991367</v>
      </c>
      <c r="O14" s="36">
        <v>6980.0125642308758</v>
      </c>
      <c r="P14" s="36">
        <v>6874.719748076961</v>
      </c>
      <c r="Q14" s="36">
        <v>6828.6492510850794</v>
      </c>
      <c r="R14" s="36">
        <v>6753.635635787562</v>
      </c>
      <c r="S14" s="36">
        <v>6622.8600083565889</v>
      </c>
      <c r="T14" s="36">
        <v>6487.5722674756289</v>
      </c>
      <c r="U14" s="36">
        <v>6352.5693434312852</v>
      </c>
      <c r="V14" s="36">
        <v>6225.6000701188668</v>
      </c>
      <c r="W14" s="36">
        <v>6124.5736697299581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0.5207010540189787</v>
      </c>
      <c r="C16" s="44">
        <f>C7/RES_summary!C$6</f>
        <v>0.52850082899633555</v>
      </c>
      <c r="D16" s="44">
        <f>D7/RES_summary!D$6</f>
        <v>0.53636146582624633</v>
      </c>
      <c r="E16" s="44">
        <f>E7/RES_summary!E$6</f>
        <v>0.55222114341400086</v>
      </c>
      <c r="F16" s="44">
        <f>F7/RES_summary!F$6</f>
        <v>0.56628049324158358</v>
      </c>
      <c r="G16" s="44">
        <f>G7/RES_summary!G$6</f>
        <v>0.57397028896925206</v>
      </c>
      <c r="H16" s="44">
        <f>H7/RES_summary!H$6</f>
        <v>0.5809363229217761</v>
      </c>
      <c r="I16" s="44">
        <f>I7/RES_summary!I$6</f>
        <v>0.59514093086434761</v>
      </c>
      <c r="J16" s="44">
        <f>J7/RES_summary!J$6</f>
        <v>0.63213245811968688</v>
      </c>
      <c r="K16" s="44">
        <f>K7/RES_summary!K$6</f>
        <v>0.66209486722458688</v>
      </c>
      <c r="L16" s="44">
        <f>L7/RES_summary!L$6</f>
        <v>0.69360979323713412</v>
      </c>
      <c r="M16" s="44">
        <f>M7/RES_summary!M$6</f>
        <v>0.71578526122745756</v>
      </c>
      <c r="N16" s="44">
        <f>N7/RES_summary!N$6</f>
        <v>0.73840980123549338</v>
      </c>
      <c r="O16" s="44">
        <f>O7/RES_summary!O$6</f>
        <v>0.77276203803219201</v>
      </c>
      <c r="P16" s="44">
        <f>P7/RES_summary!P$6</f>
        <v>0.80786057715478721</v>
      </c>
      <c r="Q16" s="44">
        <f>Q7/RES_summary!Q$6</f>
        <v>0.84896189373322739</v>
      </c>
      <c r="R16" s="44">
        <f>R7/RES_summary!R$6</f>
        <v>0.88768973531326534</v>
      </c>
      <c r="S16" s="44">
        <f>S7/RES_summary!S$6</f>
        <v>0.91218419823057006</v>
      </c>
      <c r="T16" s="44">
        <f>T7/RES_summary!T$6</f>
        <v>0.95257084471438658</v>
      </c>
      <c r="U16" s="44">
        <f>U7/RES_summary!U$6</f>
        <v>0.99014380499245369</v>
      </c>
      <c r="V16" s="44">
        <f>V7/RES_summary!V$6</f>
        <v>1.0211303883612082</v>
      </c>
      <c r="W16" s="44">
        <f>W7/RES_summary!W$6</f>
        <v>1.0357595666406156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4251.2800431485803</v>
      </c>
      <c r="C17" s="52">
        <f t="shared" si="2"/>
        <v>4293.0783752681646</v>
      </c>
      <c r="D17" s="52">
        <f t="shared" si="2"/>
        <v>4333.557405278334</v>
      </c>
      <c r="E17" s="52">
        <f t="shared" si="2"/>
        <v>4436.4440887361498</v>
      </c>
      <c r="F17" s="52">
        <f t="shared" si="2"/>
        <v>4518.90475729841</v>
      </c>
      <c r="G17" s="52">
        <f t="shared" si="2"/>
        <v>4550.4262196352593</v>
      </c>
      <c r="H17" s="52">
        <f t="shared" si="2"/>
        <v>4575.3773137950911</v>
      </c>
      <c r="I17" s="52">
        <f t="shared" si="2"/>
        <v>4654.8566206892947</v>
      </c>
      <c r="J17" s="52">
        <f t="shared" si="2"/>
        <v>4908.0277079651505</v>
      </c>
      <c r="K17" s="52">
        <f t="shared" si="2"/>
        <v>5111.1817302541122</v>
      </c>
      <c r="L17" s="52">
        <f t="shared" si="2"/>
        <v>5315.3908762523788</v>
      </c>
      <c r="M17" s="52">
        <f t="shared" si="2"/>
        <v>5433.0458553860281</v>
      </c>
      <c r="N17" s="52">
        <f t="shared" si="2"/>
        <v>5539.517170369355</v>
      </c>
      <c r="O17" s="52">
        <f t="shared" si="2"/>
        <v>5722.8966067653473</v>
      </c>
      <c r="P17" s="52">
        <f t="shared" si="2"/>
        <v>5902.2890404382406</v>
      </c>
      <c r="Q17" s="52">
        <f t="shared" si="2"/>
        <v>6112.5390456737277</v>
      </c>
      <c r="R17" s="52">
        <f t="shared" ref="R17:V17" si="3">R13*R16</f>
        <v>6277.2675147736691</v>
      </c>
      <c r="S17" s="52">
        <f t="shared" si="3"/>
        <v>6345.1499434749485</v>
      </c>
      <c r="T17" s="52">
        <f t="shared" si="3"/>
        <v>6507.0959860440043</v>
      </c>
      <c r="U17" s="52">
        <f t="shared" si="3"/>
        <v>6649.030258652464</v>
      </c>
      <c r="V17" s="52">
        <f t="shared" si="3"/>
        <v>6756.1705034697825</v>
      </c>
      <c r="W17" s="52">
        <f t="shared" ref="W17" si="4">W13*W16</f>
        <v>6753.5386978695196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145.5343098912802</v>
      </c>
      <c r="C18" s="36">
        <f>C3*11630*1000/RES_summary!C$6</f>
        <v>147.47733475043987</v>
      </c>
      <c r="D18" s="36">
        <f>D3*11630*1000/RES_summary!D$6</f>
        <v>149.09842719465405</v>
      </c>
      <c r="E18" s="36">
        <f>E3*11630*1000/RES_summary!E$6</f>
        <v>152.66817614601646</v>
      </c>
      <c r="F18" s="36">
        <f>F3*11630*1000/RES_summary!F$6</f>
        <v>155.46892867643319</v>
      </c>
      <c r="G18" s="36">
        <f>G3*11630*1000/RES_summary!G$6</f>
        <v>156.3843948331247</v>
      </c>
      <c r="H18" s="36">
        <f>H3*11630*1000/RES_summary!H$6</f>
        <v>156.91923779700957</v>
      </c>
      <c r="I18" s="36">
        <f>I3*11630*1000/RES_summary!I$6</f>
        <v>159.16735289967411</v>
      </c>
      <c r="J18" s="36">
        <f>J3*11630*1000/RES_summary!J$6</f>
        <v>166.89952475090067</v>
      </c>
      <c r="K18" s="36">
        <f>K3*11630*1000/RES_summary!K$6</f>
        <v>172.425995451196</v>
      </c>
      <c r="L18" s="36">
        <f>L3*11630*1000/RES_summary!L$6</f>
        <v>178.16159768496792</v>
      </c>
      <c r="M18" s="36">
        <f>M3*11630*1000/RES_summary!M$6</f>
        <v>181.41244514699378</v>
      </c>
      <c r="N18" s="36">
        <f>N3*11630*1000/RES_summary!N$6</f>
        <v>184.0614295824754</v>
      </c>
      <c r="O18" s="36">
        <f>O3*11630*1000/RES_summary!O$6</f>
        <v>189.13986567673487</v>
      </c>
      <c r="P18" s="36">
        <f>P3*11630*1000/RES_summary!P$6</f>
        <v>194.27270480534031</v>
      </c>
      <c r="Q18" s="36">
        <f>Q3*11630*1000/RES_summary!Q$6</f>
        <v>203.89565922703747</v>
      </c>
      <c r="R18" s="36">
        <f>R3*11630*1000/RES_summary!R$6</f>
        <v>208.86624791192057</v>
      </c>
      <c r="S18" s="36">
        <f>S3*11630*1000/RES_summary!S$6</f>
        <v>210.32262116664495</v>
      </c>
      <c r="T18" s="36">
        <f>T3*11630*1000/RES_summary!T$6</f>
        <v>211.84076810021207</v>
      </c>
      <c r="U18" s="36">
        <f>U3*11630*1000/RES_summary!U$6</f>
        <v>215.21102826938795</v>
      </c>
      <c r="V18" s="36">
        <f>V3*11630*1000/RES_summary!V$6</f>
        <v>222.7956569422372</v>
      </c>
      <c r="W18" s="36">
        <f>W3*11630*1000/RES_summary!W$6</f>
        <v>235.71609819395985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1958</v>
      </c>
      <c r="C3" s="120">
        <v>1943</v>
      </c>
      <c r="D3" s="120">
        <v>1955</v>
      </c>
      <c r="E3" s="120">
        <v>1899</v>
      </c>
      <c r="F3" s="120">
        <v>1908</v>
      </c>
      <c r="G3" s="120">
        <v>1937</v>
      </c>
      <c r="H3" s="120">
        <v>1976</v>
      </c>
      <c r="I3" s="120">
        <v>2137</v>
      </c>
      <c r="J3" s="120">
        <v>2173</v>
      </c>
      <c r="K3" s="120">
        <v>2187</v>
      </c>
      <c r="L3" s="120">
        <v>2039</v>
      </c>
      <c r="M3" s="120">
        <v>1780</v>
      </c>
      <c r="N3" s="120">
        <v>1560</v>
      </c>
      <c r="O3" s="120">
        <v>1240</v>
      </c>
      <c r="P3" s="120">
        <v>1118</v>
      </c>
      <c r="Q3" s="120">
        <v>1073</v>
      </c>
      <c r="R3" s="120">
        <v>1076</v>
      </c>
      <c r="S3" s="120">
        <v>1005</v>
      </c>
      <c r="T3" s="120">
        <v>970</v>
      </c>
      <c r="U3" s="120">
        <v>932</v>
      </c>
      <c r="V3" s="120">
        <v>652</v>
      </c>
      <c r="W3" s="120">
        <v>415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1958</v>
      </c>
      <c r="C5" s="52">
        <v>1943</v>
      </c>
      <c r="D5" s="52">
        <v>1955</v>
      </c>
      <c r="E5" s="52">
        <v>1899</v>
      </c>
      <c r="F5" s="52">
        <v>1908</v>
      </c>
      <c r="G5" s="52">
        <v>1937</v>
      </c>
      <c r="H5" s="52">
        <v>1976</v>
      </c>
      <c r="I5" s="52">
        <v>2137</v>
      </c>
      <c r="J5" s="52">
        <v>2173</v>
      </c>
      <c r="K5" s="52">
        <v>2187</v>
      </c>
      <c r="L5" s="52">
        <v>2039</v>
      </c>
      <c r="M5" s="52">
        <v>1780</v>
      </c>
      <c r="N5" s="52">
        <v>1560</v>
      </c>
      <c r="O5" s="52">
        <v>1240</v>
      </c>
      <c r="P5" s="52">
        <v>1118</v>
      </c>
      <c r="Q5" s="52">
        <v>1073</v>
      </c>
      <c r="R5" s="52">
        <v>1076</v>
      </c>
      <c r="S5" s="52">
        <v>1005</v>
      </c>
      <c r="T5" s="52">
        <v>970</v>
      </c>
      <c r="U5" s="52">
        <v>932</v>
      </c>
      <c r="V5" s="52">
        <v>652</v>
      </c>
      <c r="W5" s="52">
        <v>415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44</v>
      </c>
      <c r="C8" s="52">
        <v>45</v>
      </c>
      <c r="D8" s="52">
        <v>44</v>
      </c>
      <c r="E8" s="52">
        <v>45</v>
      </c>
      <c r="F8" s="52">
        <v>48</v>
      </c>
      <c r="G8" s="52">
        <v>55</v>
      </c>
      <c r="H8" s="52">
        <v>68</v>
      </c>
      <c r="I8" s="52">
        <v>75</v>
      </c>
      <c r="J8" s="52">
        <v>83</v>
      </c>
      <c r="K8" s="52">
        <v>101</v>
      </c>
      <c r="L8" s="52">
        <v>105</v>
      </c>
      <c r="M8" s="52">
        <v>108</v>
      </c>
      <c r="N8" s="52">
        <v>93</v>
      </c>
      <c r="O8" s="52">
        <v>76</v>
      </c>
      <c r="P8" s="52">
        <v>57</v>
      </c>
      <c r="Q8" s="52">
        <v>43</v>
      </c>
      <c r="R8" s="52">
        <v>38</v>
      </c>
      <c r="S8" s="52">
        <v>36</v>
      </c>
      <c r="T8" s="52">
        <v>41</v>
      </c>
      <c r="U8" s="52">
        <v>58</v>
      </c>
      <c r="V8" s="52">
        <v>72</v>
      </c>
      <c r="W8" s="52">
        <v>56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1152</v>
      </c>
      <c r="C15" s="52">
        <v>1105</v>
      </c>
      <c r="D15" s="52">
        <v>1091</v>
      </c>
      <c r="E15" s="52">
        <v>1037</v>
      </c>
      <c r="F15" s="52">
        <v>981</v>
      </c>
      <c r="G15" s="52">
        <v>962</v>
      </c>
      <c r="H15" s="52">
        <v>976</v>
      </c>
      <c r="I15" s="52">
        <v>971</v>
      </c>
      <c r="J15" s="52">
        <v>1006</v>
      </c>
      <c r="K15" s="52">
        <v>956</v>
      </c>
      <c r="L15" s="52">
        <v>954</v>
      </c>
      <c r="M15" s="52">
        <v>796</v>
      </c>
      <c r="N15" s="52">
        <v>715</v>
      </c>
      <c r="O15" s="52">
        <v>567</v>
      </c>
      <c r="P15" s="52">
        <v>482</v>
      </c>
      <c r="Q15" s="52">
        <v>498</v>
      </c>
      <c r="R15" s="52">
        <v>481</v>
      </c>
      <c r="S15" s="52">
        <v>459</v>
      </c>
      <c r="T15" s="52">
        <v>442</v>
      </c>
      <c r="U15" s="52">
        <v>435</v>
      </c>
      <c r="V15" s="52">
        <v>310</v>
      </c>
      <c r="W15" s="52">
        <v>205</v>
      </c>
      <c r="DA15" s="63" t="s">
        <v>1063</v>
      </c>
    </row>
    <row r="16" spans="1:105" ht="12" customHeight="1" x14ac:dyDescent="0.25">
      <c r="A16" s="97" t="s">
        <v>121</v>
      </c>
      <c r="B16" s="52">
        <v>806</v>
      </c>
      <c r="C16" s="52">
        <v>838</v>
      </c>
      <c r="D16" s="52">
        <v>864</v>
      </c>
      <c r="E16" s="52">
        <v>862</v>
      </c>
      <c r="F16" s="52">
        <v>927</v>
      </c>
      <c r="G16" s="52">
        <v>975</v>
      </c>
      <c r="H16" s="52">
        <v>1000</v>
      </c>
      <c r="I16" s="52">
        <v>1166</v>
      </c>
      <c r="J16" s="52">
        <v>1167</v>
      </c>
      <c r="K16" s="52">
        <v>1231</v>
      </c>
      <c r="L16" s="52">
        <v>1085</v>
      </c>
      <c r="M16" s="52">
        <v>984</v>
      </c>
      <c r="N16" s="52">
        <v>845</v>
      </c>
      <c r="O16" s="52">
        <v>673</v>
      </c>
      <c r="P16" s="52">
        <v>636</v>
      </c>
      <c r="Q16" s="52">
        <v>575</v>
      </c>
      <c r="R16" s="52">
        <v>595</v>
      </c>
      <c r="S16" s="52">
        <v>546</v>
      </c>
      <c r="T16" s="52">
        <v>528</v>
      </c>
      <c r="U16" s="52">
        <v>497</v>
      </c>
      <c r="V16" s="52">
        <v>342</v>
      </c>
      <c r="W16" s="52">
        <v>210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1958</v>
      </c>
      <c r="C22" s="36">
        <v>1943</v>
      </c>
      <c r="D22" s="36">
        <v>1955</v>
      </c>
      <c r="E22" s="36">
        <v>1899</v>
      </c>
      <c r="F22" s="36">
        <v>1908</v>
      </c>
      <c r="G22" s="36">
        <v>1937</v>
      </c>
      <c r="H22" s="36">
        <v>1976</v>
      </c>
      <c r="I22" s="36">
        <v>2137</v>
      </c>
      <c r="J22" s="36">
        <v>2173</v>
      </c>
      <c r="K22" s="36">
        <v>2187</v>
      </c>
      <c r="L22" s="36">
        <v>2039</v>
      </c>
      <c r="M22" s="36">
        <v>1780</v>
      </c>
      <c r="N22" s="36">
        <v>1560</v>
      </c>
      <c r="O22" s="36">
        <v>1240</v>
      </c>
      <c r="P22" s="36">
        <v>1118</v>
      </c>
      <c r="Q22" s="36">
        <v>1073</v>
      </c>
      <c r="R22" s="36">
        <v>1076</v>
      </c>
      <c r="S22" s="36">
        <v>1005</v>
      </c>
      <c r="T22" s="36">
        <v>970</v>
      </c>
      <c r="U22" s="36">
        <v>932</v>
      </c>
      <c r="V22" s="36">
        <v>652</v>
      </c>
      <c r="W22" s="36">
        <v>415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17431</v>
      </c>
      <c r="C24" s="120">
        <v>17390</v>
      </c>
      <c r="D24" s="120">
        <v>17399</v>
      </c>
      <c r="E24" s="120">
        <v>17529</v>
      </c>
      <c r="F24" s="120">
        <v>18248</v>
      </c>
      <c r="G24" s="120">
        <v>19409</v>
      </c>
      <c r="H24" s="120">
        <v>20925</v>
      </c>
      <c r="I24" s="120">
        <v>21979</v>
      </c>
      <c r="J24" s="120">
        <v>22167</v>
      </c>
      <c r="K24" s="120">
        <v>22198</v>
      </c>
      <c r="L24" s="120">
        <v>22228</v>
      </c>
      <c r="M24" s="120">
        <v>22436</v>
      </c>
      <c r="N24" s="120">
        <v>22832</v>
      </c>
      <c r="O24" s="120">
        <v>23305</v>
      </c>
      <c r="P24" s="120">
        <v>23680</v>
      </c>
      <c r="Q24" s="120">
        <v>23517</v>
      </c>
      <c r="R24" s="120">
        <v>23387</v>
      </c>
      <c r="S24" s="120">
        <v>23635</v>
      </c>
      <c r="T24" s="120">
        <v>24114</v>
      </c>
      <c r="U24" s="120">
        <v>24496</v>
      </c>
      <c r="V24" s="120">
        <v>24273</v>
      </c>
      <c r="W24" s="120">
        <v>23818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17431</v>
      </c>
      <c r="C26" s="52">
        <v>17390</v>
      </c>
      <c r="D26" s="52">
        <v>17399</v>
      </c>
      <c r="E26" s="52">
        <v>17529</v>
      </c>
      <c r="F26" s="52">
        <v>18248</v>
      </c>
      <c r="G26" s="52">
        <v>19409</v>
      </c>
      <c r="H26" s="52">
        <v>20925</v>
      </c>
      <c r="I26" s="52">
        <v>21979</v>
      </c>
      <c r="J26" s="52">
        <v>22167</v>
      </c>
      <c r="K26" s="52">
        <v>22198</v>
      </c>
      <c r="L26" s="52">
        <v>22228</v>
      </c>
      <c r="M26" s="52">
        <v>22436</v>
      </c>
      <c r="N26" s="52">
        <v>22832</v>
      </c>
      <c r="O26" s="52">
        <v>23305</v>
      </c>
      <c r="P26" s="52">
        <v>23680</v>
      </c>
      <c r="Q26" s="52">
        <v>23517</v>
      </c>
      <c r="R26" s="52">
        <v>23387</v>
      </c>
      <c r="S26" s="52">
        <v>23635</v>
      </c>
      <c r="T26" s="52">
        <v>24114</v>
      </c>
      <c r="U26" s="52">
        <v>24496</v>
      </c>
      <c r="V26" s="52">
        <v>24273</v>
      </c>
      <c r="W26" s="52">
        <v>23818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388</v>
      </c>
      <c r="C29" s="52">
        <v>399</v>
      </c>
      <c r="D29" s="52">
        <v>402</v>
      </c>
      <c r="E29" s="52">
        <v>416</v>
      </c>
      <c r="F29" s="52">
        <v>459</v>
      </c>
      <c r="G29" s="52">
        <v>602</v>
      </c>
      <c r="H29" s="52">
        <v>825</v>
      </c>
      <c r="I29" s="52">
        <v>911</v>
      </c>
      <c r="J29" s="52">
        <v>1005</v>
      </c>
      <c r="K29" s="52">
        <v>1125</v>
      </c>
      <c r="L29" s="52">
        <v>1234</v>
      </c>
      <c r="M29" s="52">
        <v>1499</v>
      </c>
      <c r="N29" s="52">
        <v>1746</v>
      </c>
      <c r="O29" s="52">
        <v>1983</v>
      </c>
      <c r="P29" s="52">
        <v>2356</v>
      </c>
      <c r="Q29" s="52">
        <v>2664</v>
      </c>
      <c r="R29" s="52">
        <v>3023</v>
      </c>
      <c r="S29" s="52">
        <v>3193</v>
      </c>
      <c r="T29" s="52">
        <v>3395</v>
      </c>
      <c r="U29" s="52">
        <v>3648</v>
      </c>
      <c r="V29" s="52">
        <v>3889</v>
      </c>
      <c r="W29" s="52">
        <v>4084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10259</v>
      </c>
      <c r="C35" s="52">
        <v>9881</v>
      </c>
      <c r="D35" s="52">
        <v>9705</v>
      </c>
      <c r="E35" s="52">
        <v>9545</v>
      </c>
      <c r="F35" s="52">
        <v>9296</v>
      </c>
      <c r="G35" s="52">
        <v>9577</v>
      </c>
      <c r="H35" s="52">
        <v>10324</v>
      </c>
      <c r="I35" s="52">
        <v>10134</v>
      </c>
      <c r="J35" s="52">
        <v>10376</v>
      </c>
      <c r="K35" s="52">
        <v>9831</v>
      </c>
      <c r="L35" s="52">
        <v>11161</v>
      </c>
      <c r="M35" s="52">
        <v>9753</v>
      </c>
      <c r="N35" s="52">
        <v>10452</v>
      </c>
      <c r="O35" s="52">
        <v>10593</v>
      </c>
      <c r="P35" s="52">
        <v>10062</v>
      </c>
      <c r="Q35" s="52">
        <v>10299</v>
      </c>
      <c r="R35" s="52">
        <v>10063</v>
      </c>
      <c r="S35" s="52">
        <v>10318</v>
      </c>
      <c r="T35" s="52">
        <v>11125</v>
      </c>
      <c r="U35" s="52">
        <v>11753</v>
      </c>
      <c r="V35" s="52">
        <v>11857</v>
      </c>
      <c r="W35" s="52">
        <v>11949</v>
      </c>
      <c r="DA35" s="63" t="s">
        <v>1072</v>
      </c>
    </row>
    <row r="36" spans="1:105" ht="12" customHeight="1" x14ac:dyDescent="0.25">
      <c r="A36" s="97" t="s">
        <v>121</v>
      </c>
      <c r="B36" s="52">
        <v>7172</v>
      </c>
      <c r="C36" s="52">
        <v>7509</v>
      </c>
      <c r="D36" s="52">
        <v>7694</v>
      </c>
      <c r="E36" s="52">
        <v>7984</v>
      </c>
      <c r="F36" s="52">
        <v>8952</v>
      </c>
      <c r="G36" s="52">
        <v>9832</v>
      </c>
      <c r="H36" s="52">
        <v>10601</v>
      </c>
      <c r="I36" s="52">
        <v>11845</v>
      </c>
      <c r="J36" s="52">
        <v>11791</v>
      </c>
      <c r="K36" s="52">
        <v>12367</v>
      </c>
      <c r="L36" s="52">
        <v>11067</v>
      </c>
      <c r="M36" s="52">
        <v>12683</v>
      </c>
      <c r="N36" s="52">
        <v>12380</v>
      </c>
      <c r="O36" s="52">
        <v>12712</v>
      </c>
      <c r="P36" s="52">
        <v>13618</v>
      </c>
      <c r="Q36" s="52">
        <v>13218</v>
      </c>
      <c r="R36" s="52">
        <v>13324</v>
      </c>
      <c r="S36" s="52">
        <v>13317</v>
      </c>
      <c r="T36" s="52">
        <v>12989</v>
      </c>
      <c r="U36" s="52">
        <v>12743</v>
      </c>
      <c r="V36" s="52">
        <v>12416</v>
      </c>
      <c r="W36" s="52">
        <v>11869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17431</v>
      </c>
      <c r="C41" s="36">
        <v>17390</v>
      </c>
      <c r="D41" s="36">
        <v>17399</v>
      </c>
      <c r="E41" s="36">
        <v>17529</v>
      </c>
      <c r="F41" s="36">
        <v>18248</v>
      </c>
      <c r="G41" s="36">
        <v>19409</v>
      </c>
      <c r="H41" s="36">
        <v>20925</v>
      </c>
      <c r="I41" s="36">
        <v>21979</v>
      </c>
      <c r="J41" s="36">
        <v>22167</v>
      </c>
      <c r="K41" s="36">
        <v>22198</v>
      </c>
      <c r="L41" s="36">
        <v>22228</v>
      </c>
      <c r="M41" s="36">
        <v>22436</v>
      </c>
      <c r="N41" s="36">
        <v>22832</v>
      </c>
      <c r="O41" s="36">
        <v>23305</v>
      </c>
      <c r="P41" s="36">
        <v>23680</v>
      </c>
      <c r="Q41" s="36">
        <v>23517</v>
      </c>
      <c r="R41" s="36">
        <v>23387</v>
      </c>
      <c r="S41" s="36">
        <v>23635</v>
      </c>
      <c r="T41" s="36">
        <v>24114</v>
      </c>
      <c r="U41" s="36">
        <v>24496</v>
      </c>
      <c r="V41" s="36">
        <v>24273</v>
      </c>
      <c r="W41" s="36">
        <v>23818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35935</v>
      </c>
      <c r="C43" s="120">
        <v>32371</v>
      </c>
      <c r="D43" s="120">
        <v>28004</v>
      </c>
      <c r="E43" s="120">
        <v>23468</v>
      </c>
      <c r="F43" s="120">
        <v>19329</v>
      </c>
      <c r="G43" s="120">
        <v>15584</v>
      </c>
      <c r="H43" s="120">
        <v>12543</v>
      </c>
      <c r="I43" s="120">
        <v>11291</v>
      </c>
      <c r="J43" s="120">
        <v>10289</v>
      </c>
      <c r="K43" s="120">
        <v>10051</v>
      </c>
      <c r="L43" s="120">
        <v>9872</v>
      </c>
      <c r="M43" s="120">
        <v>10474</v>
      </c>
      <c r="N43" s="120">
        <v>11124</v>
      </c>
      <c r="O43" s="120">
        <v>12046</v>
      </c>
      <c r="P43" s="120">
        <v>13391</v>
      </c>
      <c r="Q43" s="120">
        <v>13868</v>
      </c>
      <c r="R43" s="120">
        <v>13876</v>
      </c>
      <c r="S43" s="120">
        <v>13700</v>
      </c>
      <c r="T43" s="120">
        <v>13568</v>
      </c>
      <c r="U43" s="120">
        <v>13394</v>
      </c>
      <c r="V43" s="120">
        <v>13171</v>
      </c>
      <c r="W43" s="120">
        <v>12442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35935</v>
      </c>
      <c r="C45" s="52">
        <v>32371</v>
      </c>
      <c r="D45" s="52">
        <v>28004</v>
      </c>
      <c r="E45" s="52">
        <v>23468</v>
      </c>
      <c r="F45" s="52">
        <v>19329</v>
      </c>
      <c r="G45" s="52">
        <v>15584</v>
      </c>
      <c r="H45" s="52">
        <v>12543</v>
      </c>
      <c r="I45" s="52">
        <v>11291</v>
      </c>
      <c r="J45" s="52">
        <v>10289</v>
      </c>
      <c r="K45" s="52">
        <v>10051</v>
      </c>
      <c r="L45" s="52">
        <v>9872</v>
      </c>
      <c r="M45" s="52">
        <v>10474</v>
      </c>
      <c r="N45" s="52">
        <v>11124</v>
      </c>
      <c r="O45" s="52">
        <v>12046</v>
      </c>
      <c r="P45" s="52">
        <v>13391</v>
      </c>
      <c r="Q45" s="52">
        <v>13868</v>
      </c>
      <c r="R45" s="52">
        <v>13876</v>
      </c>
      <c r="S45" s="52">
        <v>13700</v>
      </c>
      <c r="T45" s="52">
        <v>13568</v>
      </c>
      <c r="U45" s="52">
        <v>13394</v>
      </c>
      <c r="V45" s="52">
        <v>13171</v>
      </c>
      <c r="W45" s="52">
        <v>12442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800</v>
      </c>
      <c r="C48" s="52">
        <v>797</v>
      </c>
      <c r="D48" s="52">
        <v>772</v>
      </c>
      <c r="E48" s="52">
        <v>650</v>
      </c>
      <c r="F48" s="52">
        <v>524</v>
      </c>
      <c r="G48" s="52">
        <v>392</v>
      </c>
      <c r="H48" s="52">
        <v>250</v>
      </c>
      <c r="I48" s="52">
        <v>168</v>
      </c>
      <c r="J48" s="52">
        <v>120</v>
      </c>
      <c r="K48" s="52">
        <v>58</v>
      </c>
      <c r="L48" s="52">
        <v>126</v>
      </c>
      <c r="M48" s="52">
        <v>597</v>
      </c>
      <c r="N48" s="52">
        <v>1205</v>
      </c>
      <c r="O48" s="52">
        <v>1847</v>
      </c>
      <c r="P48" s="52">
        <v>2549</v>
      </c>
      <c r="Q48" s="52">
        <v>2957</v>
      </c>
      <c r="R48" s="52">
        <v>3132</v>
      </c>
      <c r="S48" s="52">
        <v>2942</v>
      </c>
      <c r="T48" s="52">
        <v>2560</v>
      </c>
      <c r="U48" s="52">
        <v>2059</v>
      </c>
      <c r="V48" s="52">
        <v>1562</v>
      </c>
      <c r="W48" s="52">
        <v>1152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21150</v>
      </c>
      <c r="C54" s="52">
        <v>18781</v>
      </c>
      <c r="D54" s="52">
        <v>16128</v>
      </c>
      <c r="E54" s="52">
        <v>13369</v>
      </c>
      <c r="F54" s="52">
        <v>10644</v>
      </c>
      <c r="G54" s="52">
        <v>8248</v>
      </c>
      <c r="H54" s="52">
        <v>6370</v>
      </c>
      <c r="I54" s="52">
        <v>5240</v>
      </c>
      <c r="J54" s="52">
        <v>4771</v>
      </c>
      <c r="K54" s="52">
        <v>4404</v>
      </c>
      <c r="L54" s="52">
        <v>5138</v>
      </c>
      <c r="M54" s="52">
        <v>4161</v>
      </c>
      <c r="N54" s="52">
        <v>4949</v>
      </c>
      <c r="O54" s="52">
        <v>5428</v>
      </c>
      <c r="P54" s="52">
        <v>5691</v>
      </c>
      <c r="Q54" s="52">
        <v>5965</v>
      </c>
      <c r="R54" s="52">
        <v>5895</v>
      </c>
      <c r="S54" s="52">
        <v>5840</v>
      </c>
      <c r="T54" s="52">
        <v>6200</v>
      </c>
      <c r="U54" s="52">
        <v>6498</v>
      </c>
      <c r="V54" s="52">
        <v>6497</v>
      </c>
      <c r="W54" s="52">
        <v>6295</v>
      </c>
      <c r="DA54" s="63" t="s">
        <v>1080</v>
      </c>
    </row>
    <row r="55" spans="1:105" ht="12" customHeight="1" x14ac:dyDescent="0.25">
      <c r="A55" s="97" t="s">
        <v>121</v>
      </c>
      <c r="B55" s="52">
        <v>14785</v>
      </c>
      <c r="C55" s="52">
        <v>13590</v>
      </c>
      <c r="D55" s="52">
        <v>11876</v>
      </c>
      <c r="E55" s="52">
        <v>10099</v>
      </c>
      <c r="F55" s="52">
        <v>8685</v>
      </c>
      <c r="G55" s="52">
        <v>7336</v>
      </c>
      <c r="H55" s="52">
        <v>6173</v>
      </c>
      <c r="I55" s="52">
        <v>6051</v>
      </c>
      <c r="J55" s="52">
        <v>5518</v>
      </c>
      <c r="K55" s="52">
        <v>5647</v>
      </c>
      <c r="L55" s="52">
        <v>4734</v>
      </c>
      <c r="M55" s="52">
        <v>6313</v>
      </c>
      <c r="N55" s="52">
        <v>6175</v>
      </c>
      <c r="O55" s="52">
        <v>6618</v>
      </c>
      <c r="P55" s="52">
        <v>7700</v>
      </c>
      <c r="Q55" s="52">
        <v>7903</v>
      </c>
      <c r="R55" s="52">
        <v>7981</v>
      </c>
      <c r="S55" s="52">
        <v>7860</v>
      </c>
      <c r="T55" s="52">
        <v>7368</v>
      </c>
      <c r="U55" s="52">
        <v>6896</v>
      </c>
      <c r="V55" s="52">
        <v>6674</v>
      </c>
      <c r="W55" s="52">
        <v>6147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35935</v>
      </c>
      <c r="C60" s="36">
        <v>32371</v>
      </c>
      <c r="D60" s="36">
        <v>28004</v>
      </c>
      <c r="E60" s="36">
        <v>23468</v>
      </c>
      <c r="F60" s="36">
        <v>19329</v>
      </c>
      <c r="G60" s="36">
        <v>15584</v>
      </c>
      <c r="H60" s="36">
        <v>12543</v>
      </c>
      <c r="I60" s="36">
        <v>11291</v>
      </c>
      <c r="J60" s="36">
        <v>10289</v>
      </c>
      <c r="K60" s="36">
        <v>10051</v>
      </c>
      <c r="L60" s="36">
        <v>9872</v>
      </c>
      <c r="M60" s="36">
        <v>10474</v>
      </c>
      <c r="N60" s="36">
        <v>11124</v>
      </c>
      <c r="O60" s="36">
        <v>12046</v>
      </c>
      <c r="P60" s="36">
        <v>13391</v>
      </c>
      <c r="Q60" s="36">
        <v>13868</v>
      </c>
      <c r="R60" s="36">
        <v>13876</v>
      </c>
      <c r="S60" s="36">
        <v>13700</v>
      </c>
      <c r="T60" s="36">
        <v>13568</v>
      </c>
      <c r="U60" s="36">
        <v>13394</v>
      </c>
      <c r="V60" s="36">
        <v>13171</v>
      </c>
      <c r="W60" s="36">
        <v>12442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6265935</v>
      </c>
      <c r="C62" s="120">
        <v>6334498</v>
      </c>
      <c r="D62" s="120">
        <v>6386549</v>
      </c>
      <c r="E62" s="120">
        <v>6425630</v>
      </c>
      <c r="F62" s="120">
        <v>6441254</v>
      </c>
      <c r="G62" s="120">
        <v>6442482</v>
      </c>
      <c r="H62" s="120">
        <v>6466028</v>
      </c>
      <c r="I62" s="120">
        <v>6501187</v>
      </c>
      <c r="J62" s="120">
        <v>6531686</v>
      </c>
      <c r="K62" s="120">
        <v>6579420</v>
      </c>
      <c r="L62" s="120">
        <v>6639231</v>
      </c>
      <c r="M62" s="120">
        <v>6663989</v>
      </c>
      <c r="N62" s="120">
        <v>6669519</v>
      </c>
      <c r="O62" s="120">
        <v>6719501</v>
      </c>
      <c r="P62" s="120">
        <v>6720966</v>
      </c>
      <c r="Q62" s="120">
        <v>6772312</v>
      </c>
      <c r="R62" s="120">
        <v>6862013</v>
      </c>
      <c r="S62" s="120">
        <v>6907934</v>
      </c>
      <c r="T62" s="120">
        <v>6921041</v>
      </c>
      <c r="U62" s="120">
        <v>6937750</v>
      </c>
      <c r="V62" s="120">
        <v>6969762</v>
      </c>
      <c r="W62" s="120">
        <v>6984345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6265935</v>
      </c>
      <c r="C64" s="52">
        <v>6334498</v>
      </c>
      <c r="D64" s="52">
        <v>6386549</v>
      </c>
      <c r="E64" s="52">
        <v>6425630</v>
      </c>
      <c r="F64" s="52">
        <v>6441254</v>
      </c>
      <c r="G64" s="52">
        <v>6442482</v>
      </c>
      <c r="H64" s="52">
        <v>6466028</v>
      </c>
      <c r="I64" s="52">
        <v>6501187</v>
      </c>
      <c r="J64" s="52">
        <v>6531686</v>
      </c>
      <c r="K64" s="52">
        <v>6579420</v>
      </c>
      <c r="L64" s="52">
        <v>6639231</v>
      </c>
      <c r="M64" s="52">
        <v>6663989</v>
      </c>
      <c r="N64" s="52">
        <v>6669519</v>
      </c>
      <c r="O64" s="52">
        <v>6719501</v>
      </c>
      <c r="P64" s="52">
        <v>6720966</v>
      </c>
      <c r="Q64" s="52">
        <v>6772312</v>
      </c>
      <c r="R64" s="52">
        <v>6862013</v>
      </c>
      <c r="S64" s="52">
        <v>6907934</v>
      </c>
      <c r="T64" s="52">
        <v>6921041</v>
      </c>
      <c r="U64" s="52">
        <v>6937750</v>
      </c>
      <c r="V64" s="52">
        <v>6969762</v>
      </c>
      <c r="W64" s="52">
        <v>6984345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139409</v>
      </c>
      <c r="C67" s="52">
        <v>144255</v>
      </c>
      <c r="D67" s="52">
        <v>145395</v>
      </c>
      <c r="E67" s="52">
        <v>153454</v>
      </c>
      <c r="F67" s="52">
        <v>166006</v>
      </c>
      <c r="G67" s="52">
        <v>194305</v>
      </c>
      <c r="H67" s="52">
        <v>228356</v>
      </c>
      <c r="I67" s="52">
        <v>236535</v>
      </c>
      <c r="J67" s="52">
        <v>252430</v>
      </c>
      <c r="K67" s="52">
        <v>287602</v>
      </c>
      <c r="L67" s="52">
        <v>335088</v>
      </c>
      <c r="M67" s="52">
        <v>438114</v>
      </c>
      <c r="N67" s="52">
        <v>529375</v>
      </c>
      <c r="O67" s="52">
        <v>612115</v>
      </c>
      <c r="P67" s="52">
        <v>713800</v>
      </c>
      <c r="Q67" s="52">
        <v>803601</v>
      </c>
      <c r="R67" s="52">
        <v>931555</v>
      </c>
      <c r="S67" s="52">
        <v>1002106</v>
      </c>
      <c r="T67" s="52">
        <v>1048044</v>
      </c>
      <c r="U67" s="52">
        <v>1076601</v>
      </c>
      <c r="V67" s="52">
        <v>1103395</v>
      </c>
      <c r="W67" s="52">
        <v>1160285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6197437</v>
      </c>
      <c r="C69" s="52">
        <v>6243109</v>
      </c>
      <c r="D69" s="52">
        <v>6291764</v>
      </c>
      <c r="E69" s="52">
        <v>6329743</v>
      </c>
      <c r="F69" s="52">
        <v>6344006</v>
      </c>
      <c r="G69" s="52">
        <v>6345779</v>
      </c>
      <c r="H69" s="52">
        <v>6367565</v>
      </c>
      <c r="I69" s="52">
        <v>6389721</v>
      </c>
      <c r="J69" s="52">
        <v>6408551</v>
      </c>
      <c r="K69" s="52">
        <v>6454511</v>
      </c>
      <c r="L69" s="52">
        <v>6513106</v>
      </c>
      <c r="M69" s="52">
        <v>6548278</v>
      </c>
      <c r="N69" s="52">
        <v>6547452</v>
      </c>
      <c r="O69" s="52">
        <v>6600556</v>
      </c>
      <c r="P69" s="52">
        <v>6627973</v>
      </c>
      <c r="Q69" s="52">
        <v>6654786</v>
      </c>
      <c r="R69" s="52">
        <v>6750123</v>
      </c>
      <c r="S69" s="52">
        <v>6797688</v>
      </c>
      <c r="T69" s="52">
        <v>6804115</v>
      </c>
      <c r="U69" s="52">
        <v>6811043</v>
      </c>
      <c r="V69" s="52">
        <v>6835549</v>
      </c>
      <c r="W69" s="52">
        <v>6868793</v>
      </c>
      <c r="DA69" s="63" t="s">
        <v>1086</v>
      </c>
    </row>
    <row r="70" spans="1:105" ht="12" customHeight="1" x14ac:dyDescent="0.25">
      <c r="A70" s="97" t="s">
        <v>133</v>
      </c>
      <c r="B70" s="52">
        <v>29096</v>
      </c>
      <c r="C70" s="52">
        <v>36844</v>
      </c>
      <c r="D70" s="52">
        <v>35534</v>
      </c>
      <c r="E70" s="52">
        <v>38406</v>
      </c>
      <c r="F70" s="52">
        <v>42032</v>
      </c>
      <c r="G70" s="52">
        <v>42871</v>
      </c>
      <c r="H70" s="52">
        <v>44442</v>
      </c>
      <c r="I70" s="52">
        <v>43367</v>
      </c>
      <c r="J70" s="52">
        <v>50205</v>
      </c>
      <c r="K70" s="52">
        <v>51751</v>
      </c>
      <c r="L70" s="52">
        <v>55446</v>
      </c>
      <c r="M70" s="52">
        <v>51826</v>
      </c>
      <c r="N70" s="52">
        <v>50240</v>
      </c>
      <c r="O70" s="52">
        <v>56114</v>
      </c>
      <c r="P70" s="52">
        <v>53298</v>
      </c>
      <c r="Q70" s="52">
        <v>54829</v>
      </c>
      <c r="R70" s="52">
        <v>57135</v>
      </c>
      <c r="S70" s="52">
        <v>54115</v>
      </c>
      <c r="T70" s="52">
        <v>51900</v>
      </c>
      <c r="U70" s="52">
        <v>49059</v>
      </c>
      <c r="V70" s="52">
        <v>45264</v>
      </c>
      <c r="W70" s="52">
        <v>47880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23190</v>
      </c>
      <c r="C73" s="52">
        <v>29291</v>
      </c>
      <c r="D73" s="52">
        <v>31338</v>
      </c>
      <c r="E73" s="52">
        <v>29944</v>
      </c>
      <c r="F73" s="52">
        <v>27796</v>
      </c>
      <c r="G73" s="52">
        <v>26513</v>
      </c>
      <c r="H73" s="52">
        <v>26596</v>
      </c>
      <c r="I73" s="52">
        <v>29270</v>
      </c>
      <c r="J73" s="52">
        <v>32413</v>
      </c>
      <c r="K73" s="52">
        <v>30291</v>
      </c>
      <c r="L73" s="52">
        <v>31327</v>
      </c>
      <c r="M73" s="52">
        <v>28069</v>
      </c>
      <c r="N73" s="52">
        <v>33960</v>
      </c>
      <c r="O73" s="52">
        <v>30099</v>
      </c>
      <c r="P73" s="52">
        <v>20838</v>
      </c>
      <c r="Q73" s="52">
        <v>33058</v>
      </c>
      <c r="R73" s="52">
        <v>28956</v>
      </c>
      <c r="S73" s="52">
        <v>29744</v>
      </c>
      <c r="T73" s="52">
        <v>35229</v>
      </c>
      <c r="U73" s="52">
        <v>40676</v>
      </c>
      <c r="V73" s="52">
        <v>46490</v>
      </c>
      <c r="W73" s="52">
        <v>35466</v>
      </c>
      <c r="DA73" s="63" t="s">
        <v>1088</v>
      </c>
    </row>
    <row r="74" spans="1:105" ht="12" customHeight="1" x14ac:dyDescent="0.25">
      <c r="A74" s="97" t="s">
        <v>121</v>
      </c>
      <c r="B74" s="52">
        <v>16212</v>
      </c>
      <c r="C74" s="52">
        <v>25254</v>
      </c>
      <c r="D74" s="52">
        <v>27913</v>
      </c>
      <c r="E74" s="52">
        <v>27537</v>
      </c>
      <c r="F74" s="52">
        <v>27420</v>
      </c>
      <c r="G74" s="52">
        <v>27319</v>
      </c>
      <c r="H74" s="52">
        <v>27425</v>
      </c>
      <c r="I74" s="52">
        <v>38829</v>
      </c>
      <c r="J74" s="52">
        <v>40517</v>
      </c>
      <c r="K74" s="52">
        <v>42867</v>
      </c>
      <c r="L74" s="52">
        <v>39352</v>
      </c>
      <c r="M74" s="52">
        <v>35816</v>
      </c>
      <c r="N74" s="52">
        <v>37867</v>
      </c>
      <c r="O74" s="52">
        <v>32732</v>
      </c>
      <c r="P74" s="52">
        <v>18857</v>
      </c>
      <c r="Q74" s="52">
        <v>29639</v>
      </c>
      <c r="R74" s="52">
        <v>25799</v>
      </c>
      <c r="S74" s="52">
        <v>26387</v>
      </c>
      <c r="T74" s="52">
        <v>29797</v>
      </c>
      <c r="U74" s="52">
        <v>36972</v>
      </c>
      <c r="V74" s="52">
        <v>42459</v>
      </c>
      <c r="W74" s="52">
        <v>32206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4555936</v>
      </c>
      <c r="C78" s="52">
        <v>4616222</v>
      </c>
      <c r="D78" s="52">
        <v>4651907</v>
      </c>
      <c r="E78" s="52">
        <v>4681069</v>
      </c>
      <c r="F78" s="52">
        <v>4689450</v>
      </c>
      <c r="G78" s="52">
        <v>4686990</v>
      </c>
      <c r="H78" s="52">
        <v>4706035</v>
      </c>
      <c r="I78" s="52">
        <v>4721318</v>
      </c>
      <c r="J78" s="52">
        <v>4751157</v>
      </c>
      <c r="K78" s="52">
        <v>4785865</v>
      </c>
      <c r="L78" s="52">
        <v>4787265</v>
      </c>
      <c r="M78" s="52">
        <v>4788676</v>
      </c>
      <c r="N78" s="52">
        <v>4782018</v>
      </c>
      <c r="O78" s="52">
        <v>4797568</v>
      </c>
      <c r="P78" s="52">
        <v>4781533</v>
      </c>
      <c r="Q78" s="52">
        <v>4759303</v>
      </c>
      <c r="R78" s="52">
        <v>4791615</v>
      </c>
      <c r="S78" s="52">
        <v>4786034</v>
      </c>
      <c r="T78" s="52">
        <v>4770599</v>
      </c>
      <c r="U78" s="52">
        <v>4760585</v>
      </c>
      <c r="V78" s="52">
        <v>4773057</v>
      </c>
      <c r="W78" s="52">
        <v>4762240</v>
      </c>
      <c r="DA78" s="63" t="s">
        <v>1090</v>
      </c>
    </row>
    <row r="79" spans="1:105" ht="12" customHeight="1" x14ac:dyDescent="0.25">
      <c r="A79" s="109" t="s">
        <v>120</v>
      </c>
      <c r="B79" s="36">
        <v>1709999</v>
      </c>
      <c r="C79" s="36">
        <v>1718276</v>
      </c>
      <c r="D79" s="36">
        <v>1734642</v>
      </c>
      <c r="E79" s="36">
        <v>1744561</v>
      </c>
      <c r="F79" s="36">
        <v>1751804</v>
      </c>
      <c r="G79" s="36">
        <v>1755492</v>
      </c>
      <c r="H79" s="36">
        <v>1759993</v>
      </c>
      <c r="I79" s="36">
        <v>1779869</v>
      </c>
      <c r="J79" s="36">
        <v>1780529</v>
      </c>
      <c r="K79" s="36">
        <v>1793555</v>
      </c>
      <c r="L79" s="36">
        <v>1851966</v>
      </c>
      <c r="M79" s="36">
        <v>1875313</v>
      </c>
      <c r="N79" s="36">
        <v>1887501</v>
      </c>
      <c r="O79" s="36">
        <v>1921933</v>
      </c>
      <c r="P79" s="36">
        <v>1939433</v>
      </c>
      <c r="Q79" s="36">
        <v>2013009</v>
      </c>
      <c r="R79" s="36">
        <v>2070398</v>
      </c>
      <c r="S79" s="36">
        <v>2121900</v>
      </c>
      <c r="T79" s="36">
        <v>2150442</v>
      </c>
      <c r="U79" s="36">
        <v>2177165</v>
      </c>
      <c r="V79" s="36">
        <v>2196705</v>
      </c>
      <c r="W79" s="36">
        <v>2222105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240817</v>
      </c>
      <c r="C81" s="120">
        <v>238977</v>
      </c>
      <c r="D81" s="120">
        <v>248149</v>
      </c>
      <c r="E81" s="120">
        <v>261406</v>
      </c>
      <c r="F81" s="120">
        <v>284955</v>
      </c>
      <c r="G81" s="120">
        <v>313125</v>
      </c>
      <c r="H81" s="120">
        <v>334950</v>
      </c>
      <c r="I81" s="120">
        <v>342058</v>
      </c>
      <c r="J81" s="120">
        <v>344951</v>
      </c>
      <c r="K81" s="120">
        <v>347452</v>
      </c>
      <c r="L81" s="120">
        <v>356761</v>
      </c>
      <c r="M81" s="120">
        <v>369687</v>
      </c>
      <c r="N81" s="120">
        <v>380415</v>
      </c>
      <c r="O81" s="120">
        <v>400336</v>
      </c>
      <c r="P81" s="120">
        <v>437782</v>
      </c>
      <c r="Q81" s="120">
        <v>451811</v>
      </c>
      <c r="R81" s="120">
        <v>455893</v>
      </c>
      <c r="S81" s="120">
        <v>455753</v>
      </c>
      <c r="T81" s="120">
        <v>459347</v>
      </c>
      <c r="U81" s="120">
        <v>455568</v>
      </c>
      <c r="V81" s="120">
        <v>449936</v>
      </c>
      <c r="W81" s="120">
        <v>439677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240817</v>
      </c>
      <c r="C83" s="52">
        <v>238977</v>
      </c>
      <c r="D83" s="52">
        <v>248149</v>
      </c>
      <c r="E83" s="52">
        <v>261406</v>
      </c>
      <c r="F83" s="52">
        <v>284955</v>
      </c>
      <c r="G83" s="52">
        <v>313125</v>
      </c>
      <c r="H83" s="52">
        <v>334950</v>
      </c>
      <c r="I83" s="52">
        <v>342058</v>
      </c>
      <c r="J83" s="52">
        <v>344951</v>
      </c>
      <c r="K83" s="52">
        <v>347452</v>
      </c>
      <c r="L83" s="52">
        <v>356761</v>
      </c>
      <c r="M83" s="52">
        <v>369687</v>
      </c>
      <c r="N83" s="52">
        <v>380415</v>
      </c>
      <c r="O83" s="52">
        <v>400336</v>
      </c>
      <c r="P83" s="52">
        <v>437782</v>
      </c>
      <c r="Q83" s="52">
        <v>451811</v>
      </c>
      <c r="R83" s="52">
        <v>455893</v>
      </c>
      <c r="S83" s="52">
        <v>455753</v>
      </c>
      <c r="T83" s="52">
        <v>459347</v>
      </c>
      <c r="U83" s="52">
        <v>455568</v>
      </c>
      <c r="V83" s="52">
        <v>449936</v>
      </c>
      <c r="W83" s="52">
        <v>439677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5358</v>
      </c>
      <c r="C86" s="52">
        <v>5505</v>
      </c>
      <c r="D86" s="52">
        <v>5561</v>
      </c>
      <c r="E86" s="52">
        <v>6049</v>
      </c>
      <c r="F86" s="52">
        <v>7376</v>
      </c>
      <c r="G86" s="52">
        <v>10634</v>
      </c>
      <c r="H86" s="52">
        <v>14719</v>
      </c>
      <c r="I86" s="52">
        <v>16045</v>
      </c>
      <c r="J86" s="52">
        <v>17070</v>
      </c>
      <c r="K86" s="52">
        <v>18423</v>
      </c>
      <c r="L86" s="52">
        <v>20162</v>
      </c>
      <c r="M86" s="52">
        <v>25172</v>
      </c>
      <c r="N86" s="52">
        <v>29746</v>
      </c>
      <c r="O86" s="52">
        <v>34773</v>
      </c>
      <c r="P86" s="52">
        <v>47918</v>
      </c>
      <c r="Q86" s="52">
        <v>60928</v>
      </c>
      <c r="R86" s="52">
        <v>75724</v>
      </c>
      <c r="S86" s="52">
        <v>80368</v>
      </c>
      <c r="T86" s="52">
        <v>82206</v>
      </c>
      <c r="U86" s="52">
        <v>83278</v>
      </c>
      <c r="V86" s="52">
        <v>82200</v>
      </c>
      <c r="W86" s="52">
        <v>80257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141735</v>
      </c>
      <c r="C96" s="52">
        <v>135928</v>
      </c>
      <c r="D96" s="52">
        <v>138204</v>
      </c>
      <c r="E96" s="52">
        <v>141775</v>
      </c>
      <c r="F96" s="52">
        <v>143733</v>
      </c>
      <c r="G96" s="52">
        <v>153474</v>
      </c>
      <c r="H96" s="52">
        <v>164322</v>
      </c>
      <c r="I96" s="52">
        <v>158955</v>
      </c>
      <c r="J96" s="52">
        <v>162692</v>
      </c>
      <c r="K96" s="52">
        <v>154572</v>
      </c>
      <c r="L96" s="52">
        <v>184479</v>
      </c>
      <c r="M96" s="52">
        <v>162061</v>
      </c>
      <c r="N96" s="52">
        <v>175718</v>
      </c>
      <c r="O96" s="52">
        <v>183425</v>
      </c>
      <c r="P96" s="52">
        <v>183103</v>
      </c>
      <c r="Q96" s="52">
        <v>194537</v>
      </c>
      <c r="R96" s="52">
        <v>193073</v>
      </c>
      <c r="S96" s="52">
        <v>195483</v>
      </c>
      <c r="T96" s="52">
        <v>207616</v>
      </c>
      <c r="U96" s="52">
        <v>215319</v>
      </c>
      <c r="V96" s="52">
        <v>217240</v>
      </c>
      <c r="W96" s="52">
        <v>218820</v>
      </c>
      <c r="DA96" s="63" t="s">
        <v>1098</v>
      </c>
    </row>
    <row r="97" spans="1:105" ht="12" customHeight="1" x14ac:dyDescent="0.25">
      <c r="A97" s="97" t="s">
        <v>121</v>
      </c>
      <c r="B97" s="52">
        <v>99082</v>
      </c>
      <c r="C97" s="52">
        <v>103049</v>
      </c>
      <c r="D97" s="52">
        <v>109945</v>
      </c>
      <c r="E97" s="52">
        <v>119631</v>
      </c>
      <c r="F97" s="52">
        <v>141222</v>
      </c>
      <c r="G97" s="52">
        <v>159651</v>
      </c>
      <c r="H97" s="52">
        <v>170628</v>
      </c>
      <c r="I97" s="52">
        <v>183103</v>
      </c>
      <c r="J97" s="52">
        <v>182259</v>
      </c>
      <c r="K97" s="52">
        <v>192880</v>
      </c>
      <c r="L97" s="52">
        <v>172282</v>
      </c>
      <c r="M97" s="52">
        <v>207626</v>
      </c>
      <c r="N97" s="52">
        <v>204697</v>
      </c>
      <c r="O97" s="52">
        <v>216911</v>
      </c>
      <c r="P97" s="52">
        <v>254679</v>
      </c>
      <c r="Q97" s="52">
        <v>257274</v>
      </c>
      <c r="R97" s="52">
        <v>262820</v>
      </c>
      <c r="S97" s="52">
        <v>260270</v>
      </c>
      <c r="T97" s="52">
        <v>251731</v>
      </c>
      <c r="U97" s="52">
        <v>240249</v>
      </c>
      <c r="V97" s="52">
        <v>232696</v>
      </c>
      <c r="W97" s="52">
        <v>220857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240817</v>
      </c>
      <c r="C103" s="36">
        <v>238977</v>
      </c>
      <c r="D103" s="36">
        <v>248149</v>
      </c>
      <c r="E103" s="36">
        <v>261406</v>
      </c>
      <c r="F103" s="36">
        <v>284955</v>
      </c>
      <c r="G103" s="36">
        <v>313125</v>
      </c>
      <c r="H103" s="36">
        <v>334950</v>
      </c>
      <c r="I103" s="36">
        <v>342058</v>
      </c>
      <c r="J103" s="36">
        <v>344951</v>
      </c>
      <c r="K103" s="36">
        <v>347452</v>
      </c>
      <c r="L103" s="36">
        <v>356761</v>
      </c>
      <c r="M103" s="36">
        <v>369687</v>
      </c>
      <c r="N103" s="36">
        <v>380415</v>
      </c>
      <c r="O103" s="36">
        <v>400336</v>
      </c>
      <c r="P103" s="36">
        <v>437782</v>
      </c>
      <c r="Q103" s="36">
        <v>451811</v>
      </c>
      <c r="R103" s="36">
        <v>455893</v>
      </c>
      <c r="S103" s="36">
        <v>455753</v>
      </c>
      <c r="T103" s="36">
        <v>459347</v>
      </c>
      <c r="U103" s="36">
        <v>455568</v>
      </c>
      <c r="V103" s="36">
        <v>449936</v>
      </c>
      <c r="W103" s="36">
        <v>439677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194216</v>
      </c>
      <c r="C124" s="120">
        <v>202360</v>
      </c>
      <c r="D124" s="120">
        <v>211821</v>
      </c>
      <c r="E124" s="120">
        <v>222200</v>
      </c>
      <c r="F124" s="120">
        <v>230405</v>
      </c>
      <c r="G124" s="120">
        <v>235456</v>
      </c>
      <c r="H124" s="120">
        <v>239285</v>
      </c>
      <c r="I124" s="120">
        <v>246271</v>
      </c>
      <c r="J124" s="120">
        <v>251623</v>
      </c>
      <c r="K124" s="120">
        <v>258760</v>
      </c>
      <c r="L124" s="120">
        <v>269776</v>
      </c>
      <c r="M124" s="120">
        <v>285141</v>
      </c>
      <c r="N124" s="120">
        <v>302513</v>
      </c>
      <c r="O124" s="120">
        <v>320065</v>
      </c>
      <c r="P124" s="120">
        <v>335379</v>
      </c>
      <c r="Q124" s="120">
        <v>346281</v>
      </c>
      <c r="R124" s="120">
        <v>350181</v>
      </c>
      <c r="S124" s="120">
        <v>352609</v>
      </c>
      <c r="T124" s="120">
        <v>357091</v>
      </c>
      <c r="U124" s="120">
        <v>358615</v>
      </c>
      <c r="V124" s="120">
        <v>359543</v>
      </c>
      <c r="W124" s="120">
        <v>359173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194216</v>
      </c>
      <c r="C126" s="52">
        <v>202360</v>
      </c>
      <c r="D126" s="52">
        <v>211821</v>
      </c>
      <c r="E126" s="52">
        <v>222200</v>
      </c>
      <c r="F126" s="52">
        <v>230405</v>
      </c>
      <c r="G126" s="52">
        <v>235456</v>
      </c>
      <c r="H126" s="52">
        <v>239285</v>
      </c>
      <c r="I126" s="52">
        <v>246271</v>
      </c>
      <c r="J126" s="52">
        <v>251623</v>
      </c>
      <c r="K126" s="52">
        <v>258760</v>
      </c>
      <c r="L126" s="52">
        <v>269776</v>
      </c>
      <c r="M126" s="52">
        <v>285141</v>
      </c>
      <c r="N126" s="52">
        <v>302513</v>
      </c>
      <c r="O126" s="52">
        <v>320065</v>
      </c>
      <c r="P126" s="52">
        <v>335379</v>
      </c>
      <c r="Q126" s="52">
        <v>346281</v>
      </c>
      <c r="R126" s="52">
        <v>350181</v>
      </c>
      <c r="S126" s="52">
        <v>352609</v>
      </c>
      <c r="T126" s="52">
        <v>357091</v>
      </c>
      <c r="U126" s="52">
        <v>358615</v>
      </c>
      <c r="V126" s="52">
        <v>359543</v>
      </c>
      <c r="W126" s="52">
        <v>359173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4321</v>
      </c>
      <c r="C129" s="52">
        <v>4524</v>
      </c>
      <c r="D129" s="52">
        <v>4611</v>
      </c>
      <c r="E129" s="52">
        <v>5254</v>
      </c>
      <c r="F129" s="52">
        <v>6183</v>
      </c>
      <c r="G129" s="52">
        <v>7783</v>
      </c>
      <c r="H129" s="52">
        <v>9429</v>
      </c>
      <c r="I129" s="52">
        <v>9859</v>
      </c>
      <c r="J129" s="52">
        <v>10524</v>
      </c>
      <c r="K129" s="52">
        <v>12045</v>
      </c>
      <c r="L129" s="52">
        <v>14155</v>
      </c>
      <c r="M129" s="52">
        <v>19536</v>
      </c>
      <c r="N129" s="52">
        <v>25086</v>
      </c>
      <c r="O129" s="52">
        <v>30825</v>
      </c>
      <c r="P129" s="52">
        <v>39672</v>
      </c>
      <c r="Q129" s="52">
        <v>47668</v>
      </c>
      <c r="R129" s="52">
        <v>56813</v>
      </c>
      <c r="S129" s="52">
        <v>59952</v>
      </c>
      <c r="T129" s="52">
        <v>61101</v>
      </c>
      <c r="U129" s="52">
        <v>61443</v>
      </c>
      <c r="V129" s="52">
        <v>60786</v>
      </c>
      <c r="W129" s="52">
        <v>60667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191131</v>
      </c>
      <c r="C131" s="52">
        <v>198852</v>
      </c>
      <c r="D131" s="52">
        <v>208189</v>
      </c>
      <c r="E131" s="52">
        <v>218281</v>
      </c>
      <c r="F131" s="52">
        <v>226165</v>
      </c>
      <c r="G131" s="52">
        <v>231082</v>
      </c>
      <c r="H131" s="52">
        <v>234763</v>
      </c>
      <c r="I131" s="52">
        <v>241441</v>
      </c>
      <c r="J131" s="52">
        <v>246451</v>
      </c>
      <c r="K131" s="52">
        <v>253363</v>
      </c>
      <c r="L131" s="52">
        <v>264011</v>
      </c>
      <c r="M131" s="52">
        <v>279146</v>
      </c>
      <c r="N131" s="52">
        <v>296001</v>
      </c>
      <c r="O131" s="52">
        <v>312805</v>
      </c>
      <c r="P131" s="52">
        <v>327806</v>
      </c>
      <c r="Q131" s="52">
        <v>338138</v>
      </c>
      <c r="R131" s="52">
        <v>341905</v>
      </c>
      <c r="S131" s="52">
        <v>344404</v>
      </c>
      <c r="T131" s="52">
        <v>348678</v>
      </c>
      <c r="U131" s="52">
        <v>350222</v>
      </c>
      <c r="V131" s="52">
        <v>351169</v>
      </c>
      <c r="W131" s="52">
        <v>350780</v>
      </c>
      <c r="DA131" s="63" t="s">
        <v>1113</v>
      </c>
    </row>
    <row r="132" spans="1:105" ht="12" customHeight="1" x14ac:dyDescent="0.25">
      <c r="A132" s="97" t="s">
        <v>127</v>
      </c>
      <c r="B132" s="52">
        <v>874</v>
      </c>
      <c r="C132" s="52">
        <v>1191</v>
      </c>
      <c r="D132" s="52">
        <v>1162</v>
      </c>
      <c r="E132" s="52">
        <v>1324</v>
      </c>
      <c r="F132" s="52">
        <v>1538</v>
      </c>
      <c r="G132" s="52">
        <v>1562</v>
      </c>
      <c r="H132" s="52">
        <v>1589</v>
      </c>
      <c r="I132" s="52">
        <v>1678</v>
      </c>
      <c r="J132" s="52">
        <v>1923</v>
      </c>
      <c r="K132" s="52">
        <v>1985</v>
      </c>
      <c r="L132" s="52">
        <v>2184</v>
      </c>
      <c r="M132" s="52">
        <v>2100</v>
      </c>
      <c r="N132" s="52">
        <v>2276</v>
      </c>
      <c r="O132" s="52">
        <v>2635</v>
      </c>
      <c r="P132" s="52">
        <v>2527</v>
      </c>
      <c r="Q132" s="52">
        <v>2856</v>
      </c>
      <c r="R132" s="52">
        <v>2868</v>
      </c>
      <c r="S132" s="52">
        <v>2693</v>
      </c>
      <c r="T132" s="52">
        <v>2692</v>
      </c>
      <c r="U132" s="52">
        <v>2519</v>
      </c>
      <c r="V132" s="52">
        <v>2345</v>
      </c>
      <c r="W132" s="52">
        <v>2431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1301</v>
      </c>
      <c r="C135" s="52">
        <v>1304</v>
      </c>
      <c r="D135" s="52">
        <v>1360</v>
      </c>
      <c r="E135" s="52">
        <v>1395</v>
      </c>
      <c r="F135" s="52">
        <v>1368</v>
      </c>
      <c r="G135" s="52">
        <v>1385</v>
      </c>
      <c r="H135" s="52">
        <v>1443</v>
      </c>
      <c r="I135" s="52">
        <v>1436</v>
      </c>
      <c r="J135" s="52">
        <v>1507</v>
      </c>
      <c r="K135" s="52">
        <v>1468</v>
      </c>
      <c r="L135" s="52">
        <v>1809</v>
      </c>
      <c r="M135" s="52">
        <v>1640</v>
      </c>
      <c r="N135" s="52">
        <v>1902</v>
      </c>
      <c r="O135" s="52">
        <v>2077</v>
      </c>
      <c r="P135" s="52">
        <v>2071</v>
      </c>
      <c r="Q135" s="52">
        <v>2257</v>
      </c>
      <c r="R135" s="52">
        <v>2279</v>
      </c>
      <c r="S135" s="52">
        <v>2367</v>
      </c>
      <c r="T135" s="52">
        <v>2612</v>
      </c>
      <c r="U135" s="52">
        <v>2793</v>
      </c>
      <c r="V135" s="52">
        <v>2934</v>
      </c>
      <c r="W135" s="52">
        <v>2985</v>
      </c>
      <c r="DA135" s="63" t="s">
        <v>1115</v>
      </c>
    </row>
    <row r="136" spans="1:105" ht="12" customHeight="1" x14ac:dyDescent="0.25">
      <c r="A136" s="97" t="s">
        <v>121</v>
      </c>
      <c r="B136" s="52">
        <v>910</v>
      </c>
      <c r="C136" s="52">
        <v>1013</v>
      </c>
      <c r="D136" s="52">
        <v>1110</v>
      </c>
      <c r="E136" s="52">
        <v>1200</v>
      </c>
      <c r="F136" s="52">
        <v>1334</v>
      </c>
      <c r="G136" s="52">
        <v>1427</v>
      </c>
      <c r="H136" s="52">
        <v>1490</v>
      </c>
      <c r="I136" s="52">
        <v>1716</v>
      </c>
      <c r="J136" s="52">
        <v>1742</v>
      </c>
      <c r="K136" s="52">
        <v>1944</v>
      </c>
      <c r="L136" s="52">
        <v>1772</v>
      </c>
      <c r="M136" s="52">
        <v>2255</v>
      </c>
      <c r="N136" s="52">
        <v>2334</v>
      </c>
      <c r="O136" s="52">
        <v>2548</v>
      </c>
      <c r="P136" s="52">
        <v>2975</v>
      </c>
      <c r="Q136" s="52">
        <v>3030</v>
      </c>
      <c r="R136" s="52">
        <v>3129</v>
      </c>
      <c r="S136" s="52">
        <v>3145</v>
      </c>
      <c r="T136" s="52">
        <v>3109</v>
      </c>
      <c r="U136" s="52">
        <v>3081</v>
      </c>
      <c r="V136" s="52">
        <v>3095</v>
      </c>
      <c r="W136" s="52">
        <v>2977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194216</v>
      </c>
      <c r="C141" s="36">
        <v>202360</v>
      </c>
      <c r="D141" s="36">
        <v>211821</v>
      </c>
      <c r="E141" s="36">
        <v>222200</v>
      </c>
      <c r="F141" s="36">
        <v>230405</v>
      </c>
      <c r="G141" s="36">
        <v>235456</v>
      </c>
      <c r="H141" s="36">
        <v>239285</v>
      </c>
      <c r="I141" s="36">
        <v>246271</v>
      </c>
      <c r="J141" s="36">
        <v>251623</v>
      </c>
      <c r="K141" s="36">
        <v>258760</v>
      </c>
      <c r="L141" s="36">
        <v>269776</v>
      </c>
      <c r="M141" s="36">
        <v>285141</v>
      </c>
      <c r="N141" s="36">
        <v>302513</v>
      </c>
      <c r="O141" s="36">
        <v>320065</v>
      </c>
      <c r="P141" s="36">
        <v>335379</v>
      </c>
      <c r="Q141" s="36">
        <v>346281</v>
      </c>
      <c r="R141" s="36">
        <v>350181</v>
      </c>
      <c r="S141" s="36">
        <v>352609</v>
      </c>
      <c r="T141" s="36">
        <v>357091</v>
      </c>
      <c r="U141" s="36">
        <v>358615</v>
      </c>
      <c r="V141" s="36">
        <v>359543</v>
      </c>
      <c r="W141" s="36">
        <v>359173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7299</v>
      </c>
      <c r="C143" s="120">
        <v>8045</v>
      </c>
      <c r="D143" s="120">
        <v>10148</v>
      </c>
      <c r="E143" s="120">
        <v>12345</v>
      </c>
      <c r="F143" s="120">
        <v>14992</v>
      </c>
      <c r="G143" s="120">
        <v>18227</v>
      </c>
      <c r="H143" s="120">
        <v>22533</v>
      </c>
      <c r="I143" s="120">
        <v>28360</v>
      </c>
      <c r="J143" s="120">
        <v>34355</v>
      </c>
      <c r="K143" s="120">
        <v>42472</v>
      </c>
      <c r="L143" s="120">
        <v>49747</v>
      </c>
      <c r="M143" s="120">
        <v>59435</v>
      </c>
      <c r="N143" s="120">
        <v>67133</v>
      </c>
      <c r="O143" s="120">
        <v>75919</v>
      </c>
      <c r="P143" s="120">
        <v>90131</v>
      </c>
      <c r="Q143" s="120">
        <v>103580</v>
      </c>
      <c r="R143" s="120">
        <v>122351</v>
      </c>
      <c r="S143" s="120">
        <v>150953</v>
      </c>
      <c r="T143" s="120">
        <v>195418</v>
      </c>
      <c r="U143" s="120">
        <v>255811</v>
      </c>
      <c r="V143" s="120">
        <v>331038</v>
      </c>
      <c r="W143" s="120">
        <v>375731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7299</v>
      </c>
      <c r="C145" s="52">
        <v>8045</v>
      </c>
      <c r="D145" s="52">
        <v>10148</v>
      </c>
      <c r="E145" s="52">
        <v>12345</v>
      </c>
      <c r="F145" s="52">
        <v>14992</v>
      </c>
      <c r="G145" s="52">
        <v>18227</v>
      </c>
      <c r="H145" s="52">
        <v>22533</v>
      </c>
      <c r="I145" s="52">
        <v>28360</v>
      </c>
      <c r="J145" s="52">
        <v>34355</v>
      </c>
      <c r="K145" s="52">
        <v>42472</v>
      </c>
      <c r="L145" s="52">
        <v>49747</v>
      </c>
      <c r="M145" s="52">
        <v>59435</v>
      </c>
      <c r="N145" s="52">
        <v>67133</v>
      </c>
      <c r="O145" s="52">
        <v>75919</v>
      </c>
      <c r="P145" s="52">
        <v>90131</v>
      </c>
      <c r="Q145" s="52">
        <v>103580</v>
      </c>
      <c r="R145" s="52">
        <v>122351</v>
      </c>
      <c r="S145" s="52">
        <v>150953</v>
      </c>
      <c r="T145" s="52">
        <v>195418</v>
      </c>
      <c r="U145" s="52">
        <v>255811</v>
      </c>
      <c r="V145" s="52">
        <v>331038</v>
      </c>
      <c r="W145" s="52">
        <v>375731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1624</v>
      </c>
      <c r="C147" s="52">
        <v>1668</v>
      </c>
      <c r="D147" s="52">
        <v>1738</v>
      </c>
      <c r="E147" s="52">
        <v>1820</v>
      </c>
      <c r="F147" s="52">
        <v>2009</v>
      </c>
      <c r="G147" s="52">
        <v>2315</v>
      </c>
      <c r="H147" s="52">
        <v>2840</v>
      </c>
      <c r="I147" s="52">
        <v>3660</v>
      </c>
      <c r="J147" s="52">
        <v>4745</v>
      </c>
      <c r="K147" s="52">
        <v>6268</v>
      </c>
      <c r="L147" s="52">
        <v>8215</v>
      </c>
      <c r="M147" s="52">
        <v>11296</v>
      </c>
      <c r="N147" s="52">
        <v>14687</v>
      </c>
      <c r="O147" s="52">
        <v>18486</v>
      </c>
      <c r="P147" s="52">
        <v>24662</v>
      </c>
      <c r="Q147" s="52">
        <v>33366</v>
      </c>
      <c r="R147" s="52">
        <v>42748</v>
      </c>
      <c r="S147" s="52">
        <v>55280</v>
      </c>
      <c r="T147" s="52">
        <v>70399</v>
      </c>
      <c r="U147" s="52">
        <v>93922</v>
      </c>
      <c r="V147" s="52">
        <v>122830</v>
      </c>
      <c r="W147" s="52">
        <v>148890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4296</v>
      </c>
      <c r="C153" s="52">
        <v>4486</v>
      </c>
      <c r="D153" s="52">
        <v>5507</v>
      </c>
      <c r="E153" s="52">
        <v>6524</v>
      </c>
      <c r="F153" s="52">
        <v>7345</v>
      </c>
      <c r="G153" s="52">
        <v>8794</v>
      </c>
      <c r="H153" s="52">
        <v>11124</v>
      </c>
      <c r="I153" s="52">
        <v>12573</v>
      </c>
      <c r="J153" s="52">
        <v>15918</v>
      </c>
      <c r="K153" s="52">
        <v>17728</v>
      </c>
      <c r="L153" s="52">
        <v>25685</v>
      </c>
      <c r="M153" s="52">
        <v>24634</v>
      </c>
      <c r="N153" s="52">
        <v>29762</v>
      </c>
      <c r="O153" s="52">
        <v>33768</v>
      </c>
      <c r="P153" s="52">
        <v>35886</v>
      </c>
      <c r="Q153" s="52">
        <v>43839</v>
      </c>
      <c r="R153" s="52">
        <v>51178</v>
      </c>
      <c r="S153" s="52">
        <v>65864</v>
      </c>
      <c r="T153" s="52">
        <v>95921</v>
      </c>
      <c r="U153" s="52">
        <v>126204</v>
      </c>
      <c r="V153" s="52">
        <v>167460</v>
      </c>
      <c r="W153" s="52">
        <v>191979</v>
      </c>
      <c r="DA153" s="63" t="s">
        <v>1123</v>
      </c>
    </row>
    <row r="154" spans="1:105" ht="12" customHeight="1" x14ac:dyDescent="0.25">
      <c r="A154" s="97" t="s">
        <v>121</v>
      </c>
      <c r="B154" s="52">
        <v>3003</v>
      </c>
      <c r="C154" s="52">
        <v>3559</v>
      </c>
      <c r="D154" s="52">
        <v>4641</v>
      </c>
      <c r="E154" s="52">
        <v>5821</v>
      </c>
      <c r="F154" s="52">
        <v>7647</v>
      </c>
      <c r="G154" s="52">
        <v>9433</v>
      </c>
      <c r="H154" s="52">
        <v>11409</v>
      </c>
      <c r="I154" s="52">
        <v>15787</v>
      </c>
      <c r="J154" s="52">
        <v>18437</v>
      </c>
      <c r="K154" s="52">
        <v>24744</v>
      </c>
      <c r="L154" s="52">
        <v>24062</v>
      </c>
      <c r="M154" s="52">
        <v>34801</v>
      </c>
      <c r="N154" s="52">
        <v>37371</v>
      </c>
      <c r="O154" s="52">
        <v>42151</v>
      </c>
      <c r="P154" s="52">
        <v>54245</v>
      </c>
      <c r="Q154" s="52">
        <v>59741</v>
      </c>
      <c r="R154" s="52">
        <v>71173</v>
      </c>
      <c r="S154" s="52">
        <v>85089</v>
      </c>
      <c r="T154" s="52">
        <v>99497</v>
      </c>
      <c r="U154" s="52">
        <v>129607</v>
      </c>
      <c r="V154" s="52">
        <v>163578</v>
      </c>
      <c r="W154" s="52">
        <v>183752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7299</v>
      </c>
      <c r="C159" s="36">
        <v>8045</v>
      </c>
      <c r="D159" s="36">
        <v>10148</v>
      </c>
      <c r="E159" s="36">
        <v>12345</v>
      </c>
      <c r="F159" s="36">
        <v>14992</v>
      </c>
      <c r="G159" s="36">
        <v>18227</v>
      </c>
      <c r="H159" s="36">
        <v>22533</v>
      </c>
      <c r="I159" s="36">
        <v>28360</v>
      </c>
      <c r="J159" s="36">
        <v>34355</v>
      </c>
      <c r="K159" s="36">
        <v>42472</v>
      </c>
      <c r="L159" s="36">
        <v>49747</v>
      </c>
      <c r="M159" s="36">
        <v>59435</v>
      </c>
      <c r="N159" s="36">
        <v>67133</v>
      </c>
      <c r="O159" s="36">
        <v>75919</v>
      </c>
      <c r="P159" s="36">
        <v>90131</v>
      </c>
      <c r="Q159" s="36">
        <v>103580</v>
      </c>
      <c r="R159" s="36">
        <v>122351</v>
      </c>
      <c r="S159" s="36">
        <v>150953</v>
      </c>
      <c r="T159" s="36">
        <v>195418</v>
      </c>
      <c r="U159" s="36">
        <v>255811</v>
      </c>
      <c r="V159" s="36">
        <v>331038</v>
      </c>
      <c r="W159" s="36">
        <v>375731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103527</v>
      </c>
      <c r="C161" s="120">
        <v>104004</v>
      </c>
      <c r="D161" s="120">
        <v>104215</v>
      </c>
      <c r="E161" s="120">
        <v>105126</v>
      </c>
      <c r="F161" s="120">
        <v>104800</v>
      </c>
      <c r="G161" s="120">
        <v>105326</v>
      </c>
      <c r="H161" s="120">
        <v>103793</v>
      </c>
      <c r="I161" s="120">
        <v>104034</v>
      </c>
      <c r="J161" s="120">
        <v>103779</v>
      </c>
      <c r="K161" s="120">
        <v>103763</v>
      </c>
      <c r="L161" s="120">
        <v>103129</v>
      </c>
      <c r="M161" s="120">
        <v>106606</v>
      </c>
      <c r="N161" s="120">
        <v>108352</v>
      </c>
      <c r="O161" s="120">
        <v>105997</v>
      </c>
      <c r="P161" s="120">
        <v>86801</v>
      </c>
      <c r="Q161" s="120">
        <v>40185</v>
      </c>
      <c r="R161" s="120">
        <v>28289</v>
      </c>
      <c r="S161" s="120">
        <v>20864</v>
      </c>
      <c r="T161" s="120">
        <v>19653</v>
      </c>
      <c r="U161" s="120">
        <v>17906</v>
      </c>
      <c r="V161" s="120">
        <v>16534</v>
      </c>
      <c r="W161" s="120">
        <v>14081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103527</v>
      </c>
      <c r="C163" s="52">
        <v>104004</v>
      </c>
      <c r="D163" s="52">
        <v>104215</v>
      </c>
      <c r="E163" s="52">
        <v>105126</v>
      </c>
      <c r="F163" s="52">
        <v>104800</v>
      </c>
      <c r="G163" s="52">
        <v>105326</v>
      </c>
      <c r="H163" s="52">
        <v>103793</v>
      </c>
      <c r="I163" s="52">
        <v>104034</v>
      </c>
      <c r="J163" s="52">
        <v>103779</v>
      </c>
      <c r="K163" s="52">
        <v>103763</v>
      </c>
      <c r="L163" s="52">
        <v>103129</v>
      </c>
      <c r="M163" s="52">
        <v>106606</v>
      </c>
      <c r="N163" s="52">
        <v>108352</v>
      </c>
      <c r="O163" s="52">
        <v>105997</v>
      </c>
      <c r="P163" s="52">
        <v>86801</v>
      </c>
      <c r="Q163" s="52">
        <v>40185</v>
      </c>
      <c r="R163" s="52">
        <v>28289</v>
      </c>
      <c r="S163" s="52">
        <v>20864</v>
      </c>
      <c r="T163" s="52">
        <v>19653</v>
      </c>
      <c r="U163" s="52">
        <v>17906</v>
      </c>
      <c r="V163" s="52">
        <v>16534</v>
      </c>
      <c r="W163" s="52">
        <v>14081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11517</v>
      </c>
      <c r="C165" s="52">
        <v>11739</v>
      </c>
      <c r="D165" s="52">
        <v>11666</v>
      </c>
      <c r="E165" s="52">
        <v>11154</v>
      </c>
      <c r="F165" s="52">
        <v>10617</v>
      </c>
      <c r="G165" s="52">
        <v>10177</v>
      </c>
      <c r="H165" s="52">
        <v>9647</v>
      </c>
      <c r="I165" s="52">
        <v>9802</v>
      </c>
      <c r="J165" s="52">
        <v>10422</v>
      </c>
      <c r="K165" s="52">
        <v>10997</v>
      </c>
      <c r="L165" s="52">
        <v>12114</v>
      </c>
      <c r="M165" s="52">
        <v>14656</v>
      </c>
      <c r="N165" s="52">
        <v>17949</v>
      </c>
      <c r="O165" s="52">
        <v>20547</v>
      </c>
      <c r="P165" s="52">
        <v>18357</v>
      </c>
      <c r="Q165" s="52">
        <v>9751</v>
      </c>
      <c r="R165" s="52">
        <v>6947</v>
      </c>
      <c r="S165" s="52">
        <v>5026</v>
      </c>
      <c r="T165" s="52">
        <v>4052</v>
      </c>
      <c r="U165" s="52">
        <v>2939</v>
      </c>
      <c r="V165" s="52">
        <v>1846</v>
      </c>
      <c r="W165" s="52">
        <v>898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60932</v>
      </c>
      <c r="C171" s="52">
        <v>59015</v>
      </c>
      <c r="D171" s="52">
        <v>58047</v>
      </c>
      <c r="E171" s="52">
        <v>57166</v>
      </c>
      <c r="F171" s="52">
        <v>53867</v>
      </c>
      <c r="G171" s="52">
        <v>52446</v>
      </c>
      <c r="H171" s="52">
        <v>51150</v>
      </c>
      <c r="I171" s="52">
        <v>48178</v>
      </c>
      <c r="J171" s="52">
        <v>48842</v>
      </c>
      <c r="K171" s="52">
        <v>45753</v>
      </c>
      <c r="L171" s="52">
        <v>51891</v>
      </c>
      <c r="M171" s="52">
        <v>45254</v>
      </c>
      <c r="N171" s="52">
        <v>48388</v>
      </c>
      <c r="O171" s="52">
        <v>47034</v>
      </c>
      <c r="P171" s="52">
        <v>38029</v>
      </c>
      <c r="Q171" s="52">
        <v>17804</v>
      </c>
      <c r="R171" s="52">
        <v>12307</v>
      </c>
      <c r="S171" s="52">
        <v>9680</v>
      </c>
      <c r="T171" s="52">
        <v>8081</v>
      </c>
      <c r="U171" s="52">
        <v>9004</v>
      </c>
      <c r="V171" s="52">
        <v>8119</v>
      </c>
      <c r="W171" s="52">
        <v>7083</v>
      </c>
      <c r="DA171" s="63" t="s">
        <v>1131</v>
      </c>
    </row>
    <row r="172" spans="1:105" ht="12" customHeight="1" x14ac:dyDescent="0.25">
      <c r="A172" s="97" t="s">
        <v>121</v>
      </c>
      <c r="B172" s="52">
        <v>42595</v>
      </c>
      <c r="C172" s="52">
        <v>44989</v>
      </c>
      <c r="D172" s="52">
        <v>46168</v>
      </c>
      <c r="E172" s="52">
        <v>47960</v>
      </c>
      <c r="F172" s="52">
        <v>50933</v>
      </c>
      <c r="G172" s="52">
        <v>52880</v>
      </c>
      <c r="H172" s="52">
        <v>52643</v>
      </c>
      <c r="I172" s="52">
        <v>55856</v>
      </c>
      <c r="J172" s="52">
        <v>54937</v>
      </c>
      <c r="K172" s="52">
        <v>58010</v>
      </c>
      <c r="L172" s="52">
        <v>51238</v>
      </c>
      <c r="M172" s="52">
        <v>61352</v>
      </c>
      <c r="N172" s="52">
        <v>59964</v>
      </c>
      <c r="O172" s="52">
        <v>58963</v>
      </c>
      <c r="P172" s="52">
        <v>48772</v>
      </c>
      <c r="Q172" s="52">
        <v>22381</v>
      </c>
      <c r="R172" s="52">
        <v>15982</v>
      </c>
      <c r="S172" s="52">
        <v>11184</v>
      </c>
      <c r="T172" s="52">
        <v>11572</v>
      </c>
      <c r="U172" s="52">
        <v>8902</v>
      </c>
      <c r="V172" s="52">
        <v>8415</v>
      </c>
      <c r="W172" s="52">
        <v>6998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103527</v>
      </c>
      <c r="C177" s="36">
        <v>104004</v>
      </c>
      <c r="D177" s="36">
        <v>104215</v>
      </c>
      <c r="E177" s="36">
        <v>105126</v>
      </c>
      <c r="F177" s="36">
        <v>104800</v>
      </c>
      <c r="G177" s="36">
        <v>105326</v>
      </c>
      <c r="H177" s="36">
        <v>103793</v>
      </c>
      <c r="I177" s="36">
        <v>104034</v>
      </c>
      <c r="J177" s="36">
        <v>103779</v>
      </c>
      <c r="K177" s="36">
        <v>103763</v>
      </c>
      <c r="L177" s="36">
        <v>103129</v>
      </c>
      <c r="M177" s="36">
        <v>106606</v>
      </c>
      <c r="N177" s="36">
        <v>108352</v>
      </c>
      <c r="O177" s="36">
        <v>105997</v>
      </c>
      <c r="P177" s="36">
        <v>86801</v>
      </c>
      <c r="Q177" s="36">
        <v>40185</v>
      </c>
      <c r="R177" s="36">
        <v>28289</v>
      </c>
      <c r="S177" s="36">
        <v>20864</v>
      </c>
      <c r="T177" s="36">
        <v>19653</v>
      </c>
      <c r="U177" s="36">
        <v>17906</v>
      </c>
      <c r="V177" s="36">
        <v>16534</v>
      </c>
      <c r="W177" s="36">
        <v>14081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153</v>
      </c>
      <c r="D5" s="52">
        <v>153</v>
      </c>
      <c r="E5" s="52">
        <v>153</v>
      </c>
      <c r="F5" s="52">
        <v>154</v>
      </c>
      <c r="G5" s="52">
        <v>155</v>
      </c>
      <c r="H5" s="52">
        <v>157</v>
      </c>
      <c r="I5" s="52">
        <v>162</v>
      </c>
      <c r="J5" s="52">
        <v>164</v>
      </c>
      <c r="K5" s="52">
        <v>171</v>
      </c>
      <c r="L5" s="52">
        <v>181</v>
      </c>
      <c r="M5" s="52">
        <v>259</v>
      </c>
      <c r="N5" s="52">
        <v>220</v>
      </c>
      <c r="O5" s="52">
        <v>320</v>
      </c>
      <c r="P5" s="52">
        <v>122</v>
      </c>
      <c r="Q5" s="52">
        <v>46</v>
      </c>
      <c r="R5" s="52">
        <v>63</v>
      </c>
      <c r="S5" s="52">
        <v>103</v>
      </c>
      <c r="T5" s="52">
        <v>114</v>
      </c>
      <c r="U5" s="52">
        <v>131</v>
      </c>
      <c r="V5" s="52">
        <v>280</v>
      </c>
      <c r="W5" s="52">
        <v>237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7</v>
      </c>
      <c r="E8" s="52">
        <v>7</v>
      </c>
      <c r="F8" s="52">
        <v>6</v>
      </c>
      <c r="G8" s="52">
        <v>8</v>
      </c>
      <c r="H8" s="52">
        <v>9</v>
      </c>
      <c r="I8" s="52">
        <v>4</v>
      </c>
      <c r="J8" s="52">
        <v>7</v>
      </c>
      <c r="K8" s="52">
        <v>8</v>
      </c>
      <c r="L8" s="52">
        <v>12</v>
      </c>
      <c r="M8" s="52">
        <v>8</v>
      </c>
      <c r="N8" s="52">
        <v>17</v>
      </c>
      <c r="O8" s="52">
        <v>17</v>
      </c>
      <c r="P8" s="52">
        <v>19</v>
      </c>
      <c r="Q8" s="52">
        <v>14</v>
      </c>
      <c r="R8" s="52">
        <v>14</v>
      </c>
      <c r="S8" s="52">
        <v>16</v>
      </c>
      <c r="T8" s="52">
        <v>8</v>
      </c>
      <c r="U8" s="52">
        <v>4</v>
      </c>
      <c r="V8" s="52">
        <v>4</v>
      </c>
      <c r="W8" s="52">
        <v>17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180</v>
      </c>
      <c r="D15" s="52">
        <v>180</v>
      </c>
      <c r="E15" s="52">
        <v>182</v>
      </c>
      <c r="F15" s="52">
        <v>187</v>
      </c>
      <c r="G15" s="52">
        <v>198</v>
      </c>
      <c r="H15" s="52">
        <v>215</v>
      </c>
      <c r="I15" s="52">
        <v>131</v>
      </c>
      <c r="J15" s="52">
        <v>122</v>
      </c>
      <c r="K15" s="52">
        <v>145</v>
      </c>
      <c r="L15" s="52">
        <v>151</v>
      </c>
      <c r="M15" s="52">
        <v>166</v>
      </c>
      <c r="N15" s="52">
        <v>166</v>
      </c>
      <c r="O15" s="52">
        <v>188</v>
      </c>
      <c r="P15" s="52">
        <v>124</v>
      </c>
      <c r="Q15" s="52">
        <v>103</v>
      </c>
      <c r="R15" s="52">
        <v>105</v>
      </c>
      <c r="S15" s="52">
        <v>84</v>
      </c>
      <c r="T15" s="52">
        <v>89</v>
      </c>
      <c r="U15" s="52">
        <v>54</v>
      </c>
      <c r="V15" s="52">
        <v>127</v>
      </c>
      <c r="W15" s="52">
        <v>107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126</v>
      </c>
      <c r="D16" s="52">
        <v>126</v>
      </c>
      <c r="E16" s="52">
        <v>128</v>
      </c>
      <c r="F16" s="52">
        <v>134</v>
      </c>
      <c r="G16" s="52">
        <v>144</v>
      </c>
      <c r="H16" s="52">
        <v>166</v>
      </c>
      <c r="I16" s="52">
        <v>113</v>
      </c>
      <c r="J16" s="52">
        <v>132</v>
      </c>
      <c r="K16" s="52">
        <v>157</v>
      </c>
      <c r="L16" s="52">
        <v>167</v>
      </c>
      <c r="M16" s="52">
        <v>194</v>
      </c>
      <c r="N16" s="52">
        <v>202</v>
      </c>
      <c r="O16" s="52">
        <v>219</v>
      </c>
      <c r="P16" s="52">
        <v>142</v>
      </c>
      <c r="Q16" s="52">
        <v>162</v>
      </c>
      <c r="R16" s="52">
        <v>113</v>
      </c>
      <c r="S16" s="52">
        <v>122</v>
      </c>
      <c r="T16" s="52">
        <v>62</v>
      </c>
      <c r="U16" s="52">
        <v>90</v>
      </c>
      <c r="V16" s="52">
        <v>156</v>
      </c>
      <c r="W16" s="52">
        <v>132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306</v>
      </c>
      <c r="D22" s="36">
        <v>306</v>
      </c>
      <c r="E22" s="36">
        <v>310</v>
      </c>
      <c r="F22" s="36">
        <v>323</v>
      </c>
      <c r="G22" s="36">
        <v>342</v>
      </c>
      <c r="H22" s="36">
        <v>378</v>
      </c>
      <c r="I22" s="36">
        <v>248</v>
      </c>
      <c r="J22" s="36">
        <v>250</v>
      </c>
      <c r="K22" s="36">
        <v>303</v>
      </c>
      <c r="L22" s="36">
        <v>323</v>
      </c>
      <c r="M22" s="36">
        <v>357</v>
      </c>
      <c r="N22" s="36">
        <v>373</v>
      </c>
      <c r="O22" s="36">
        <v>410</v>
      </c>
      <c r="P22" s="36">
        <v>258</v>
      </c>
      <c r="Q22" s="36">
        <v>261</v>
      </c>
      <c r="R22" s="36">
        <v>224</v>
      </c>
      <c r="S22" s="36">
        <v>209</v>
      </c>
      <c r="T22" s="36">
        <v>149</v>
      </c>
      <c r="U22" s="36">
        <v>142</v>
      </c>
      <c r="V22" s="36">
        <v>281</v>
      </c>
      <c r="W22" s="36">
        <v>241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1362</v>
      </c>
      <c r="D26" s="52">
        <v>1362</v>
      </c>
      <c r="E26" s="52">
        <v>1364</v>
      </c>
      <c r="F26" s="52">
        <v>1371</v>
      </c>
      <c r="G26" s="52">
        <v>1382</v>
      </c>
      <c r="H26" s="52">
        <v>1405</v>
      </c>
      <c r="I26" s="52">
        <v>1441</v>
      </c>
      <c r="J26" s="52">
        <v>1492</v>
      </c>
      <c r="K26" s="52">
        <v>1563</v>
      </c>
      <c r="L26" s="52">
        <v>1659</v>
      </c>
      <c r="M26" s="52">
        <v>1778</v>
      </c>
      <c r="N26" s="52">
        <v>1935</v>
      </c>
      <c r="O26" s="52">
        <v>1839</v>
      </c>
      <c r="P26" s="52">
        <v>965</v>
      </c>
      <c r="Q26" s="52">
        <v>1219</v>
      </c>
      <c r="R26" s="52">
        <v>1511</v>
      </c>
      <c r="S26" s="52">
        <v>1844</v>
      </c>
      <c r="T26" s="52">
        <v>1955</v>
      </c>
      <c r="U26" s="52">
        <v>2080</v>
      </c>
      <c r="V26" s="52">
        <v>2186</v>
      </c>
      <c r="W26" s="52">
        <v>2188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61</v>
      </c>
      <c r="D29" s="52">
        <v>60</v>
      </c>
      <c r="E29" s="52">
        <v>62</v>
      </c>
      <c r="F29" s="52">
        <v>63</v>
      </c>
      <c r="G29" s="52">
        <v>69</v>
      </c>
      <c r="H29" s="52">
        <v>80</v>
      </c>
      <c r="I29" s="52">
        <v>57</v>
      </c>
      <c r="J29" s="52">
        <v>55</v>
      </c>
      <c r="K29" s="52">
        <v>98</v>
      </c>
      <c r="L29" s="52">
        <v>112</v>
      </c>
      <c r="M29" s="52">
        <v>142</v>
      </c>
      <c r="N29" s="52">
        <v>182</v>
      </c>
      <c r="O29" s="52">
        <v>227</v>
      </c>
      <c r="P29" s="52">
        <v>224</v>
      </c>
      <c r="Q29" s="52">
        <v>196</v>
      </c>
      <c r="R29" s="52">
        <v>247</v>
      </c>
      <c r="S29" s="52">
        <v>311</v>
      </c>
      <c r="T29" s="52">
        <v>376</v>
      </c>
      <c r="U29" s="52">
        <v>463</v>
      </c>
      <c r="V29" s="52">
        <v>498</v>
      </c>
      <c r="W29" s="52">
        <v>539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1603</v>
      </c>
      <c r="D35" s="52">
        <v>1605</v>
      </c>
      <c r="E35" s="52">
        <v>1622</v>
      </c>
      <c r="F35" s="52">
        <v>1671</v>
      </c>
      <c r="G35" s="52">
        <v>1767</v>
      </c>
      <c r="H35" s="52">
        <v>1931</v>
      </c>
      <c r="I35" s="52">
        <v>1218</v>
      </c>
      <c r="J35" s="52">
        <v>1156</v>
      </c>
      <c r="K35" s="52">
        <v>1443</v>
      </c>
      <c r="L35" s="52">
        <v>1582</v>
      </c>
      <c r="M35" s="52">
        <v>1710</v>
      </c>
      <c r="N35" s="52">
        <v>1855</v>
      </c>
      <c r="O35" s="52">
        <v>1921</v>
      </c>
      <c r="P35" s="52">
        <v>1435</v>
      </c>
      <c r="Q35" s="52">
        <v>1312</v>
      </c>
      <c r="R35" s="52">
        <v>1513</v>
      </c>
      <c r="S35" s="52">
        <v>1617</v>
      </c>
      <c r="T35" s="52">
        <v>1908</v>
      </c>
      <c r="U35" s="52">
        <v>1449</v>
      </c>
      <c r="V35" s="52">
        <v>1965</v>
      </c>
      <c r="W35" s="52">
        <v>1685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1121</v>
      </c>
      <c r="D36" s="52">
        <v>1123</v>
      </c>
      <c r="E36" s="52">
        <v>1143</v>
      </c>
      <c r="F36" s="52">
        <v>1196</v>
      </c>
      <c r="G36" s="52">
        <v>1298</v>
      </c>
      <c r="H36" s="52">
        <v>1476</v>
      </c>
      <c r="I36" s="52">
        <v>1078</v>
      </c>
      <c r="J36" s="52">
        <v>1257</v>
      </c>
      <c r="K36" s="52">
        <v>1583</v>
      </c>
      <c r="L36" s="52">
        <v>1720</v>
      </c>
      <c r="M36" s="52">
        <v>1956</v>
      </c>
      <c r="N36" s="52">
        <v>2196</v>
      </c>
      <c r="O36" s="52">
        <v>2124</v>
      </c>
      <c r="P36" s="52">
        <v>1690</v>
      </c>
      <c r="Q36" s="52">
        <v>1811</v>
      </c>
      <c r="R36" s="52">
        <v>1711</v>
      </c>
      <c r="S36" s="52">
        <v>2013</v>
      </c>
      <c r="T36" s="52">
        <v>1965</v>
      </c>
      <c r="U36" s="52">
        <v>2630</v>
      </c>
      <c r="V36" s="52">
        <v>2149</v>
      </c>
      <c r="W36" s="52">
        <v>2219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2724</v>
      </c>
      <c r="D41" s="36">
        <v>2729</v>
      </c>
      <c r="E41" s="36">
        <v>2765</v>
      </c>
      <c r="F41" s="36">
        <v>2867</v>
      </c>
      <c r="G41" s="36">
        <v>3065</v>
      </c>
      <c r="H41" s="36">
        <v>3403</v>
      </c>
      <c r="I41" s="36">
        <v>2303</v>
      </c>
      <c r="J41" s="36">
        <v>2415</v>
      </c>
      <c r="K41" s="36">
        <v>3028</v>
      </c>
      <c r="L41" s="36">
        <v>3302</v>
      </c>
      <c r="M41" s="36">
        <v>3660</v>
      </c>
      <c r="N41" s="36">
        <v>4057</v>
      </c>
      <c r="O41" s="36">
        <v>4053</v>
      </c>
      <c r="P41" s="36">
        <v>3128</v>
      </c>
      <c r="Q41" s="36">
        <v>3125</v>
      </c>
      <c r="R41" s="36">
        <v>3224</v>
      </c>
      <c r="S41" s="36">
        <v>3634</v>
      </c>
      <c r="T41" s="36">
        <v>3863</v>
      </c>
      <c r="U41" s="36">
        <v>4074</v>
      </c>
      <c r="V41" s="36">
        <v>4125</v>
      </c>
      <c r="W41" s="36">
        <v>3909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3564</v>
      </c>
      <c r="D45" s="52">
        <v>4367</v>
      </c>
      <c r="E45" s="52">
        <v>4536</v>
      </c>
      <c r="F45" s="52">
        <v>4139</v>
      </c>
      <c r="G45" s="52">
        <v>3745</v>
      </c>
      <c r="H45" s="52">
        <v>3041</v>
      </c>
      <c r="I45" s="52">
        <v>1252</v>
      </c>
      <c r="J45" s="52">
        <v>1002</v>
      </c>
      <c r="K45" s="52">
        <v>238</v>
      </c>
      <c r="L45" s="52">
        <v>2190</v>
      </c>
      <c r="M45" s="52">
        <v>2808</v>
      </c>
      <c r="N45" s="52">
        <v>2811</v>
      </c>
      <c r="O45" s="52">
        <v>2261</v>
      </c>
      <c r="P45" s="52">
        <v>37</v>
      </c>
      <c r="Q45" s="52">
        <v>85</v>
      </c>
      <c r="R45" s="52">
        <v>142</v>
      </c>
      <c r="S45" s="52">
        <v>227</v>
      </c>
      <c r="T45" s="52">
        <v>329</v>
      </c>
      <c r="U45" s="52">
        <v>448</v>
      </c>
      <c r="V45" s="52">
        <v>599</v>
      </c>
      <c r="W45" s="52">
        <v>759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125</v>
      </c>
      <c r="D48" s="52">
        <v>125</v>
      </c>
      <c r="E48" s="52">
        <v>127</v>
      </c>
      <c r="F48" s="52">
        <v>131</v>
      </c>
      <c r="G48" s="52">
        <v>137</v>
      </c>
      <c r="H48" s="52">
        <v>147</v>
      </c>
      <c r="I48" s="52">
        <v>84</v>
      </c>
      <c r="J48" s="52">
        <v>50</v>
      </c>
      <c r="K48" s="52">
        <v>67</v>
      </c>
      <c r="L48" s="52">
        <v>36</v>
      </c>
      <c r="M48" s="52">
        <v>4</v>
      </c>
      <c r="N48" s="52">
        <v>7</v>
      </c>
      <c r="O48" s="52">
        <v>36</v>
      </c>
      <c r="P48" s="52">
        <v>35</v>
      </c>
      <c r="Q48" s="52">
        <v>76</v>
      </c>
      <c r="R48" s="52">
        <v>154</v>
      </c>
      <c r="S48" s="52">
        <v>264</v>
      </c>
      <c r="T48" s="52">
        <v>415</v>
      </c>
      <c r="U48" s="52">
        <v>562</v>
      </c>
      <c r="V48" s="52">
        <v>588</v>
      </c>
      <c r="W48" s="52">
        <v>540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3305</v>
      </c>
      <c r="D54" s="52">
        <v>3306</v>
      </c>
      <c r="E54" s="52">
        <v>3319</v>
      </c>
      <c r="F54" s="52">
        <v>3349</v>
      </c>
      <c r="G54" s="52">
        <v>3405</v>
      </c>
      <c r="H54" s="52">
        <v>3497</v>
      </c>
      <c r="I54" s="52">
        <v>1645</v>
      </c>
      <c r="J54" s="52">
        <v>520</v>
      </c>
      <c r="K54" s="52">
        <v>784</v>
      </c>
      <c r="L54" s="52">
        <v>1022</v>
      </c>
      <c r="M54" s="52">
        <v>1244</v>
      </c>
      <c r="N54" s="52">
        <v>1214</v>
      </c>
      <c r="O54" s="52">
        <v>1024</v>
      </c>
      <c r="P54" s="52">
        <v>164</v>
      </c>
      <c r="Q54" s="52">
        <v>322</v>
      </c>
      <c r="R54" s="52">
        <v>554</v>
      </c>
      <c r="S54" s="52">
        <v>849</v>
      </c>
      <c r="T54" s="52">
        <v>1240</v>
      </c>
      <c r="U54" s="52">
        <v>997</v>
      </c>
      <c r="V54" s="52">
        <v>1293</v>
      </c>
      <c r="W54" s="52">
        <v>940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2310</v>
      </c>
      <c r="D55" s="52">
        <v>2312</v>
      </c>
      <c r="E55" s="52">
        <v>2326</v>
      </c>
      <c r="F55" s="52">
        <v>2362</v>
      </c>
      <c r="G55" s="52">
        <v>2423</v>
      </c>
      <c r="H55" s="52">
        <v>2521</v>
      </c>
      <c r="I55" s="52">
        <v>1286</v>
      </c>
      <c r="J55" s="52">
        <v>576</v>
      </c>
      <c r="K55" s="52">
        <v>872</v>
      </c>
      <c r="L55" s="52">
        <v>1168</v>
      </c>
      <c r="M55" s="52">
        <v>1567</v>
      </c>
      <c r="N55" s="52">
        <v>1625</v>
      </c>
      <c r="O55" s="52">
        <v>1351</v>
      </c>
      <c r="P55" s="52">
        <v>158</v>
      </c>
      <c r="Q55" s="52">
        <v>335</v>
      </c>
      <c r="R55" s="52">
        <v>614</v>
      </c>
      <c r="S55" s="52">
        <v>982</v>
      </c>
      <c r="T55" s="52">
        <v>1458</v>
      </c>
      <c r="U55" s="52">
        <v>1964</v>
      </c>
      <c r="V55" s="52">
        <v>1358</v>
      </c>
      <c r="W55" s="52">
        <v>1224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5615</v>
      </c>
      <c r="D60" s="36">
        <v>5619</v>
      </c>
      <c r="E60" s="36">
        <v>5645</v>
      </c>
      <c r="F60" s="36">
        <v>5710</v>
      </c>
      <c r="G60" s="36">
        <v>5827</v>
      </c>
      <c r="H60" s="36">
        <v>6017</v>
      </c>
      <c r="I60" s="36">
        <v>2934</v>
      </c>
      <c r="J60" s="36">
        <v>1096</v>
      </c>
      <c r="K60" s="36">
        <v>1657</v>
      </c>
      <c r="L60" s="36">
        <v>2192</v>
      </c>
      <c r="M60" s="36">
        <v>2812</v>
      </c>
      <c r="N60" s="36">
        <v>2839</v>
      </c>
      <c r="O60" s="36">
        <v>2375</v>
      </c>
      <c r="P60" s="36">
        <v>324</v>
      </c>
      <c r="Q60" s="36">
        <v>661</v>
      </c>
      <c r="R60" s="36">
        <v>1164</v>
      </c>
      <c r="S60" s="36">
        <v>1833</v>
      </c>
      <c r="T60" s="36">
        <v>2707</v>
      </c>
      <c r="U60" s="36">
        <v>2957</v>
      </c>
      <c r="V60" s="36">
        <v>2660</v>
      </c>
      <c r="W60" s="36">
        <v>2161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489526</v>
      </c>
      <c r="D64" s="52">
        <v>489662</v>
      </c>
      <c r="E64" s="52">
        <v>490613</v>
      </c>
      <c r="F64" s="52">
        <v>493170</v>
      </c>
      <c r="G64" s="52">
        <v>498109</v>
      </c>
      <c r="H64" s="52">
        <v>506179</v>
      </c>
      <c r="I64" s="52">
        <v>518122</v>
      </c>
      <c r="J64" s="52">
        <v>534703</v>
      </c>
      <c r="K64" s="52">
        <v>556749</v>
      </c>
      <c r="L64" s="52">
        <v>585072</v>
      </c>
      <c r="M64" s="52">
        <v>620574</v>
      </c>
      <c r="N64" s="52">
        <v>664183</v>
      </c>
      <c r="O64" s="52">
        <v>618942</v>
      </c>
      <c r="P64" s="52">
        <v>290030</v>
      </c>
      <c r="Q64" s="52">
        <v>363652</v>
      </c>
      <c r="R64" s="52">
        <v>448742</v>
      </c>
      <c r="S64" s="52">
        <v>545921</v>
      </c>
      <c r="T64" s="52">
        <v>544637</v>
      </c>
      <c r="U64" s="52">
        <v>546402</v>
      </c>
      <c r="V64" s="52">
        <v>550789</v>
      </c>
      <c r="W64" s="52">
        <v>559902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21783</v>
      </c>
      <c r="D67" s="52">
        <v>21834</v>
      </c>
      <c r="E67" s="52">
        <v>22192</v>
      </c>
      <c r="F67" s="52">
        <v>23142</v>
      </c>
      <c r="G67" s="52">
        <v>25042</v>
      </c>
      <c r="H67" s="52">
        <v>28329</v>
      </c>
      <c r="I67" s="52">
        <v>20547</v>
      </c>
      <c r="J67" s="52">
        <v>19758</v>
      </c>
      <c r="K67" s="52">
        <v>30750</v>
      </c>
      <c r="L67" s="52">
        <v>33970</v>
      </c>
      <c r="M67" s="52">
        <v>40211</v>
      </c>
      <c r="N67" s="52">
        <v>45946</v>
      </c>
      <c r="O67" s="52">
        <v>56179</v>
      </c>
      <c r="P67" s="52">
        <v>54377</v>
      </c>
      <c r="Q67" s="52">
        <v>56790</v>
      </c>
      <c r="R67" s="52">
        <v>76542</v>
      </c>
      <c r="S67" s="52">
        <v>102666</v>
      </c>
      <c r="T67" s="52">
        <v>123790</v>
      </c>
      <c r="U67" s="52">
        <v>145866</v>
      </c>
      <c r="V67" s="52">
        <v>149193</v>
      </c>
      <c r="W67" s="52">
        <v>156889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484175</v>
      </c>
      <c r="D69" s="52">
        <v>484305</v>
      </c>
      <c r="E69" s="52">
        <v>485209</v>
      </c>
      <c r="F69" s="52">
        <v>487671</v>
      </c>
      <c r="G69" s="52">
        <v>492450</v>
      </c>
      <c r="H69" s="52">
        <v>500284</v>
      </c>
      <c r="I69" s="52">
        <v>512362</v>
      </c>
      <c r="J69" s="52">
        <v>530892</v>
      </c>
      <c r="K69" s="52">
        <v>552278</v>
      </c>
      <c r="L69" s="52">
        <v>580803</v>
      </c>
      <c r="M69" s="52">
        <v>616046</v>
      </c>
      <c r="N69" s="52">
        <v>659026</v>
      </c>
      <c r="O69" s="52">
        <v>613412</v>
      </c>
      <c r="P69" s="52">
        <v>285600</v>
      </c>
      <c r="Q69" s="52">
        <v>359318</v>
      </c>
      <c r="R69" s="52">
        <v>443297</v>
      </c>
      <c r="S69" s="52">
        <v>539908</v>
      </c>
      <c r="T69" s="52">
        <v>539734</v>
      </c>
      <c r="U69" s="52">
        <v>540837</v>
      </c>
      <c r="V69" s="52">
        <v>544986</v>
      </c>
      <c r="W69" s="52">
        <v>554674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2273</v>
      </c>
      <c r="D70" s="52">
        <v>2276</v>
      </c>
      <c r="E70" s="52">
        <v>2289</v>
      </c>
      <c r="F70" s="52">
        <v>2323</v>
      </c>
      <c r="G70" s="52">
        <v>2379</v>
      </c>
      <c r="H70" s="52">
        <v>2467</v>
      </c>
      <c r="I70" s="52">
        <v>2590</v>
      </c>
      <c r="J70" s="52">
        <v>2773</v>
      </c>
      <c r="K70" s="52">
        <v>2984</v>
      </c>
      <c r="L70" s="52">
        <v>3272</v>
      </c>
      <c r="M70" s="52">
        <v>3620</v>
      </c>
      <c r="N70" s="52">
        <v>4035</v>
      </c>
      <c r="O70" s="52">
        <v>4137</v>
      </c>
      <c r="P70" s="52">
        <v>2816</v>
      </c>
      <c r="Q70" s="52">
        <v>3478</v>
      </c>
      <c r="R70" s="52">
        <v>4250</v>
      </c>
      <c r="S70" s="52">
        <v>5016</v>
      </c>
      <c r="T70" s="52">
        <v>4116</v>
      </c>
      <c r="U70" s="52">
        <v>4690</v>
      </c>
      <c r="V70" s="52">
        <v>4555</v>
      </c>
      <c r="W70" s="52">
        <v>4304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3623</v>
      </c>
      <c r="D73" s="52">
        <v>3643</v>
      </c>
      <c r="E73" s="52">
        <v>3766</v>
      </c>
      <c r="F73" s="52">
        <v>4069</v>
      </c>
      <c r="G73" s="52">
        <v>4572</v>
      </c>
      <c r="H73" s="52">
        <v>5314</v>
      </c>
      <c r="I73" s="52">
        <v>4154</v>
      </c>
      <c r="J73" s="52">
        <v>4051</v>
      </c>
      <c r="K73" s="52">
        <v>5820</v>
      </c>
      <c r="L73" s="52">
        <v>3947</v>
      </c>
      <c r="M73" s="52">
        <v>3308</v>
      </c>
      <c r="N73" s="52">
        <v>3944</v>
      </c>
      <c r="O73" s="52">
        <v>4967</v>
      </c>
      <c r="P73" s="52">
        <v>9261</v>
      </c>
      <c r="Q73" s="52">
        <v>2111</v>
      </c>
      <c r="R73" s="52">
        <v>4963</v>
      </c>
      <c r="S73" s="52">
        <v>3909</v>
      </c>
      <c r="T73" s="52">
        <v>4093</v>
      </c>
      <c r="U73" s="52">
        <v>3800</v>
      </c>
      <c r="V73" s="52">
        <v>5614</v>
      </c>
      <c r="W73" s="52">
        <v>11024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2533</v>
      </c>
      <c r="D74" s="52">
        <v>2556</v>
      </c>
      <c r="E74" s="52">
        <v>2702</v>
      </c>
      <c r="F74" s="52">
        <v>3038</v>
      </c>
      <c r="G74" s="52">
        <v>3602</v>
      </c>
      <c r="H74" s="52">
        <v>4420</v>
      </c>
      <c r="I74" s="52">
        <v>4026</v>
      </c>
      <c r="J74" s="52">
        <v>4505</v>
      </c>
      <c r="K74" s="52">
        <v>6519</v>
      </c>
      <c r="L74" s="52">
        <v>4235</v>
      </c>
      <c r="M74" s="52">
        <v>4126</v>
      </c>
      <c r="N74" s="52">
        <v>5261</v>
      </c>
      <c r="O74" s="52">
        <v>6448</v>
      </c>
      <c r="P74" s="52">
        <v>13876</v>
      </c>
      <c r="Q74" s="52">
        <v>2401</v>
      </c>
      <c r="R74" s="52">
        <v>5049</v>
      </c>
      <c r="S74" s="52">
        <v>4360</v>
      </c>
      <c r="T74" s="52">
        <v>2349</v>
      </c>
      <c r="U74" s="52">
        <v>3323</v>
      </c>
      <c r="V74" s="52">
        <v>4677</v>
      </c>
      <c r="W74" s="52">
        <v>10253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711865</v>
      </c>
      <c r="D78" s="52">
        <v>713373</v>
      </c>
      <c r="E78" s="52">
        <v>723885</v>
      </c>
      <c r="F78" s="52">
        <v>752231</v>
      </c>
      <c r="G78" s="52">
        <v>807240</v>
      </c>
      <c r="H78" s="52">
        <v>897905</v>
      </c>
      <c r="I78" s="52">
        <v>606669</v>
      </c>
      <c r="J78" s="52">
        <v>660750</v>
      </c>
      <c r="K78" s="52">
        <v>758084</v>
      </c>
      <c r="L78" s="52">
        <v>772201</v>
      </c>
      <c r="M78" s="52">
        <v>799217</v>
      </c>
      <c r="N78" s="52">
        <v>837590</v>
      </c>
      <c r="O78" s="52">
        <v>818019</v>
      </c>
      <c r="P78" s="52">
        <v>569414</v>
      </c>
      <c r="Q78" s="52">
        <v>673762</v>
      </c>
      <c r="R78" s="52">
        <v>758363</v>
      </c>
      <c r="S78" s="52">
        <v>827976</v>
      </c>
      <c r="T78" s="52">
        <v>816119</v>
      </c>
      <c r="U78" s="52">
        <v>807471</v>
      </c>
      <c r="V78" s="52">
        <v>782069</v>
      </c>
      <c r="W78" s="52">
        <v>737768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267187</v>
      </c>
      <c r="D79" s="36">
        <v>267726</v>
      </c>
      <c r="E79" s="36">
        <v>271508</v>
      </c>
      <c r="F79" s="36">
        <v>281843</v>
      </c>
      <c r="G79" s="36">
        <v>302049</v>
      </c>
      <c r="H79" s="36">
        <v>335528</v>
      </c>
      <c r="I79" s="36">
        <v>225592</v>
      </c>
      <c r="J79" s="36">
        <v>197375</v>
      </c>
      <c r="K79" s="36">
        <v>285944</v>
      </c>
      <c r="L79" s="36">
        <v>291021</v>
      </c>
      <c r="M79" s="36">
        <v>295238</v>
      </c>
      <c r="N79" s="36">
        <v>301774</v>
      </c>
      <c r="O79" s="36">
        <v>296268</v>
      </c>
      <c r="P79" s="36">
        <v>259483</v>
      </c>
      <c r="Q79" s="36">
        <v>265009</v>
      </c>
      <c r="R79" s="36">
        <v>280509</v>
      </c>
      <c r="S79" s="36">
        <v>319967</v>
      </c>
      <c r="T79" s="36">
        <v>327864</v>
      </c>
      <c r="U79" s="36">
        <v>317579</v>
      </c>
      <c r="V79" s="36">
        <v>318797</v>
      </c>
      <c r="W79" s="36">
        <v>323636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18814</v>
      </c>
      <c r="D83" s="52">
        <v>18818</v>
      </c>
      <c r="E83" s="52">
        <v>18848</v>
      </c>
      <c r="F83" s="52">
        <v>18949</v>
      </c>
      <c r="G83" s="52">
        <v>19163</v>
      </c>
      <c r="H83" s="52">
        <v>19552</v>
      </c>
      <c r="I83" s="52">
        <v>20186</v>
      </c>
      <c r="J83" s="52">
        <v>21120</v>
      </c>
      <c r="K83" s="52">
        <v>22397</v>
      </c>
      <c r="L83" s="52">
        <v>24061</v>
      </c>
      <c r="M83" s="52">
        <v>26139</v>
      </c>
      <c r="N83" s="52">
        <v>28683</v>
      </c>
      <c r="O83" s="52">
        <v>27994</v>
      </c>
      <c r="P83" s="52">
        <v>16590</v>
      </c>
      <c r="Q83" s="52">
        <v>20894</v>
      </c>
      <c r="R83" s="52">
        <v>25918</v>
      </c>
      <c r="S83" s="52">
        <v>31723</v>
      </c>
      <c r="T83" s="52">
        <v>34985</v>
      </c>
      <c r="U83" s="52">
        <v>36475</v>
      </c>
      <c r="V83" s="52">
        <v>37362</v>
      </c>
      <c r="W83" s="52">
        <v>36294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837</v>
      </c>
      <c r="D86" s="52">
        <v>839</v>
      </c>
      <c r="E86" s="52">
        <v>853</v>
      </c>
      <c r="F86" s="52">
        <v>889</v>
      </c>
      <c r="G86" s="52">
        <v>962</v>
      </c>
      <c r="H86" s="52">
        <v>1108</v>
      </c>
      <c r="I86" s="52">
        <v>862</v>
      </c>
      <c r="J86" s="52">
        <v>954</v>
      </c>
      <c r="K86" s="52">
        <v>1579</v>
      </c>
      <c r="L86" s="52">
        <v>2016</v>
      </c>
      <c r="M86" s="52">
        <v>2635</v>
      </c>
      <c r="N86" s="52">
        <v>3278</v>
      </c>
      <c r="O86" s="52">
        <v>3920</v>
      </c>
      <c r="P86" s="52">
        <v>3604</v>
      </c>
      <c r="Q86" s="52">
        <v>3157</v>
      </c>
      <c r="R86" s="52">
        <v>4099</v>
      </c>
      <c r="S86" s="52">
        <v>5728</v>
      </c>
      <c r="T86" s="52">
        <v>7720</v>
      </c>
      <c r="U86" s="52">
        <v>10131</v>
      </c>
      <c r="V86" s="52">
        <v>11677</v>
      </c>
      <c r="W86" s="52">
        <v>13578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22146</v>
      </c>
      <c r="D96" s="52">
        <v>22178</v>
      </c>
      <c r="E96" s="52">
        <v>22416</v>
      </c>
      <c r="F96" s="52">
        <v>23138</v>
      </c>
      <c r="G96" s="52">
        <v>24638</v>
      </c>
      <c r="H96" s="52">
        <v>27234</v>
      </c>
      <c r="I96" s="52">
        <v>18028</v>
      </c>
      <c r="J96" s="52">
        <v>18002</v>
      </c>
      <c r="K96" s="52">
        <v>23044</v>
      </c>
      <c r="L96" s="52">
        <v>26680</v>
      </c>
      <c r="M96" s="52">
        <v>28165</v>
      </c>
      <c r="N96" s="52">
        <v>29553</v>
      </c>
      <c r="O96" s="52">
        <v>29808</v>
      </c>
      <c r="P96" s="52">
        <v>21971</v>
      </c>
      <c r="Q96" s="52">
        <v>21141</v>
      </c>
      <c r="R96" s="52">
        <v>26282</v>
      </c>
      <c r="S96" s="52">
        <v>29466</v>
      </c>
      <c r="T96" s="52">
        <v>36199</v>
      </c>
      <c r="U96" s="52">
        <v>26819</v>
      </c>
      <c r="V96" s="52">
        <v>36638</v>
      </c>
      <c r="W96" s="52">
        <v>32686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15482</v>
      </c>
      <c r="D97" s="52">
        <v>15519</v>
      </c>
      <c r="E97" s="52">
        <v>15792</v>
      </c>
      <c r="F97" s="52">
        <v>16558</v>
      </c>
      <c r="G97" s="52">
        <v>18140</v>
      </c>
      <c r="H97" s="52">
        <v>20957</v>
      </c>
      <c r="I97" s="52">
        <v>16140</v>
      </c>
      <c r="J97" s="52">
        <v>19554</v>
      </c>
      <c r="K97" s="52">
        <v>25157</v>
      </c>
      <c r="L97" s="52">
        <v>28766</v>
      </c>
      <c r="M97" s="52">
        <v>32132</v>
      </c>
      <c r="N97" s="52">
        <v>35052</v>
      </c>
      <c r="O97" s="52">
        <v>32296</v>
      </c>
      <c r="P97" s="52">
        <v>24804</v>
      </c>
      <c r="Q97" s="52">
        <v>27350</v>
      </c>
      <c r="R97" s="52">
        <v>29319</v>
      </c>
      <c r="S97" s="52">
        <v>36143</v>
      </c>
      <c r="T97" s="52">
        <v>37597</v>
      </c>
      <c r="U97" s="52">
        <v>50689</v>
      </c>
      <c r="V97" s="52">
        <v>41828</v>
      </c>
      <c r="W97" s="52">
        <v>44856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37628</v>
      </c>
      <c r="D103" s="36">
        <v>37697</v>
      </c>
      <c r="E103" s="36">
        <v>38208</v>
      </c>
      <c r="F103" s="36">
        <v>39697</v>
      </c>
      <c r="G103" s="36">
        <v>42781</v>
      </c>
      <c r="H103" s="36">
        <v>48188</v>
      </c>
      <c r="I103" s="36">
        <v>34168</v>
      </c>
      <c r="J103" s="36">
        <v>37558</v>
      </c>
      <c r="K103" s="36">
        <v>48201</v>
      </c>
      <c r="L103" s="36">
        <v>55452</v>
      </c>
      <c r="M103" s="36">
        <v>60299</v>
      </c>
      <c r="N103" s="36">
        <v>64607</v>
      </c>
      <c r="O103" s="36">
        <v>62102</v>
      </c>
      <c r="P103" s="36">
        <v>46772</v>
      </c>
      <c r="Q103" s="36">
        <v>48503</v>
      </c>
      <c r="R103" s="36">
        <v>55619</v>
      </c>
      <c r="S103" s="36">
        <v>65601</v>
      </c>
      <c r="T103" s="36">
        <v>73807</v>
      </c>
      <c r="U103" s="36">
        <v>77507</v>
      </c>
      <c r="V103" s="36">
        <v>78465</v>
      </c>
      <c r="W103" s="36">
        <v>77559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15173</v>
      </c>
      <c r="D126" s="52">
        <v>15179</v>
      </c>
      <c r="E126" s="52">
        <v>15218</v>
      </c>
      <c r="F126" s="52">
        <v>15330</v>
      </c>
      <c r="G126" s="52">
        <v>15550</v>
      </c>
      <c r="H126" s="52">
        <v>15905</v>
      </c>
      <c r="I126" s="52">
        <v>16439</v>
      </c>
      <c r="J126" s="52">
        <v>17171</v>
      </c>
      <c r="K126" s="52">
        <v>18141</v>
      </c>
      <c r="L126" s="52">
        <v>19378</v>
      </c>
      <c r="M126" s="52">
        <v>20927</v>
      </c>
      <c r="N126" s="52">
        <v>22824</v>
      </c>
      <c r="O126" s="52">
        <v>22086</v>
      </c>
      <c r="P126" s="52">
        <v>12713</v>
      </c>
      <c r="Q126" s="52">
        <v>15995</v>
      </c>
      <c r="R126" s="52">
        <v>19839</v>
      </c>
      <c r="S126" s="52">
        <v>24271</v>
      </c>
      <c r="T126" s="52">
        <v>24709</v>
      </c>
      <c r="U126" s="52">
        <v>24961</v>
      </c>
      <c r="V126" s="52">
        <v>25096</v>
      </c>
      <c r="W126" s="52">
        <v>25701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675</v>
      </c>
      <c r="D129" s="52">
        <v>676</v>
      </c>
      <c r="E129" s="52">
        <v>689</v>
      </c>
      <c r="F129" s="52">
        <v>722</v>
      </c>
      <c r="G129" s="52">
        <v>787</v>
      </c>
      <c r="H129" s="52">
        <v>912</v>
      </c>
      <c r="I129" s="52">
        <v>710</v>
      </c>
      <c r="J129" s="52">
        <v>758</v>
      </c>
      <c r="K129" s="52">
        <v>1197</v>
      </c>
      <c r="L129" s="52">
        <v>1413</v>
      </c>
      <c r="M129" s="52">
        <v>1753</v>
      </c>
      <c r="N129" s="52">
        <v>1987</v>
      </c>
      <c r="O129" s="52">
        <v>2351</v>
      </c>
      <c r="P129" s="52">
        <v>2317</v>
      </c>
      <c r="Q129" s="52">
        <v>2551</v>
      </c>
      <c r="R129" s="52">
        <v>3613</v>
      </c>
      <c r="S129" s="52">
        <v>5129</v>
      </c>
      <c r="T129" s="52">
        <v>6652</v>
      </c>
      <c r="U129" s="52">
        <v>8387</v>
      </c>
      <c r="V129" s="52">
        <v>9110</v>
      </c>
      <c r="W129" s="52">
        <v>9855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14932</v>
      </c>
      <c r="D131" s="52">
        <v>14938</v>
      </c>
      <c r="E131" s="52">
        <v>14976</v>
      </c>
      <c r="F131" s="52">
        <v>15084</v>
      </c>
      <c r="G131" s="52">
        <v>15300</v>
      </c>
      <c r="H131" s="52">
        <v>15646</v>
      </c>
      <c r="I131" s="52">
        <v>16196</v>
      </c>
      <c r="J131" s="52">
        <v>17043</v>
      </c>
      <c r="K131" s="52">
        <v>17984</v>
      </c>
      <c r="L131" s="52">
        <v>19209</v>
      </c>
      <c r="M131" s="52">
        <v>20742</v>
      </c>
      <c r="N131" s="52">
        <v>22620</v>
      </c>
      <c r="O131" s="52">
        <v>21870</v>
      </c>
      <c r="P131" s="52">
        <v>12530</v>
      </c>
      <c r="Q131" s="52">
        <v>15777</v>
      </c>
      <c r="R131" s="52">
        <v>19593</v>
      </c>
      <c r="S131" s="52">
        <v>23968</v>
      </c>
      <c r="T131" s="52">
        <v>24431</v>
      </c>
      <c r="U131" s="52">
        <v>24646</v>
      </c>
      <c r="V131" s="52">
        <v>24784</v>
      </c>
      <c r="W131" s="52">
        <v>25389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68</v>
      </c>
      <c r="D132" s="52">
        <v>69</v>
      </c>
      <c r="E132" s="52">
        <v>68</v>
      </c>
      <c r="F132" s="52">
        <v>71</v>
      </c>
      <c r="G132" s="52">
        <v>71</v>
      </c>
      <c r="H132" s="52">
        <v>76</v>
      </c>
      <c r="I132" s="52">
        <v>81</v>
      </c>
      <c r="J132" s="52">
        <v>88</v>
      </c>
      <c r="K132" s="52">
        <v>97</v>
      </c>
      <c r="L132" s="52">
        <v>110</v>
      </c>
      <c r="M132" s="52">
        <v>121</v>
      </c>
      <c r="N132" s="52">
        <v>138</v>
      </c>
      <c r="O132" s="52">
        <v>152</v>
      </c>
      <c r="P132" s="52">
        <v>108</v>
      </c>
      <c r="Q132" s="52">
        <v>145</v>
      </c>
      <c r="R132" s="52">
        <v>168</v>
      </c>
      <c r="S132" s="52">
        <v>213</v>
      </c>
      <c r="T132" s="52">
        <v>176</v>
      </c>
      <c r="U132" s="52">
        <v>208</v>
      </c>
      <c r="V132" s="52">
        <v>205</v>
      </c>
      <c r="W132" s="52">
        <v>190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203</v>
      </c>
      <c r="D135" s="52">
        <v>204</v>
      </c>
      <c r="E135" s="52">
        <v>206</v>
      </c>
      <c r="F135" s="52">
        <v>215</v>
      </c>
      <c r="G135" s="52">
        <v>230</v>
      </c>
      <c r="H135" s="52">
        <v>260</v>
      </c>
      <c r="I135" s="52">
        <v>178</v>
      </c>
      <c r="J135" s="52">
        <v>153</v>
      </c>
      <c r="K135" s="52">
        <v>230</v>
      </c>
      <c r="L135" s="52">
        <v>240</v>
      </c>
      <c r="M135" s="52">
        <v>232</v>
      </c>
      <c r="N135" s="52">
        <v>231</v>
      </c>
      <c r="O135" s="52">
        <v>253</v>
      </c>
      <c r="P135" s="52">
        <v>263</v>
      </c>
      <c r="Q135" s="52">
        <v>242</v>
      </c>
      <c r="R135" s="52">
        <v>289</v>
      </c>
      <c r="S135" s="52">
        <v>320</v>
      </c>
      <c r="T135" s="52">
        <v>388</v>
      </c>
      <c r="U135" s="52">
        <v>294</v>
      </c>
      <c r="V135" s="52">
        <v>415</v>
      </c>
      <c r="W135" s="52">
        <v>380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142</v>
      </c>
      <c r="D136" s="52">
        <v>142</v>
      </c>
      <c r="E136" s="52">
        <v>146</v>
      </c>
      <c r="F136" s="52">
        <v>155</v>
      </c>
      <c r="G136" s="52">
        <v>172</v>
      </c>
      <c r="H136" s="52">
        <v>202</v>
      </c>
      <c r="I136" s="52">
        <v>161</v>
      </c>
      <c r="J136" s="52">
        <v>165</v>
      </c>
      <c r="K136" s="52">
        <v>254</v>
      </c>
      <c r="L136" s="52">
        <v>256</v>
      </c>
      <c r="M136" s="52">
        <v>268</v>
      </c>
      <c r="N136" s="52">
        <v>288</v>
      </c>
      <c r="O136" s="52">
        <v>291</v>
      </c>
      <c r="P136" s="52">
        <v>311</v>
      </c>
      <c r="Q136" s="52">
        <v>342</v>
      </c>
      <c r="R136" s="52">
        <v>337</v>
      </c>
      <c r="S136" s="52">
        <v>418</v>
      </c>
      <c r="T136" s="52">
        <v>413</v>
      </c>
      <c r="U136" s="52">
        <v>568</v>
      </c>
      <c r="V136" s="52">
        <v>478</v>
      </c>
      <c r="W136" s="52">
        <v>526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30346</v>
      </c>
      <c r="D141" s="36">
        <v>30421</v>
      </c>
      <c r="E141" s="36">
        <v>30952</v>
      </c>
      <c r="F141" s="36">
        <v>32399</v>
      </c>
      <c r="G141" s="36">
        <v>35252</v>
      </c>
      <c r="H141" s="36">
        <v>39981</v>
      </c>
      <c r="I141" s="36">
        <v>28860</v>
      </c>
      <c r="J141" s="36">
        <v>31481</v>
      </c>
      <c r="K141" s="36">
        <v>39646</v>
      </c>
      <c r="L141" s="36">
        <v>40930</v>
      </c>
      <c r="M141" s="36">
        <v>41997</v>
      </c>
      <c r="N141" s="36">
        <v>42952</v>
      </c>
      <c r="O141" s="36">
        <v>42337</v>
      </c>
      <c r="P141" s="36">
        <v>35109</v>
      </c>
      <c r="Q141" s="36">
        <v>41504</v>
      </c>
      <c r="R141" s="36">
        <v>47278</v>
      </c>
      <c r="S141" s="36">
        <v>54542</v>
      </c>
      <c r="T141" s="36">
        <v>57431</v>
      </c>
      <c r="U141" s="36">
        <v>58867</v>
      </c>
      <c r="V141" s="36">
        <v>58106</v>
      </c>
      <c r="W141" s="36">
        <v>55770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570</v>
      </c>
      <c r="D145" s="52">
        <v>570</v>
      </c>
      <c r="E145" s="52">
        <v>574</v>
      </c>
      <c r="F145" s="52">
        <v>581</v>
      </c>
      <c r="G145" s="52">
        <v>600</v>
      </c>
      <c r="H145" s="52">
        <v>633</v>
      </c>
      <c r="I145" s="52">
        <v>688</v>
      </c>
      <c r="J145" s="52">
        <v>768</v>
      </c>
      <c r="K145" s="52">
        <v>886</v>
      </c>
      <c r="L145" s="52">
        <v>1053</v>
      </c>
      <c r="M145" s="52">
        <v>1277</v>
      </c>
      <c r="N145" s="52">
        <v>1583</v>
      </c>
      <c r="O145" s="52">
        <v>1848</v>
      </c>
      <c r="P145" s="52">
        <v>1885</v>
      </c>
      <c r="Q145" s="52">
        <v>2493</v>
      </c>
      <c r="R145" s="52">
        <v>3244</v>
      </c>
      <c r="S145" s="52">
        <v>4160</v>
      </c>
      <c r="T145" s="52">
        <v>5007</v>
      </c>
      <c r="U145" s="52">
        <v>5816</v>
      </c>
      <c r="V145" s="52">
        <v>6836</v>
      </c>
      <c r="W145" s="52">
        <v>8115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254</v>
      </c>
      <c r="D147" s="52">
        <v>253</v>
      </c>
      <c r="E147" s="52">
        <v>258</v>
      </c>
      <c r="F147" s="52">
        <v>271</v>
      </c>
      <c r="G147" s="52">
        <v>292</v>
      </c>
      <c r="H147" s="52">
        <v>331</v>
      </c>
      <c r="I147" s="52">
        <v>242</v>
      </c>
      <c r="J147" s="52">
        <v>242</v>
      </c>
      <c r="K147" s="52">
        <v>386</v>
      </c>
      <c r="L147" s="52">
        <v>465</v>
      </c>
      <c r="M147" s="52">
        <v>595</v>
      </c>
      <c r="N147" s="52">
        <v>777</v>
      </c>
      <c r="O147" s="52">
        <v>1251</v>
      </c>
      <c r="P147" s="52">
        <v>2193</v>
      </c>
      <c r="Q147" s="52">
        <v>2364</v>
      </c>
      <c r="R147" s="52">
        <v>3948</v>
      </c>
      <c r="S147" s="52">
        <v>5015</v>
      </c>
      <c r="T147" s="52">
        <v>8364</v>
      </c>
      <c r="U147" s="52">
        <v>10532</v>
      </c>
      <c r="V147" s="52">
        <v>14900</v>
      </c>
      <c r="W147" s="52">
        <v>19796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671</v>
      </c>
      <c r="D153" s="52">
        <v>673</v>
      </c>
      <c r="E153" s="52">
        <v>687</v>
      </c>
      <c r="F153" s="52">
        <v>730</v>
      </c>
      <c r="G153" s="52">
        <v>821</v>
      </c>
      <c r="H153" s="52">
        <v>982</v>
      </c>
      <c r="I153" s="52">
        <v>844</v>
      </c>
      <c r="J153" s="52">
        <v>1049</v>
      </c>
      <c r="K153" s="52">
        <v>1513</v>
      </c>
      <c r="L153" s="52">
        <v>1928</v>
      </c>
      <c r="M153" s="52">
        <v>2179</v>
      </c>
      <c r="N153" s="52">
        <v>2588</v>
      </c>
      <c r="O153" s="52">
        <v>3154</v>
      </c>
      <c r="P153" s="52">
        <v>3589</v>
      </c>
      <c r="Q153" s="52">
        <v>4086</v>
      </c>
      <c r="R153" s="52">
        <v>5112</v>
      </c>
      <c r="S153" s="52">
        <v>5658</v>
      </c>
      <c r="T153" s="52">
        <v>6930</v>
      </c>
      <c r="U153" s="52">
        <v>6061</v>
      </c>
      <c r="V153" s="52">
        <v>9126</v>
      </c>
      <c r="W153" s="52">
        <v>10978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469</v>
      </c>
      <c r="D154" s="52">
        <v>471</v>
      </c>
      <c r="E154" s="52">
        <v>488</v>
      </c>
      <c r="F154" s="52">
        <v>530</v>
      </c>
      <c r="G154" s="52">
        <v>627</v>
      </c>
      <c r="H154" s="52">
        <v>802</v>
      </c>
      <c r="I154" s="52">
        <v>799</v>
      </c>
      <c r="J154" s="52">
        <v>1129</v>
      </c>
      <c r="K154" s="52">
        <v>1654</v>
      </c>
      <c r="L154" s="52">
        <v>2107</v>
      </c>
      <c r="M154" s="52">
        <v>2560</v>
      </c>
      <c r="N154" s="52">
        <v>3158</v>
      </c>
      <c r="O154" s="52">
        <v>3729</v>
      </c>
      <c r="P154" s="52">
        <v>4395</v>
      </c>
      <c r="Q154" s="52">
        <v>5559</v>
      </c>
      <c r="R154" s="52">
        <v>6066</v>
      </c>
      <c r="S154" s="52">
        <v>7529</v>
      </c>
      <c r="T154" s="52">
        <v>7834</v>
      </c>
      <c r="U154" s="52">
        <v>11157</v>
      </c>
      <c r="V154" s="52">
        <v>10809</v>
      </c>
      <c r="W154" s="52">
        <v>14034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1140</v>
      </c>
      <c r="D159" s="36">
        <v>1145</v>
      </c>
      <c r="E159" s="36">
        <v>1171</v>
      </c>
      <c r="F159" s="36">
        <v>1264</v>
      </c>
      <c r="G159" s="36">
        <v>1448</v>
      </c>
      <c r="H159" s="36">
        <v>1783</v>
      </c>
      <c r="I159" s="36">
        <v>1642</v>
      </c>
      <c r="J159" s="36">
        <v>2185</v>
      </c>
      <c r="K159" s="36">
        <v>3167</v>
      </c>
      <c r="L159" s="36">
        <v>4037</v>
      </c>
      <c r="M159" s="36">
        <v>4735</v>
      </c>
      <c r="N159" s="36">
        <v>5746</v>
      </c>
      <c r="O159" s="36">
        <v>6891</v>
      </c>
      <c r="P159" s="36">
        <v>7980</v>
      </c>
      <c r="Q159" s="36">
        <v>9644</v>
      </c>
      <c r="R159" s="36">
        <v>11199</v>
      </c>
      <c r="S159" s="36">
        <v>13175</v>
      </c>
      <c r="T159" s="36">
        <v>14784</v>
      </c>
      <c r="U159" s="36">
        <v>17223</v>
      </c>
      <c r="V159" s="36">
        <v>19951</v>
      </c>
      <c r="W159" s="36">
        <v>25020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8088</v>
      </c>
      <c r="D163" s="52">
        <v>8090</v>
      </c>
      <c r="E163" s="52">
        <v>8105</v>
      </c>
      <c r="F163" s="52">
        <v>8143</v>
      </c>
      <c r="G163" s="52">
        <v>8221</v>
      </c>
      <c r="H163" s="52">
        <v>8349</v>
      </c>
      <c r="I163" s="52">
        <v>8535</v>
      </c>
      <c r="J163" s="52">
        <v>8798</v>
      </c>
      <c r="K163" s="52">
        <v>9142</v>
      </c>
      <c r="L163" s="52">
        <v>9585</v>
      </c>
      <c r="M163" s="52">
        <v>10146</v>
      </c>
      <c r="N163" s="52">
        <v>10817</v>
      </c>
      <c r="O163" s="52">
        <v>10028</v>
      </c>
      <c r="P163" s="52">
        <v>19196</v>
      </c>
      <c r="Q163" s="52">
        <v>46616</v>
      </c>
      <c r="R163" s="52">
        <v>11896</v>
      </c>
      <c r="S163" s="52">
        <v>7425</v>
      </c>
      <c r="T163" s="52">
        <v>1211</v>
      </c>
      <c r="U163" s="52">
        <v>1747</v>
      </c>
      <c r="V163" s="52">
        <v>1372</v>
      </c>
      <c r="W163" s="52">
        <v>2453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1800</v>
      </c>
      <c r="D165" s="52">
        <v>1803</v>
      </c>
      <c r="E165" s="52">
        <v>1831</v>
      </c>
      <c r="F165" s="52">
        <v>1902</v>
      </c>
      <c r="G165" s="52">
        <v>2028</v>
      </c>
      <c r="H165" s="52">
        <v>2234</v>
      </c>
      <c r="I165" s="52">
        <v>1455</v>
      </c>
      <c r="J165" s="52">
        <v>1153</v>
      </c>
      <c r="K165" s="52">
        <v>1702</v>
      </c>
      <c r="L165" s="52">
        <v>1535</v>
      </c>
      <c r="M165" s="52">
        <v>1477</v>
      </c>
      <c r="N165" s="52">
        <v>1597</v>
      </c>
      <c r="O165" s="52">
        <v>2227</v>
      </c>
      <c r="P165" s="52">
        <v>3702</v>
      </c>
      <c r="Q165" s="52">
        <v>8795</v>
      </c>
      <c r="R165" s="52">
        <v>2937</v>
      </c>
      <c r="S165" s="52">
        <v>1995</v>
      </c>
      <c r="T165" s="52">
        <v>1033</v>
      </c>
      <c r="U165" s="52">
        <v>1198</v>
      </c>
      <c r="V165" s="52">
        <v>1190</v>
      </c>
      <c r="W165" s="52">
        <v>1148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9521</v>
      </c>
      <c r="D171" s="52">
        <v>9535</v>
      </c>
      <c r="E171" s="52">
        <v>9641</v>
      </c>
      <c r="F171" s="52">
        <v>9937</v>
      </c>
      <c r="G171" s="52">
        <v>10521</v>
      </c>
      <c r="H171" s="52">
        <v>11479</v>
      </c>
      <c r="I171" s="52">
        <v>7201</v>
      </c>
      <c r="J171" s="52">
        <v>6654</v>
      </c>
      <c r="K171" s="52">
        <v>8025</v>
      </c>
      <c r="L171" s="52">
        <v>8307</v>
      </c>
      <c r="M171" s="52">
        <v>8298</v>
      </c>
      <c r="N171" s="52">
        <v>8280</v>
      </c>
      <c r="O171" s="52">
        <v>8367</v>
      </c>
      <c r="P171" s="52">
        <v>9578</v>
      </c>
      <c r="Q171" s="52">
        <v>20247</v>
      </c>
      <c r="R171" s="52">
        <v>5899</v>
      </c>
      <c r="S171" s="52">
        <v>3441</v>
      </c>
      <c r="T171" s="52">
        <v>3414</v>
      </c>
      <c r="U171" s="52">
        <v>912</v>
      </c>
      <c r="V171" s="52">
        <v>3138</v>
      </c>
      <c r="W171" s="52">
        <v>2425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6655</v>
      </c>
      <c r="D172" s="52">
        <v>6674</v>
      </c>
      <c r="E172" s="52">
        <v>6795</v>
      </c>
      <c r="F172" s="52">
        <v>7115</v>
      </c>
      <c r="G172" s="52">
        <v>7734</v>
      </c>
      <c r="H172" s="52">
        <v>8778</v>
      </c>
      <c r="I172" s="52">
        <v>6347</v>
      </c>
      <c r="J172" s="52">
        <v>7220</v>
      </c>
      <c r="K172" s="52">
        <v>8759</v>
      </c>
      <c r="L172" s="52">
        <v>8854</v>
      </c>
      <c r="M172" s="52">
        <v>9434</v>
      </c>
      <c r="N172" s="52">
        <v>9874</v>
      </c>
      <c r="O172" s="52">
        <v>9336</v>
      </c>
      <c r="P172" s="52">
        <v>11851</v>
      </c>
      <c r="Q172" s="52">
        <v>26391</v>
      </c>
      <c r="R172" s="52">
        <v>6970</v>
      </c>
      <c r="S172" s="52">
        <v>5658</v>
      </c>
      <c r="T172" s="52">
        <v>700</v>
      </c>
      <c r="U172" s="52">
        <v>4761</v>
      </c>
      <c r="V172" s="52">
        <v>2482</v>
      </c>
      <c r="W172" s="52">
        <v>2745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16176</v>
      </c>
      <c r="D177" s="36">
        <v>16209</v>
      </c>
      <c r="E177" s="36">
        <v>16435</v>
      </c>
      <c r="F177" s="36">
        <v>17052</v>
      </c>
      <c r="G177" s="36">
        <v>18258</v>
      </c>
      <c r="H177" s="36">
        <v>20259</v>
      </c>
      <c r="I177" s="36">
        <v>13551</v>
      </c>
      <c r="J177" s="36">
        <v>13873</v>
      </c>
      <c r="K177" s="36">
        <v>16792</v>
      </c>
      <c r="L177" s="36">
        <v>17155</v>
      </c>
      <c r="M177" s="36">
        <v>17736</v>
      </c>
      <c r="N177" s="36">
        <v>18161</v>
      </c>
      <c r="O177" s="36">
        <v>17700</v>
      </c>
      <c r="P177" s="36">
        <v>21428</v>
      </c>
      <c r="Q177" s="36">
        <v>46624</v>
      </c>
      <c r="R177" s="36">
        <v>12869</v>
      </c>
      <c r="S177" s="36">
        <v>9102</v>
      </c>
      <c r="T177" s="36">
        <v>4125</v>
      </c>
      <c r="U177" s="36">
        <v>5679</v>
      </c>
      <c r="V177" s="36">
        <v>5628</v>
      </c>
      <c r="W177" s="36">
        <v>5158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138</v>
      </c>
      <c r="D5" s="52">
        <v>165</v>
      </c>
      <c r="E5" s="52">
        <v>97</v>
      </c>
      <c r="F5" s="52">
        <v>163</v>
      </c>
      <c r="G5" s="52">
        <v>184</v>
      </c>
      <c r="H5" s="52">
        <v>196</v>
      </c>
      <c r="I5" s="52">
        <v>323</v>
      </c>
      <c r="J5" s="52">
        <v>200</v>
      </c>
      <c r="K5" s="52">
        <v>185</v>
      </c>
      <c r="L5" s="52">
        <v>33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66</v>
      </c>
      <c r="S5" s="52">
        <v>32</v>
      </c>
      <c r="T5" s="52">
        <v>79</v>
      </c>
      <c r="U5" s="52">
        <v>93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8</v>
      </c>
      <c r="D8" s="52">
        <v>6</v>
      </c>
      <c r="E8" s="52">
        <v>8</v>
      </c>
      <c r="F8" s="52">
        <v>9</v>
      </c>
      <c r="G8" s="52">
        <v>15</v>
      </c>
      <c r="H8" s="52">
        <v>22</v>
      </c>
      <c r="I8" s="52">
        <v>11</v>
      </c>
      <c r="J8" s="52">
        <v>15</v>
      </c>
      <c r="K8" s="52">
        <v>26</v>
      </c>
      <c r="L8" s="52">
        <v>16</v>
      </c>
      <c r="M8" s="52">
        <v>11</v>
      </c>
      <c r="N8" s="52">
        <v>2</v>
      </c>
      <c r="O8" s="52">
        <v>0</v>
      </c>
      <c r="P8" s="52">
        <v>0</v>
      </c>
      <c r="Q8" s="52">
        <v>0</v>
      </c>
      <c r="R8" s="52">
        <v>9</v>
      </c>
      <c r="S8" s="52">
        <v>14</v>
      </c>
      <c r="T8" s="52">
        <v>13</v>
      </c>
      <c r="U8" s="52">
        <v>21</v>
      </c>
      <c r="V8" s="52">
        <v>18</v>
      </c>
      <c r="W8" s="52">
        <v>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133</v>
      </c>
      <c r="D15" s="52">
        <v>166</v>
      </c>
      <c r="E15" s="52">
        <v>128</v>
      </c>
      <c r="F15" s="52">
        <v>131</v>
      </c>
      <c r="G15" s="52">
        <v>179</v>
      </c>
      <c r="H15" s="52">
        <v>229</v>
      </c>
      <c r="I15" s="52">
        <v>126</v>
      </c>
      <c r="J15" s="52">
        <v>157</v>
      </c>
      <c r="K15" s="52">
        <v>95</v>
      </c>
      <c r="L15" s="52">
        <v>149</v>
      </c>
      <c r="M15" s="52">
        <v>8</v>
      </c>
      <c r="N15" s="52">
        <v>85</v>
      </c>
      <c r="O15" s="52">
        <v>40</v>
      </c>
      <c r="P15" s="52">
        <v>39</v>
      </c>
      <c r="Q15" s="52">
        <v>119</v>
      </c>
      <c r="R15" s="52">
        <v>88</v>
      </c>
      <c r="S15" s="52">
        <v>62</v>
      </c>
      <c r="T15" s="52">
        <v>72</v>
      </c>
      <c r="U15" s="52">
        <v>47</v>
      </c>
      <c r="V15" s="52">
        <v>2</v>
      </c>
      <c r="W15" s="52">
        <v>2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158</v>
      </c>
      <c r="D16" s="52">
        <v>152</v>
      </c>
      <c r="E16" s="52">
        <v>126</v>
      </c>
      <c r="F16" s="52">
        <v>199</v>
      </c>
      <c r="G16" s="52">
        <v>192</v>
      </c>
      <c r="H16" s="52">
        <v>191</v>
      </c>
      <c r="I16" s="52">
        <v>279</v>
      </c>
      <c r="J16" s="52">
        <v>133</v>
      </c>
      <c r="K16" s="52">
        <v>221</v>
      </c>
      <c r="L16" s="52">
        <v>21</v>
      </c>
      <c r="M16" s="52">
        <v>93</v>
      </c>
      <c r="N16" s="52">
        <v>63</v>
      </c>
      <c r="O16" s="52">
        <v>47</v>
      </c>
      <c r="P16" s="52">
        <v>105</v>
      </c>
      <c r="Q16" s="52">
        <v>101</v>
      </c>
      <c r="R16" s="52">
        <v>133</v>
      </c>
      <c r="S16" s="52">
        <v>73</v>
      </c>
      <c r="T16" s="52">
        <v>44</v>
      </c>
      <c r="U16" s="52">
        <v>59</v>
      </c>
      <c r="V16" s="52">
        <v>1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291</v>
      </c>
      <c r="D22" s="36">
        <v>318</v>
      </c>
      <c r="E22" s="36">
        <v>254</v>
      </c>
      <c r="F22" s="36">
        <v>332</v>
      </c>
      <c r="G22" s="36">
        <v>371</v>
      </c>
      <c r="H22" s="36">
        <v>417</v>
      </c>
      <c r="I22" s="36">
        <v>409</v>
      </c>
      <c r="J22" s="36">
        <v>286</v>
      </c>
      <c r="K22" s="36">
        <v>317</v>
      </c>
      <c r="L22" s="36">
        <v>175</v>
      </c>
      <c r="M22" s="36">
        <v>98</v>
      </c>
      <c r="N22" s="36">
        <v>153</v>
      </c>
      <c r="O22" s="36">
        <v>90</v>
      </c>
      <c r="P22" s="36">
        <v>136</v>
      </c>
      <c r="Q22" s="36">
        <v>216</v>
      </c>
      <c r="R22" s="36">
        <v>227</v>
      </c>
      <c r="S22" s="36">
        <v>138</v>
      </c>
      <c r="T22" s="36">
        <v>114</v>
      </c>
      <c r="U22" s="36">
        <v>104</v>
      </c>
      <c r="V22" s="36">
        <v>1</v>
      </c>
      <c r="W22" s="36">
        <v>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1321</v>
      </c>
      <c r="D26" s="52">
        <v>1371</v>
      </c>
      <c r="E26" s="52">
        <v>1494</v>
      </c>
      <c r="F26" s="52">
        <v>2090</v>
      </c>
      <c r="G26" s="52">
        <v>2543</v>
      </c>
      <c r="H26" s="52">
        <v>2921</v>
      </c>
      <c r="I26" s="52">
        <v>2495</v>
      </c>
      <c r="J26" s="52">
        <v>1680</v>
      </c>
      <c r="K26" s="52">
        <v>1594</v>
      </c>
      <c r="L26" s="52">
        <v>1689</v>
      </c>
      <c r="M26" s="52">
        <v>1986</v>
      </c>
      <c r="N26" s="52">
        <v>2331</v>
      </c>
      <c r="O26" s="52">
        <v>2312</v>
      </c>
      <c r="P26" s="52">
        <v>1340</v>
      </c>
      <c r="Q26" s="52">
        <v>1056</v>
      </c>
      <c r="R26" s="52">
        <v>1381</v>
      </c>
      <c r="S26" s="52">
        <v>2092</v>
      </c>
      <c r="T26" s="52">
        <v>2434</v>
      </c>
      <c r="U26" s="52">
        <v>2462</v>
      </c>
      <c r="V26" s="52">
        <v>1963</v>
      </c>
      <c r="W26" s="52">
        <v>1733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72</v>
      </c>
      <c r="D29" s="52">
        <v>63</v>
      </c>
      <c r="E29" s="52">
        <v>76</v>
      </c>
      <c r="F29" s="52">
        <v>106</v>
      </c>
      <c r="G29" s="52">
        <v>212</v>
      </c>
      <c r="H29" s="52">
        <v>303</v>
      </c>
      <c r="I29" s="52">
        <v>143</v>
      </c>
      <c r="J29" s="52">
        <v>149</v>
      </c>
      <c r="K29" s="52">
        <v>218</v>
      </c>
      <c r="L29" s="52">
        <v>221</v>
      </c>
      <c r="M29" s="52">
        <v>407</v>
      </c>
      <c r="N29" s="52">
        <v>429</v>
      </c>
      <c r="O29" s="52">
        <v>464</v>
      </c>
      <c r="P29" s="52">
        <v>597</v>
      </c>
      <c r="Q29" s="52">
        <v>504</v>
      </c>
      <c r="R29" s="52">
        <v>606</v>
      </c>
      <c r="S29" s="52">
        <v>481</v>
      </c>
      <c r="T29" s="52">
        <v>578</v>
      </c>
      <c r="U29" s="52">
        <v>716</v>
      </c>
      <c r="V29" s="52">
        <v>739</v>
      </c>
      <c r="W29" s="52">
        <v>734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1225</v>
      </c>
      <c r="D35" s="52">
        <v>1429</v>
      </c>
      <c r="E35" s="52">
        <v>1462</v>
      </c>
      <c r="F35" s="52">
        <v>1422</v>
      </c>
      <c r="G35" s="52">
        <v>2048</v>
      </c>
      <c r="H35" s="52">
        <v>2678</v>
      </c>
      <c r="I35" s="52">
        <v>1028</v>
      </c>
      <c r="J35" s="52">
        <v>1398</v>
      </c>
      <c r="K35" s="52">
        <v>898</v>
      </c>
      <c r="L35" s="52">
        <v>2912</v>
      </c>
      <c r="M35" s="52">
        <v>302</v>
      </c>
      <c r="N35" s="52">
        <v>2554</v>
      </c>
      <c r="O35" s="52">
        <v>2062</v>
      </c>
      <c r="P35" s="52">
        <v>904</v>
      </c>
      <c r="Q35" s="52">
        <v>1549</v>
      </c>
      <c r="R35" s="52">
        <v>1277</v>
      </c>
      <c r="S35" s="52">
        <v>1872</v>
      </c>
      <c r="T35" s="52">
        <v>2715</v>
      </c>
      <c r="U35" s="52">
        <v>2077</v>
      </c>
      <c r="V35" s="52">
        <v>2069</v>
      </c>
      <c r="W35" s="52">
        <v>1777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1458</v>
      </c>
      <c r="D36" s="52">
        <v>1308</v>
      </c>
      <c r="E36" s="52">
        <v>1433</v>
      </c>
      <c r="F36" s="52">
        <v>2164</v>
      </c>
      <c r="G36" s="52">
        <v>2178</v>
      </c>
      <c r="H36" s="52">
        <v>2245</v>
      </c>
      <c r="I36" s="52">
        <v>2322</v>
      </c>
      <c r="J36" s="52">
        <v>1203</v>
      </c>
      <c r="K36" s="52">
        <v>2159</v>
      </c>
      <c r="L36" s="52">
        <v>420</v>
      </c>
      <c r="M36" s="52">
        <v>3572</v>
      </c>
      <c r="N36" s="52">
        <v>1893</v>
      </c>
      <c r="O36" s="52">
        <v>2456</v>
      </c>
      <c r="P36" s="52">
        <v>2596</v>
      </c>
      <c r="Q36" s="52">
        <v>1411</v>
      </c>
      <c r="R36" s="52">
        <v>1817</v>
      </c>
      <c r="S36" s="52">
        <v>2006</v>
      </c>
      <c r="T36" s="52">
        <v>1637</v>
      </c>
      <c r="U36" s="52">
        <v>2384</v>
      </c>
      <c r="V36" s="52">
        <v>1822</v>
      </c>
      <c r="W36" s="52">
        <v>1672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2683</v>
      </c>
      <c r="D41" s="36">
        <v>2738</v>
      </c>
      <c r="E41" s="36">
        <v>2895</v>
      </c>
      <c r="F41" s="36">
        <v>3586</v>
      </c>
      <c r="G41" s="36">
        <v>4226</v>
      </c>
      <c r="H41" s="36">
        <v>4919</v>
      </c>
      <c r="I41" s="36">
        <v>3357</v>
      </c>
      <c r="J41" s="36">
        <v>2603</v>
      </c>
      <c r="K41" s="36">
        <v>3059</v>
      </c>
      <c r="L41" s="36">
        <v>3332</v>
      </c>
      <c r="M41" s="36">
        <v>3868</v>
      </c>
      <c r="N41" s="36">
        <v>4453</v>
      </c>
      <c r="O41" s="36">
        <v>4526</v>
      </c>
      <c r="P41" s="36">
        <v>3503</v>
      </c>
      <c r="Q41" s="36">
        <v>2962</v>
      </c>
      <c r="R41" s="36">
        <v>3094</v>
      </c>
      <c r="S41" s="36">
        <v>3882</v>
      </c>
      <c r="T41" s="36">
        <v>4342</v>
      </c>
      <c r="U41" s="36">
        <v>4456</v>
      </c>
      <c r="V41" s="36">
        <v>3902</v>
      </c>
      <c r="W41" s="36">
        <v>3454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2011</v>
      </c>
      <c r="M45" s="52">
        <v>3410</v>
      </c>
      <c r="N45" s="52">
        <v>3461</v>
      </c>
      <c r="O45" s="52">
        <v>3183</v>
      </c>
      <c r="P45" s="52">
        <v>1382</v>
      </c>
      <c r="Q45" s="52">
        <v>562</v>
      </c>
      <c r="R45" s="52">
        <v>150</v>
      </c>
      <c r="S45" s="52">
        <v>51</v>
      </c>
      <c r="T45" s="52">
        <v>197</v>
      </c>
      <c r="U45" s="52">
        <v>274</v>
      </c>
      <c r="V45" s="52">
        <v>376</v>
      </c>
      <c r="W45" s="52">
        <v>30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122</v>
      </c>
      <c r="D48" s="52">
        <v>100</v>
      </c>
      <c r="E48" s="52">
        <v>5</v>
      </c>
      <c r="F48" s="52">
        <v>5</v>
      </c>
      <c r="G48" s="52">
        <v>5</v>
      </c>
      <c r="H48" s="52">
        <v>5</v>
      </c>
      <c r="I48" s="52">
        <v>2</v>
      </c>
      <c r="J48" s="52">
        <v>2</v>
      </c>
      <c r="K48" s="52">
        <v>5</v>
      </c>
      <c r="L48" s="52">
        <v>104</v>
      </c>
      <c r="M48" s="52">
        <v>475</v>
      </c>
      <c r="N48" s="52">
        <v>615</v>
      </c>
      <c r="O48" s="52">
        <v>678</v>
      </c>
      <c r="P48" s="52">
        <v>737</v>
      </c>
      <c r="Q48" s="52">
        <v>484</v>
      </c>
      <c r="R48" s="52">
        <v>329</v>
      </c>
      <c r="S48" s="52">
        <v>74</v>
      </c>
      <c r="T48" s="52">
        <v>33</v>
      </c>
      <c r="U48" s="52">
        <v>61</v>
      </c>
      <c r="V48" s="52">
        <v>91</v>
      </c>
      <c r="W48" s="52">
        <v>130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936</v>
      </c>
      <c r="D54" s="52">
        <v>653</v>
      </c>
      <c r="E54" s="52">
        <v>560</v>
      </c>
      <c r="F54" s="52">
        <v>624</v>
      </c>
      <c r="G54" s="52">
        <v>1009</v>
      </c>
      <c r="H54" s="52">
        <v>1619</v>
      </c>
      <c r="I54" s="52">
        <v>515</v>
      </c>
      <c r="J54" s="52">
        <v>51</v>
      </c>
      <c r="K54" s="52">
        <v>417</v>
      </c>
      <c r="L54" s="52">
        <v>1756</v>
      </c>
      <c r="M54" s="52">
        <v>267</v>
      </c>
      <c r="N54" s="52">
        <v>2002</v>
      </c>
      <c r="O54" s="52">
        <v>1503</v>
      </c>
      <c r="P54" s="52">
        <v>427</v>
      </c>
      <c r="Q54" s="52">
        <v>596</v>
      </c>
      <c r="R54" s="52">
        <v>484</v>
      </c>
      <c r="S54" s="52">
        <v>794</v>
      </c>
      <c r="T54" s="52">
        <v>1600</v>
      </c>
      <c r="U54" s="52">
        <v>1295</v>
      </c>
      <c r="V54" s="52">
        <v>1292</v>
      </c>
      <c r="W54" s="52">
        <v>738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1115</v>
      </c>
      <c r="D55" s="52">
        <v>598</v>
      </c>
      <c r="E55" s="52">
        <v>549</v>
      </c>
      <c r="F55" s="52">
        <v>948</v>
      </c>
      <c r="G55" s="52">
        <v>1074</v>
      </c>
      <c r="H55" s="52">
        <v>1358</v>
      </c>
      <c r="I55" s="52">
        <v>1164</v>
      </c>
      <c r="J55" s="52">
        <v>43</v>
      </c>
      <c r="K55" s="52">
        <v>1001</v>
      </c>
      <c r="L55" s="52">
        <v>255</v>
      </c>
      <c r="M55" s="52">
        <v>3146</v>
      </c>
      <c r="N55" s="52">
        <v>1487</v>
      </c>
      <c r="O55" s="52">
        <v>1794</v>
      </c>
      <c r="P55" s="52">
        <v>1240</v>
      </c>
      <c r="Q55" s="52">
        <v>538</v>
      </c>
      <c r="R55" s="52">
        <v>692</v>
      </c>
      <c r="S55" s="52">
        <v>861</v>
      </c>
      <c r="T55" s="52">
        <v>966</v>
      </c>
      <c r="U55" s="52">
        <v>1492</v>
      </c>
      <c r="V55" s="52">
        <v>1136</v>
      </c>
      <c r="W55" s="52">
        <v>697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2051</v>
      </c>
      <c r="D60" s="36">
        <v>1252</v>
      </c>
      <c r="E60" s="36">
        <v>1109</v>
      </c>
      <c r="F60" s="36">
        <v>1571</v>
      </c>
      <c r="G60" s="36">
        <v>2082</v>
      </c>
      <c r="H60" s="36">
        <v>2976</v>
      </c>
      <c r="I60" s="36">
        <v>1682</v>
      </c>
      <c r="J60" s="36">
        <v>94</v>
      </c>
      <c r="K60" s="36">
        <v>1419</v>
      </c>
      <c r="L60" s="36">
        <v>2013</v>
      </c>
      <c r="M60" s="36">
        <v>3414</v>
      </c>
      <c r="N60" s="36">
        <v>3489</v>
      </c>
      <c r="O60" s="36">
        <v>3297</v>
      </c>
      <c r="P60" s="36">
        <v>1669</v>
      </c>
      <c r="Q60" s="36">
        <v>1138</v>
      </c>
      <c r="R60" s="36">
        <v>1172</v>
      </c>
      <c r="S60" s="36">
        <v>1657</v>
      </c>
      <c r="T60" s="36">
        <v>2575</v>
      </c>
      <c r="U60" s="36">
        <v>2783</v>
      </c>
      <c r="V60" s="36">
        <v>2437</v>
      </c>
      <c r="W60" s="36">
        <v>1432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558089</v>
      </c>
      <c r="D64" s="52">
        <v>541713</v>
      </c>
      <c r="E64" s="52">
        <v>529694</v>
      </c>
      <c r="F64" s="52">
        <v>508794</v>
      </c>
      <c r="G64" s="52">
        <v>499337</v>
      </c>
      <c r="H64" s="52">
        <v>529725</v>
      </c>
      <c r="I64" s="52">
        <v>553281</v>
      </c>
      <c r="J64" s="52">
        <v>565202</v>
      </c>
      <c r="K64" s="52">
        <v>604483</v>
      </c>
      <c r="L64" s="52">
        <v>644883</v>
      </c>
      <c r="M64" s="52">
        <v>645332</v>
      </c>
      <c r="N64" s="52">
        <v>669713</v>
      </c>
      <c r="O64" s="52">
        <v>668924</v>
      </c>
      <c r="P64" s="52">
        <v>291495</v>
      </c>
      <c r="Q64" s="52">
        <v>414998</v>
      </c>
      <c r="R64" s="52">
        <v>538443</v>
      </c>
      <c r="S64" s="52">
        <v>591842</v>
      </c>
      <c r="T64" s="52">
        <v>557744</v>
      </c>
      <c r="U64" s="52">
        <v>563111</v>
      </c>
      <c r="V64" s="52">
        <v>582801</v>
      </c>
      <c r="W64" s="52">
        <v>574485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26629</v>
      </c>
      <c r="D67" s="52">
        <v>22974</v>
      </c>
      <c r="E67" s="52">
        <v>30251</v>
      </c>
      <c r="F67" s="52">
        <v>35694</v>
      </c>
      <c r="G67" s="52">
        <v>53341</v>
      </c>
      <c r="H67" s="52">
        <v>62380</v>
      </c>
      <c r="I67" s="52">
        <v>28726</v>
      </c>
      <c r="J67" s="52">
        <v>35653</v>
      </c>
      <c r="K67" s="52">
        <v>65922</v>
      </c>
      <c r="L67" s="52">
        <v>81456</v>
      </c>
      <c r="M67" s="52">
        <v>143237</v>
      </c>
      <c r="N67" s="52">
        <v>137207</v>
      </c>
      <c r="O67" s="52">
        <v>138919</v>
      </c>
      <c r="P67" s="52">
        <v>156062</v>
      </c>
      <c r="Q67" s="52">
        <v>146591</v>
      </c>
      <c r="R67" s="52">
        <v>204496</v>
      </c>
      <c r="S67" s="52">
        <v>173217</v>
      </c>
      <c r="T67" s="52">
        <v>169728</v>
      </c>
      <c r="U67" s="52">
        <v>174423</v>
      </c>
      <c r="V67" s="52">
        <v>175987</v>
      </c>
      <c r="W67" s="52">
        <v>213779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529847</v>
      </c>
      <c r="D69" s="52">
        <v>532960</v>
      </c>
      <c r="E69" s="52">
        <v>523188</v>
      </c>
      <c r="F69" s="52">
        <v>501934</v>
      </c>
      <c r="G69" s="52">
        <v>494223</v>
      </c>
      <c r="H69" s="52">
        <v>522070</v>
      </c>
      <c r="I69" s="52">
        <v>534518</v>
      </c>
      <c r="J69" s="52">
        <v>549722</v>
      </c>
      <c r="K69" s="52">
        <v>598238</v>
      </c>
      <c r="L69" s="52">
        <v>639398</v>
      </c>
      <c r="M69" s="52">
        <v>651218</v>
      </c>
      <c r="N69" s="52">
        <v>658200</v>
      </c>
      <c r="O69" s="52">
        <v>666516</v>
      </c>
      <c r="P69" s="52">
        <v>313017</v>
      </c>
      <c r="Q69" s="52">
        <v>386131</v>
      </c>
      <c r="R69" s="52">
        <v>538634</v>
      </c>
      <c r="S69" s="52">
        <v>587473</v>
      </c>
      <c r="T69" s="52">
        <v>546161</v>
      </c>
      <c r="U69" s="52">
        <v>547765</v>
      </c>
      <c r="V69" s="52">
        <v>569492</v>
      </c>
      <c r="W69" s="52">
        <v>587918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10021</v>
      </c>
      <c r="D70" s="52">
        <v>966</v>
      </c>
      <c r="E70" s="52">
        <v>5161</v>
      </c>
      <c r="F70" s="52">
        <v>5949</v>
      </c>
      <c r="G70" s="52">
        <v>3218</v>
      </c>
      <c r="H70" s="52">
        <v>4038</v>
      </c>
      <c r="I70" s="52">
        <v>1515</v>
      </c>
      <c r="J70" s="52">
        <v>9611</v>
      </c>
      <c r="K70" s="52">
        <v>4530</v>
      </c>
      <c r="L70" s="52">
        <v>6967</v>
      </c>
      <c r="M70" s="52">
        <v>0</v>
      </c>
      <c r="N70" s="52">
        <v>2449</v>
      </c>
      <c r="O70" s="52">
        <v>10011</v>
      </c>
      <c r="P70" s="52">
        <v>0</v>
      </c>
      <c r="Q70" s="52">
        <v>5009</v>
      </c>
      <c r="R70" s="52">
        <v>6556</v>
      </c>
      <c r="S70" s="52">
        <v>1996</v>
      </c>
      <c r="T70" s="52">
        <v>1901</v>
      </c>
      <c r="U70" s="52">
        <v>1849</v>
      </c>
      <c r="V70" s="52">
        <v>760</v>
      </c>
      <c r="W70" s="52">
        <v>6920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9724</v>
      </c>
      <c r="D73" s="52">
        <v>5690</v>
      </c>
      <c r="E73" s="52">
        <v>2372</v>
      </c>
      <c r="F73" s="52">
        <v>1921</v>
      </c>
      <c r="G73" s="52">
        <v>3289</v>
      </c>
      <c r="H73" s="52">
        <v>5397</v>
      </c>
      <c r="I73" s="52">
        <v>6828</v>
      </c>
      <c r="J73" s="52">
        <v>7194</v>
      </c>
      <c r="K73" s="52">
        <v>3698</v>
      </c>
      <c r="L73" s="52">
        <v>4983</v>
      </c>
      <c r="M73" s="52">
        <v>50</v>
      </c>
      <c r="N73" s="52">
        <v>9835</v>
      </c>
      <c r="O73" s="52">
        <v>1106</v>
      </c>
      <c r="P73" s="52">
        <v>0</v>
      </c>
      <c r="Q73" s="52">
        <v>14331</v>
      </c>
      <c r="R73" s="52">
        <v>861</v>
      </c>
      <c r="S73" s="52">
        <v>4697</v>
      </c>
      <c r="T73" s="52">
        <v>9578</v>
      </c>
      <c r="U73" s="52">
        <v>9247</v>
      </c>
      <c r="V73" s="52">
        <v>11428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11575</v>
      </c>
      <c r="D74" s="52">
        <v>5215</v>
      </c>
      <c r="E74" s="52">
        <v>2326</v>
      </c>
      <c r="F74" s="52">
        <v>2921</v>
      </c>
      <c r="G74" s="52">
        <v>3501</v>
      </c>
      <c r="H74" s="52">
        <v>4526</v>
      </c>
      <c r="I74" s="52">
        <v>15430</v>
      </c>
      <c r="J74" s="52">
        <v>6193</v>
      </c>
      <c r="K74" s="52">
        <v>8869</v>
      </c>
      <c r="L74" s="52">
        <v>720</v>
      </c>
      <c r="M74" s="52">
        <v>590</v>
      </c>
      <c r="N74" s="52">
        <v>7312</v>
      </c>
      <c r="O74" s="52">
        <v>1313</v>
      </c>
      <c r="P74" s="52">
        <v>1</v>
      </c>
      <c r="Q74" s="52">
        <v>13183</v>
      </c>
      <c r="R74" s="52">
        <v>1209</v>
      </c>
      <c r="S74" s="52">
        <v>4948</v>
      </c>
      <c r="T74" s="52">
        <v>5759</v>
      </c>
      <c r="U74" s="52">
        <v>10498</v>
      </c>
      <c r="V74" s="52">
        <v>10164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772151</v>
      </c>
      <c r="D78" s="52">
        <v>749058</v>
      </c>
      <c r="E78" s="52">
        <v>753047</v>
      </c>
      <c r="F78" s="52">
        <v>760612</v>
      </c>
      <c r="G78" s="52">
        <v>804780</v>
      </c>
      <c r="H78" s="52">
        <v>916950</v>
      </c>
      <c r="I78" s="52">
        <v>621952</v>
      </c>
      <c r="J78" s="52">
        <v>690589</v>
      </c>
      <c r="K78" s="52">
        <v>792792</v>
      </c>
      <c r="L78" s="52">
        <v>773601</v>
      </c>
      <c r="M78" s="52">
        <v>800628</v>
      </c>
      <c r="N78" s="52">
        <v>830932</v>
      </c>
      <c r="O78" s="52">
        <v>833569</v>
      </c>
      <c r="P78" s="52">
        <v>553379</v>
      </c>
      <c r="Q78" s="52">
        <v>651532</v>
      </c>
      <c r="R78" s="52">
        <v>790675</v>
      </c>
      <c r="S78" s="52">
        <v>822395</v>
      </c>
      <c r="T78" s="52">
        <v>800684</v>
      </c>
      <c r="U78" s="52">
        <v>797457</v>
      </c>
      <c r="V78" s="52">
        <v>794541</v>
      </c>
      <c r="W78" s="52">
        <v>726951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275464</v>
      </c>
      <c r="D79" s="36">
        <v>284092</v>
      </c>
      <c r="E79" s="36">
        <v>281427</v>
      </c>
      <c r="F79" s="36">
        <v>289086</v>
      </c>
      <c r="G79" s="36">
        <v>305737</v>
      </c>
      <c r="H79" s="36">
        <v>340029</v>
      </c>
      <c r="I79" s="36">
        <v>245468</v>
      </c>
      <c r="J79" s="36">
        <v>198035</v>
      </c>
      <c r="K79" s="36">
        <v>298970</v>
      </c>
      <c r="L79" s="36">
        <v>349432</v>
      </c>
      <c r="M79" s="36">
        <v>318585</v>
      </c>
      <c r="N79" s="36">
        <v>313962</v>
      </c>
      <c r="O79" s="36">
        <v>330700</v>
      </c>
      <c r="P79" s="36">
        <v>276983</v>
      </c>
      <c r="Q79" s="36">
        <v>338585</v>
      </c>
      <c r="R79" s="36">
        <v>337898</v>
      </c>
      <c r="S79" s="36">
        <v>371469</v>
      </c>
      <c r="T79" s="36">
        <v>356406</v>
      </c>
      <c r="U79" s="36">
        <v>344302</v>
      </c>
      <c r="V79" s="36">
        <v>338337</v>
      </c>
      <c r="W79" s="36">
        <v>349036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16974</v>
      </c>
      <c r="D83" s="52">
        <v>27990</v>
      </c>
      <c r="E83" s="52">
        <v>32105</v>
      </c>
      <c r="F83" s="52">
        <v>42498</v>
      </c>
      <c r="G83" s="52">
        <v>47333</v>
      </c>
      <c r="H83" s="52">
        <v>41377</v>
      </c>
      <c r="I83" s="52">
        <v>27294</v>
      </c>
      <c r="J83" s="52">
        <v>24013</v>
      </c>
      <c r="K83" s="52">
        <v>24898</v>
      </c>
      <c r="L83" s="52">
        <v>33370</v>
      </c>
      <c r="M83" s="52">
        <v>39065</v>
      </c>
      <c r="N83" s="52">
        <v>39411</v>
      </c>
      <c r="O83" s="52">
        <v>47915</v>
      </c>
      <c r="P83" s="52">
        <v>54036</v>
      </c>
      <c r="Q83" s="52">
        <v>34923</v>
      </c>
      <c r="R83" s="52">
        <v>30000</v>
      </c>
      <c r="S83" s="52">
        <v>31583</v>
      </c>
      <c r="T83" s="52">
        <v>38579</v>
      </c>
      <c r="U83" s="52">
        <v>32696</v>
      </c>
      <c r="V83" s="52">
        <v>31730</v>
      </c>
      <c r="W83" s="52">
        <v>26035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984</v>
      </c>
      <c r="D86" s="52">
        <v>895</v>
      </c>
      <c r="E86" s="52">
        <v>1341</v>
      </c>
      <c r="F86" s="52">
        <v>2216</v>
      </c>
      <c r="G86" s="52">
        <v>4220</v>
      </c>
      <c r="H86" s="52">
        <v>5193</v>
      </c>
      <c r="I86" s="52">
        <v>2188</v>
      </c>
      <c r="J86" s="52">
        <v>1979</v>
      </c>
      <c r="K86" s="52">
        <v>2932</v>
      </c>
      <c r="L86" s="52">
        <v>3755</v>
      </c>
      <c r="M86" s="52">
        <v>7645</v>
      </c>
      <c r="N86" s="52">
        <v>7852</v>
      </c>
      <c r="O86" s="52">
        <v>8947</v>
      </c>
      <c r="P86" s="52">
        <v>16749</v>
      </c>
      <c r="Q86" s="52">
        <v>16167</v>
      </c>
      <c r="R86" s="52">
        <v>18895</v>
      </c>
      <c r="S86" s="52">
        <v>10372</v>
      </c>
      <c r="T86" s="52">
        <v>9558</v>
      </c>
      <c r="U86" s="52">
        <v>11203</v>
      </c>
      <c r="V86" s="52">
        <v>10599</v>
      </c>
      <c r="W86" s="52">
        <v>11635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16339</v>
      </c>
      <c r="D96" s="52">
        <v>24454</v>
      </c>
      <c r="E96" s="52">
        <v>25987</v>
      </c>
      <c r="F96" s="52">
        <v>25096</v>
      </c>
      <c r="G96" s="52">
        <v>34379</v>
      </c>
      <c r="H96" s="52">
        <v>38082</v>
      </c>
      <c r="I96" s="52">
        <v>12661</v>
      </c>
      <c r="J96" s="52">
        <v>21739</v>
      </c>
      <c r="K96" s="52">
        <v>14924</v>
      </c>
      <c r="L96" s="52">
        <v>56587</v>
      </c>
      <c r="M96" s="52">
        <v>5747</v>
      </c>
      <c r="N96" s="52">
        <v>43210</v>
      </c>
      <c r="O96" s="52">
        <v>37515</v>
      </c>
      <c r="P96" s="52">
        <v>21649</v>
      </c>
      <c r="Q96" s="52">
        <v>32575</v>
      </c>
      <c r="R96" s="52">
        <v>24818</v>
      </c>
      <c r="S96" s="52">
        <v>31876</v>
      </c>
      <c r="T96" s="52">
        <v>48332</v>
      </c>
      <c r="U96" s="52">
        <v>34522</v>
      </c>
      <c r="V96" s="52">
        <v>38559</v>
      </c>
      <c r="W96" s="52">
        <v>34266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19449</v>
      </c>
      <c r="D97" s="52">
        <v>22415</v>
      </c>
      <c r="E97" s="52">
        <v>25478</v>
      </c>
      <c r="F97" s="52">
        <v>38149</v>
      </c>
      <c r="G97" s="52">
        <v>36569</v>
      </c>
      <c r="H97" s="52">
        <v>31934</v>
      </c>
      <c r="I97" s="52">
        <v>28615</v>
      </c>
      <c r="J97" s="52">
        <v>18710</v>
      </c>
      <c r="K97" s="52">
        <v>35778</v>
      </c>
      <c r="L97" s="52">
        <v>8168</v>
      </c>
      <c r="M97" s="52">
        <v>67476</v>
      </c>
      <c r="N97" s="52">
        <v>32123</v>
      </c>
      <c r="O97" s="52">
        <v>44510</v>
      </c>
      <c r="P97" s="52">
        <v>62572</v>
      </c>
      <c r="Q97" s="52">
        <v>29945</v>
      </c>
      <c r="R97" s="52">
        <v>34865</v>
      </c>
      <c r="S97" s="52">
        <v>33593</v>
      </c>
      <c r="T97" s="52">
        <v>29058</v>
      </c>
      <c r="U97" s="52">
        <v>39207</v>
      </c>
      <c r="V97" s="52">
        <v>34275</v>
      </c>
      <c r="W97" s="52">
        <v>33017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35788</v>
      </c>
      <c r="D103" s="36">
        <v>46869</v>
      </c>
      <c r="E103" s="36">
        <v>51465</v>
      </c>
      <c r="F103" s="36">
        <v>63246</v>
      </c>
      <c r="G103" s="36">
        <v>70951</v>
      </c>
      <c r="H103" s="36">
        <v>70013</v>
      </c>
      <c r="I103" s="36">
        <v>41276</v>
      </c>
      <c r="J103" s="36">
        <v>40451</v>
      </c>
      <c r="K103" s="36">
        <v>50702</v>
      </c>
      <c r="L103" s="36">
        <v>64761</v>
      </c>
      <c r="M103" s="36">
        <v>73225</v>
      </c>
      <c r="N103" s="36">
        <v>75335</v>
      </c>
      <c r="O103" s="36">
        <v>82023</v>
      </c>
      <c r="P103" s="36">
        <v>84218</v>
      </c>
      <c r="Q103" s="36">
        <v>62532</v>
      </c>
      <c r="R103" s="36">
        <v>59701</v>
      </c>
      <c r="S103" s="36">
        <v>65461</v>
      </c>
      <c r="T103" s="36">
        <v>77401</v>
      </c>
      <c r="U103" s="36">
        <v>73728</v>
      </c>
      <c r="V103" s="36">
        <v>72833</v>
      </c>
      <c r="W103" s="36">
        <v>67300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23317</v>
      </c>
      <c r="D126" s="52">
        <v>24640</v>
      </c>
      <c r="E126" s="52">
        <v>25597</v>
      </c>
      <c r="F126" s="52">
        <v>23535</v>
      </c>
      <c r="G126" s="52">
        <v>20601</v>
      </c>
      <c r="H126" s="52">
        <v>19734</v>
      </c>
      <c r="I126" s="52">
        <v>23425</v>
      </c>
      <c r="J126" s="52">
        <v>22523</v>
      </c>
      <c r="K126" s="52">
        <v>25278</v>
      </c>
      <c r="L126" s="52">
        <v>30394</v>
      </c>
      <c r="M126" s="52">
        <v>36292</v>
      </c>
      <c r="N126" s="52">
        <v>40196</v>
      </c>
      <c r="O126" s="52">
        <v>39638</v>
      </c>
      <c r="P126" s="52">
        <v>28027</v>
      </c>
      <c r="Q126" s="52">
        <v>26897</v>
      </c>
      <c r="R126" s="52">
        <v>23739</v>
      </c>
      <c r="S126" s="52">
        <v>26699</v>
      </c>
      <c r="T126" s="52">
        <v>29191</v>
      </c>
      <c r="U126" s="52">
        <v>26485</v>
      </c>
      <c r="V126" s="52">
        <v>26024</v>
      </c>
      <c r="W126" s="52">
        <v>25331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878</v>
      </c>
      <c r="D129" s="52">
        <v>763</v>
      </c>
      <c r="E129" s="52">
        <v>1332</v>
      </c>
      <c r="F129" s="52">
        <v>1651</v>
      </c>
      <c r="G129" s="52">
        <v>2387</v>
      </c>
      <c r="H129" s="52">
        <v>2558</v>
      </c>
      <c r="I129" s="52">
        <v>1140</v>
      </c>
      <c r="J129" s="52">
        <v>1423</v>
      </c>
      <c r="K129" s="52">
        <v>2718</v>
      </c>
      <c r="L129" s="52">
        <v>3523</v>
      </c>
      <c r="M129" s="52">
        <v>7134</v>
      </c>
      <c r="N129" s="52">
        <v>7537</v>
      </c>
      <c r="O129" s="52">
        <v>8090</v>
      </c>
      <c r="P129" s="52">
        <v>11164</v>
      </c>
      <c r="Q129" s="52">
        <v>10547</v>
      </c>
      <c r="R129" s="52">
        <v>12758</v>
      </c>
      <c r="S129" s="52">
        <v>8268</v>
      </c>
      <c r="T129" s="52">
        <v>7801</v>
      </c>
      <c r="U129" s="52">
        <v>8729</v>
      </c>
      <c r="V129" s="52">
        <v>8453</v>
      </c>
      <c r="W129" s="52">
        <v>9736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22653</v>
      </c>
      <c r="D131" s="52">
        <v>24275</v>
      </c>
      <c r="E131" s="52">
        <v>25068</v>
      </c>
      <c r="F131" s="52">
        <v>22968</v>
      </c>
      <c r="G131" s="52">
        <v>20217</v>
      </c>
      <c r="H131" s="52">
        <v>19327</v>
      </c>
      <c r="I131" s="52">
        <v>22874</v>
      </c>
      <c r="J131" s="52">
        <v>22053</v>
      </c>
      <c r="K131" s="52">
        <v>24896</v>
      </c>
      <c r="L131" s="52">
        <v>29857</v>
      </c>
      <c r="M131" s="52">
        <v>35877</v>
      </c>
      <c r="N131" s="52">
        <v>39475</v>
      </c>
      <c r="O131" s="52">
        <v>38674</v>
      </c>
      <c r="P131" s="52">
        <v>27531</v>
      </c>
      <c r="Q131" s="52">
        <v>26109</v>
      </c>
      <c r="R131" s="52">
        <v>23360</v>
      </c>
      <c r="S131" s="52">
        <v>26467</v>
      </c>
      <c r="T131" s="52">
        <v>28705</v>
      </c>
      <c r="U131" s="52">
        <v>26190</v>
      </c>
      <c r="V131" s="52">
        <v>25731</v>
      </c>
      <c r="W131" s="52">
        <v>25000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385</v>
      </c>
      <c r="D132" s="52">
        <v>40</v>
      </c>
      <c r="E132" s="52">
        <v>230</v>
      </c>
      <c r="F132" s="52">
        <v>285</v>
      </c>
      <c r="G132" s="52">
        <v>95</v>
      </c>
      <c r="H132" s="52">
        <v>103</v>
      </c>
      <c r="I132" s="52">
        <v>170</v>
      </c>
      <c r="J132" s="52">
        <v>333</v>
      </c>
      <c r="K132" s="52">
        <v>159</v>
      </c>
      <c r="L132" s="52">
        <v>309</v>
      </c>
      <c r="M132" s="52">
        <v>37</v>
      </c>
      <c r="N132" s="52">
        <v>314</v>
      </c>
      <c r="O132" s="52">
        <v>511</v>
      </c>
      <c r="P132" s="52">
        <v>0</v>
      </c>
      <c r="Q132" s="52">
        <v>474</v>
      </c>
      <c r="R132" s="52">
        <v>180</v>
      </c>
      <c r="S132" s="52">
        <v>38</v>
      </c>
      <c r="T132" s="52">
        <v>175</v>
      </c>
      <c r="U132" s="52">
        <v>35</v>
      </c>
      <c r="V132" s="52">
        <v>31</v>
      </c>
      <c r="W132" s="52">
        <v>276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206</v>
      </c>
      <c r="D135" s="52">
        <v>260</v>
      </c>
      <c r="E135" s="52">
        <v>241</v>
      </c>
      <c r="F135" s="52">
        <v>188</v>
      </c>
      <c r="G135" s="52">
        <v>247</v>
      </c>
      <c r="H135" s="52">
        <v>318</v>
      </c>
      <c r="I135" s="52">
        <v>171</v>
      </c>
      <c r="J135" s="52">
        <v>224</v>
      </c>
      <c r="K135" s="52">
        <v>191</v>
      </c>
      <c r="L135" s="52">
        <v>581</v>
      </c>
      <c r="M135" s="52">
        <v>63</v>
      </c>
      <c r="N135" s="52">
        <v>493</v>
      </c>
      <c r="O135" s="52">
        <v>428</v>
      </c>
      <c r="P135" s="52">
        <v>257</v>
      </c>
      <c r="Q135" s="52">
        <v>428</v>
      </c>
      <c r="R135" s="52">
        <v>311</v>
      </c>
      <c r="S135" s="52">
        <v>408</v>
      </c>
      <c r="T135" s="52">
        <v>633</v>
      </c>
      <c r="U135" s="52">
        <v>475</v>
      </c>
      <c r="V135" s="52">
        <v>556</v>
      </c>
      <c r="W135" s="52">
        <v>431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245</v>
      </c>
      <c r="D136" s="52">
        <v>239</v>
      </c>
      <c r="E136" s="52">
        <v>236</v>
      </c>
      <c r="F136" s="52">
        <v>289</v>
      </c>
      <c r="G136" s="52">
        <v>265</v>
      </c>
      <c r="H136" s="52">
        <v>265</v>
      </c>
      <c r="I136" s="52">
        <v>387</v>
      </c>
      <c r="J136" s="52">
        <v>191</v>
      </c>
      <c r="K136" s="52">
        <v>456</v>
      </c>
      <c r="L136" s="52">
        <v>84</v>
      </c>
      <c r="M136" s="52">
        <v>751</v>
      </c>
      <c r="N136" s="52">
        <v>367</v>
      </c>
      <c r="O136" s="52">
        <v>505</v>
      </c>
      <c r="P136" s="52">
        <v>738</v>
      </c>
      <c r="Q136" s="52">
        <v>397</v>
      </c>
      <c r="R136" s="52">
        <v>436</v>
      </c>
      <c r="S136" s="52">
        <v>434</v>
      </c>
      <c r="T136" s="52">
        <v>377</v>
      </c>
      <c r="U136" s="52">
        <v>540</v>
      </c>
      <c r="V136" s="52">
        <v>492</v>
      </c>
      <c r="W136" s="52">
        <v>408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38490</v>
      </c>
      <c r="D141" s="36">
        <v>39882</v>
      </c>
      <c r="E141" s="36">
        <v>41331</v>
      </c>
      <c r="F141" s="36">
        <v>40604</v>
      </c>
      <c r="G141" s="36">
        <v>40303</v>
      </c>
      <c r="H141" s="36">
        <v>43810</v>
      </c>
      <c r="I141" s="36">
        <v>35846</v>
      </c>
      <c r="J141" s="36">
        <v>36833</v>
      </c>
      <c r="K141" s="36">
        <v>46783</v>
      </c>
      <c r="L141" s="36">
        <v>51946</v>
      </c>
      <c r="M141" s="36">
        <v>57362</v>
      </c>
      <c r="N141" s="36">
        <v>60324</v>
      </c>
      <c r="O141" s="36">
        <v>59889</v>
      </c>
      <c r="P141" s="36">
        <v>50423</v>
      </c>
      <c r="Q141" s="36">
        <v>52406</v>
      </c>
      <c r="R141" s="36">
        <v>51178</v>
      </c>
      <c r="S141" s="36">
        <v>56970</v>
      </c>
      <c r="T141" s="36">
        <v>61913</v>
      </c>
      <c r="U141" s="36">
        <v>60391</v>
      </c>
      <c r="V141" s="36">
        <v>59034</v>
      </c>
      <c r="W141" s="36">
        <v>55400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1316</v>
      </c>
      <c r="D145" s="52">
        <v>2673</v>
      </c>
      <c r="E145" s="52">
        <v>2771</v>
      </c>
      <c r="F145" s="52">
        <v>3228</v>
      </c>
      <c r="G145" s="52">
        <v>3835</v>
      </c>
      <c r="H145" s="52">
        <v>4939</v>
      </c>
      <c r="I145" s="52">
        <v>6515</v>
      </c>
      <c r="J145" s="52">
        <v>6763</v>
      </c>
      <c r="K145" s="52">
        <v>9003</v>
      </c>
      <c r="L145" s="52">
        <v>8328</v>
      </c>
      <c r="M145" s="52">
        <v>10965</v>
      </c>
      <c r="N145" s="52">
        <v>9281</v>
      </c>
      <c r="O145" s="52">
        <v>10634</v>
      </c>
      <c r="P145" s="52">
        <v>16097</v>
      </c>
      <c r="Q145" s="52">
        <v>15942</v>
      </c>
      <c r="R145" s="52">
        <v>22015</v>
      </c>
      <c r="S145" s="52">
        <v>32762</v>
      </c>
      <c r="T145" s="52">
        <v>49472</v>
      </c>
      <c r="U145" s="52">
        <v>66209</v>
      </c>
      <c r="V145" s="52">
        <v>82063</v>
      </c>
      <c r="W145" s="52">
        <v>52808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298</v>
      </c>
      <c r="D147" s="52">
        <v>323</v>
      </c>
      <c r="E147" s="52">
        <v>340</v>
      </c>
      <c r="F147" s="52">
        <v>460</v>
      </c>
      <c r="G147" s="52">
        <v>598</v>
      </c>
      <c r="H147" s="52">
        <v>856</v>
      </c>
      <c r="I147" s="52">
        <v>1062</v>
      </c>
      <c r="J147" s="52">
        <v>1327</v>
      </c>
      <c r="K147" s="52">
        <v>1909</v>
      </c>
      <c r="L147" s="52">
        <v>2412</v>
      </c>
      <c r="M147" s="52">
        <v>3676</v>
      </c>
      <c r="N147" s="52">
        <v>4168</v>
      </c>
      <c r="O147" s="52">
        <v>5050</v>
      </c>
      <c r="P147" s="52">
        <v>8369</v>
      </c>
      <c r="Q147" s="52">
        <v>11068</v>
      </c>
      <c r="R147" s="52">
        <v>13330</v>
      </c>
      <c r="S147" s="52">
        <v>17547</v>
      </c>
      <c r="T147" s="52">
        <v>23483</v>
      </c>
      <c r="U147" s="52">
        <v>34055</v>
      </c>
      <c r="V147" s="52">
        <v>43808</v>
      </c>
      <c r="W147" s="52">
        <v>45856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861</v>
      </c>
      <c r="D153" s="52">
        <v>1694</v>
      </c>
      <c r="E153" s="52">
        <v>1704</v>
      </c>
      <c r="F153" s="52">
        <v>1551</v>
      </c>
      <c r="G153" s="52">
        <v>2270</v>
      </c>
      <c r="H153" s="52">
        <v>3312</v>
      </c>
      <c r="I153" s="52">
        <v>2293</v>
      </c>
      <c r="J153" s="52">
        <v>4394</v>
      </c>
      <c r="K153" s="52">
        <v>3323</v>
      </c>
      <c r="L153" s="52">
        <v>9885</v>
      </c>
      <c r="M153" s="52">
        <v>1128</v>
      </c>
      <c r="N153" s="52">
        <v>7716</v>
      </c>
      <c r="O153" s="52">
        <v>7160</v>
      </c>
      <c r="P153" s="52">
        <v>5707</v>
      </c>
      <c r="Q153" s="52">
        <v>12039</v>
      </c>
      <c r="R153" s="52">
        <v>12451</v>
      </c>
      <c r="S153" s="52">
        <v>20344</v>
      </c>
      <c r="T153" s="52">
        <v>36987</v>
      </c>
      <c r="U153" s="52">
        <v>36344</v>
      </c>
      <c r="V153" s="52">
        <v>50382</v>
      </c>
      <c r="W153" s="52">
        <v>35497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1025</v>
      </c>
      <c r="D154" s="52">
        <v>1553</v>
      </c>
      <c r="E154" s="52">
        <v>1668</v>
      </c>
      <c r="F154" s="52">
        <v>2356</v>
      </c>
      <c r="G154" s="52">
        <v>2413</v>
      </c>
      <c r="H154" s="52">
        <v>2778</v>
      </c>
      <c r="I154" s="52">
        <v>5177</v>
      </c>
      <c r="J154" s="52">
        <v>3779</v>
      </c>
      <c r="K154" s="52">
        <v>7961</v>
      </c>
      <c r="L154" s="52">
        <v>1425</v>
      </c>
      <c r="M154" s="52">
        <v>13299</v>
      </c>
      <c r="N154" s="52">
        <v>5728</v>
      </c>
      <c r="O154" s="52">
        <v>8509</v>
      </c>
      <c r="P154" s="52">
        <v>16489</v>
      </c>
      <c r="Q154" s="52">
        <v>11055</v>
      </c>
      <c r="R154" s="52">
        <v>17498</v>
      </c>
      <c r="S154" s="52">
        <v>21445</v>
      </c>
      <c r="T154" s="52">
        <v>22242</v>
      </c>
      <c r="U154" s="52">
        <v>41267</v>
      </c>
      <c r="V154" s="52">
        <v>44780</v>
      </c>
      <c r="W154" s="52">
        <v>34208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1886</v>
      </c>
      <c r="D159" s="36">
        <v>3248</v>
      </c>
      <c r="E159" s="36">
        <v>3368</v>
      </c>
      <c r="F159" s="36">
        <v>3911</v>
      </c>
      <c r="G159" s="36">
        <v>4683</v>
      </c>
      <c r="H159" s="36">
        <v>6089</v>
      </c>
      <c r="I159" s="36">
        <v>7469</v>
      </c>
      <c r="J159" s="36">
        <v>8180</v>
      </c>
      <c r="K159" s="36">
        <v>11284</v>
      </c>
      <c r="L159" s="36">
        <v>11312</v>
      </c>
      <c r="M159" s="36">
        <v>14423</v>
      </c>
      <c r="N159" s="36">
        <v>13444</v>
      </c>
      <c r="O159" s="36">
        <v>15677</v>
      </c>
      <c r="P159" s="36">
        <v>22192</v>
      </c>
      <c r="Q159" s="36">
        <v>23093</v>
      </c>
      <c r="R159" s="36">
        <v>29970</v>
      </c>
      <c r="S159" s="36">
        <v>41777</v>
      </c>
      <c r="T159" s="36">
        <v>59249</v>
      </c>
      <c r="U159" s="36">
        <v>77616</v>
      </c>
      <c r="V159" s="36">
        <v>95178</v>
      </c>
      <c r="W159" s="36">
        <v>69713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8565</v>
      </c>
      <c r="D163" s="52">
        <v>8301</v>
      </c>
      <c r="E163" s="52">
        <v>9016</v>
      </c>
      <c r="F163" s="52">
        <v>7817</v>
      </c>
      <c r="G163" s="52">
        <v>8747</v>
      </c>
      <c r="H163" s="52">
        <v>6816</v>
      </c>
      <c r="I163" s="52">
        <v>8776</v>
      </c>
      <c r="J163" s="52">
        <v>8543</v>
      </c>
      <c r="K163" s="52">
        <v>9126</v>
      </c>
      <c r="L163" s="52">
        <v>8951</v>
      </c>
      <c r="M163" s="52">
        <v>13623</v>
      </c>
      <c r="N163" s="52">
        <v>12563</v>
      </c>
      <c r="O163" s="52">
        <v>7673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2022</v>
      </c>
      <c r="D165" s="52">
        <v>1730</v>
      </c>
      <c r="E165" s="52">
        <v>1319</v>
      </c>
      <c r="F165" s="52">
        <v>1365</v>
      </c>
      <c r="G165" s="52">
        <v>1588</v>
      </c>
      <c r="H165" s="52">
        <v>1704</v>
      </c>
      <c r="I165" s="52">
        <v>1610</v>
      </c>
      <c r="J165" s="52">
        <v>1773</v>
      </c>
      <c r="K165" s="52">
        <v>2277</v>
      </c>
      <c r="L165" s="52">
        <v>2652</v>
      </c>
      <c r="M165" s="52">
        <v>4019</v>
      </c>
      <c r="N165" s="52">
        <v>4890</v>
      </c>
      <c r="O165" s="52">
        <v>4825</v>
      </c>
      <c r="P165" s="52">
        <v>1512</v>
      </c>
      <c r="Q165" s="52">
        <v>189</v>
      </c>
      <c r="R165" s="52">
        <v>133</v>
      </c>
      <c r="S165" s="52">
        <v>74</v>
      </c>
      <c r="T165" s="52">
        <v>59</v>
      </c>
      <c r="U165" s="52">
        <v>85</v>
      </c>
      <c r="V165" s="52">
        <v>97</v>
      </c>
      <c r="W165" s="52">
        <v>200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7604</v>
      </c>
      <c r="D171" s="52">
        <v>8567</v>
      </c>
      <c r="E171" s="52">
        <v>8760</v>
      </c>
      <c r="F171" s="52">
        <v>6638</v>
      </c>
      <c r="G171" s="52">
        <v>9100</v>
      </c>
      <c r="H171" s="52">
        <v>10183</v>
      </c>
      <c r="I171" s="52">
        <v>4229</v>
      </c>
      <c r="J171" s="52">
        <v>7318</v>
      </c>
      <c r="K171" s="52">
        <v>4936</v>
      </c>
      <c r="L171" s="52">
        <v>14445</v>
      </c>
      <c r="M171" s="52">
        <v>1661</v>
      </c>
      <c r="N171" s="52">
        <v>11414</v>
      </c>
      <c r="O171" s="52">
        <v>7013</v>
      </c>
      <c r="P171" s="52">
        <v>573</v>
      </c>
      <c r="Q171" s="52">
        <v>22</v>
      </c>
      <c r="R171" s="52">
        <v>402</v>
      </c>
      <c r="S171" s="52">
        <v>814</v>
      </c>
      <c r="T171" s="52">
        <v>1815</v>
      </c>
      <c r="U171" s="52">
        <v>1835</v>
      </c>
      <c r="V171" s="52">
        <v>2253</v>
      </c>
      <c r="W171" s="52">
        <v>1389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9049</v>
      </c>
      <c r="D172" s="52">
        <v>7853</v>
      </c>
      <c r="E172" s="52">
        <v>8587</v>
      </c>
      <c r="F172" s="52">
        <v>10088</v>
      </c>
      <c r="G172" s="52">
        <v>9681</v>
      </c>
      <c r="H172" s="52">
        <v>8541</v>
      </c>
      <c r="I172" s="52">
        <v>9560</v>
      </c>
      <c r="J172" s="52">
        <v>6301</v>
      </c>
      <c r="K172" s="52">
        <v>11832</v>
      </c>
      <c r="L172" s="52">
        <v>2082</v>
      </c>
      <c r="M172" s="52">
        <v>19548</v>
      </c>
      <c r="N172" s="52">
        <v>8486</v>
      </c>
      <c r="O172" s="52">
        <v>8335</v>
      </c>
      <c r="P172" s="52">
        <v>1660</v>
      </c>
      <c r="Q172" s="52">
        <v>0</v>
      </c>
      <c r="R172" s="52">
        <v>571</v>
      </c>
      <c r="S172" s="52">
        <v>860</v>
      </c>
      <c r="T172" s="52">
        <v>1088</v>
      </c>
      <c r="U172" s="52">
        <v>2091</v>
      </c>
      <c r="V172" s="52">
        <v>1995</v>
      </c>
      <c r="W172" s="52">
        <v>1328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16653</v>
      </c>
      <c r="D177" s="36">
        <v>16420</v>
      </c>
      <c r="E177" s="36">
        <v>17346</v>
      </c>
      <c r="F177" s="36">
        <v>16726</v>
      </c>
      <c r="G177" s="36">
        <v>18784</v>
      </c>
      <c r="H177" s="36">
        <v>18726</v>
      </c>
      <c r="I177" s="36">
        <v>13792</v>
      </c>
      <c r="J177" s="36">
        <v>13618</v>
      </c>
      <c r="K177" s="36">
        <v>16776</v>
      </c>
      <c r="L177" s="36">
        <v>16521</v>
      </c>
      <c r="M177" s="36">
        <v>21213</v>
      </c>
      <c r="N177" s="36">
        <v>19907</v>
      </c>
      <c r="O177" s="36">
        <v>15345</v>
      </c>
      <c r="P177" s="36">
        <v>2232</v>
      </c>
      <c r="Q177" s="36">
        <v>8</v>
      </c>
      <c r="R177" s="36">
        <v>973</v>
      </c>
      <c r="S177" s="36">
        <v>1677</v>
      </c>
      <c r="T177" s="36">
        <v>2914</v>
      </c>
      <c r="U177" s="36">
        <v>3932</v>
      </c>
      <c r="V177" s="36">
        <v>4256</v>
      </c>
      <c r="W177" s="36">
        <v>2705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49</v>
      </c>
      <c r="D5" s="52">
        <v>58</v>
      </c>
      <c r="E5" s="52">
        <v>33</v>
      </c>
      <c r="F5" s="52">
        <v>54</v>
      </c>
      <c r="G5" s="52">
        <v>59</v>
      </c>
      <c r="H5" s="52">
        <v>65</v>
      </c>
      <c r="I5" s="52">
        <v>108</v>
      </c>
      <c r="J5" s="52">
        <v>63</v>
      </c>
      <c r="K5" s="52">
        <v>60</v>
      </c>
      <c r="L5" s="52">
        <v>10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28</v>
      </c>
      <c r="S5" s="52">
        <v>11</v>
      </c>
      <c r="T5" s="52">
        <v>27</v>
      </c>
      <c r="U5" s="52">
        <v>32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3</v>
      </c>
      <c r="G8" s="52">
        <v>7</v>
      </c>
      <c r="H8" s="52">
        <v>9</v>
      </c>
      <c r="I8" s="52">
        <v>4</v>
      </c>
      <c r="J8" s="52">
        <v>4</v>
      </c>
      <c r="K8" s="52">
        <v>7</v>
      </c>
      <c r="L8" s="52">
        <v>1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9</v>
      </c>
      <c r="S8" s="52">
        <v>2</v>
      </c>
      <c r="T8" s="52">
        <v>3</v>
      </c>
      <c r="U8" s="52">
        <v>3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22</v>
      </c>
      <c r="D15" s="52">
        <v>30</v>
      </c>
      <c r="E15" s="52">
        <v>17</v>
      </c>
      <c r="F15" s="52">
        <v>21</v>
      </c>
      <c r="G15" s="52">
        <v>29</v>
      </c>
      <c r="H15" s="52">
        <v>35</v>
      </c>
      <c r="I15" s="52">
        <v>33</v>
      </c>
      <c r="J15" s="52">
        <v>34</v>
      </c>
      <c r="K15" s="52">
        <v>18</v>
      </c>
      <c r="L15" s="52">
        <v>9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12</v>
      </c>
      <c r="S15" s="52">
        <v>5</v>
      </c>
      <c r="T15" s="52">
        <v>17</v>
      </c>
      <c r="U15" s="52">
        <v>15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27</v>
      </c>
      <c r="D16" s="52">
        <v>28</v>
      </c>
      <c r="E16" s="52">
        <v>16</v>
      </c>
      <c r="F16" s="52">
        <v>33</v>
      </c>
      <c r="G16" s="52">
        <v>30</v>
      </c>
      <c r="H16" s="52">
        <v>30</v>
      </c>
      <c r="I16" s="52">
        <v>75</v>
      </c>
      <c r="J16" s="52">
        <v>29</v>
      </c>
      <c r="K16" s="52">
        <v>42</v>
      </c>
      <c r="L16" s="52">
        <v>1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16</v>
      </c>
      <c r="S16" s="52">
        <v>6</v>
      </c>
      <c r="T16" s="52">
        <v>10</v>
      </c>
      <c r="U16" s="52">
        <v>17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49</v>
      </c>
      <c r="D22" s="36">
        <v>58</v>
      </c>
      <c r="E22" s="36">
        <v>33</v>
      </c>
      <c r="F22" s="36">
        <v>54</v>
      </c>
      <c r="G22" s="36">
        <v>59</v>
      </c>
      <c r="H22" s="36">
        <v>65</v>
      </c>
      <c r="I22" s="36">
        <v>108</v>
      </c>
      <c r="J22" s="36">
        <v>63</v>
      </c>
      <c r="K22" s="36">
        <v>60</v>
      </c>
      <c r="L22" s="36">
        <v>10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28</v>
      </c>
      <c r="S22" s="36">
        <v>11</v>
      </c>
      <c r="T22" s="36">
        <v>27</v>
      </c>
      <c r="U22" s="36">
        <v>32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473</v>
      </c>
      <c r="D26" s="52">
        <v>488</v>
      </c>
      <c r="E26" s="52">
        <v>523</v>
      </c>
      <c r="F26" s="52">
        <v>699</v>
      </c>
      <c r="G26" s="52">
        <v>816</v>
      </c>
      <c r="H26" s="52">
        <v>977</v>
      </c>
      <c r="I26" s="52">
        <v>836</v>
      </c>
      <c r="J26" s="52">
        <v>529</v>
      </c>
      <c r="K26" s="52">
        <v>521</v>
      </c>
      <c r="L26" s="52">
        <v>562</v>
      </c>
      <c r="M26" s="52">
        <v>596</v>
      </c>
      <c r="N26" s="52">
        <v>611</v>
      </c>
      <c r="O26" s="52">
        <v>758</v>
      </c>
      <c r="P26" s="52">
        <v>730</v>
      </c>
      <c r="Q26" s="52">
        <v>443</v>
      </c>
      <c r="R26" s="52">
        <v>604</v>
      </c>
      <c r="S26" s="52">
        <v>722</v>
      </c>
      <c r="T26" s="52">
        <v>838</v>
      </c>
      <c r="U26" s="52">
        <v>866</v>
      </c>
      <c r="V26" s="52">
        <v>736</v>
      </c>
      <c r="W26" s="52">
        <v>556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2</v>
      </c>
      <c r="E29" s="52">
        <v>15</v>
      </c>
      <c r="F29" s="52">
        <v>35</v>
      </c>
      <c r="G29" s="52">
        <v>97</v>
      </c>
      <c r="H29" s="52">
        <v>129</v>
      </c>
      <c r="I29" s="52">
        <v>29</v>
      </c>
      <c r="J29" s="52">
        <v>34</v>
      </c>
      <c r="K29" s="52">
        <v>61</v>
      </c>
      <c r="L29" s="52">
        <v>82</v>
      </c>
      <c r="M29" s="52">
        <v>197</v>
      </c>
      <c r="N29" s="52">
        <v>209</v>
      </c>
      <c r="O29" s="52">
        <v>193</v>
      </c>
      <c r="P29" s="52">
        <v>241</v>
      </c>
      <c r="Q29" s="52">
        <v>139</v>
      </c>
      <c r="R29" s="52">
        <v>203</v>
      </c>
      <c r="S29" s="52">
        <v>143</v>
      </c>
      <c r="T29" s="52">
        <v>103</v>
      </c>
      <c r="U29" s="52">
        <v>76</v>
      </c>
      <c r="V29" s="52">
        <v>54</v>
      </c>
      <c r="W29" s="52">
        <v>91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216</v>
      </c>
      <c r="D35" s="52">
        <v>255</v>
      </c>
      <c r="E35" s="52">
        <v>264</v>
      </c>
      <c r="F35" s="52">
        <v>277</v>
      </c>
      <c r="G35" s="52">
        <v>395</v>
      </c>
      <c r="H35" s="52">
        <v>531</v>
      </c>
      <c r="I35" s="52">
        <v>256</v>
      </c>
      <c r="J35" s="52">
        <v>284</v>
      </c>
      <c r="K35" s="52">
        <v>153</v>
      </c>
      <c r="L35" s="52">
        <v>491</v>
      </c>
      <c r="M35" s="52">
        <v>47</v>
      </c>
      <c r="N35" s="52">
        <v>350</v>
      </c>
      <c r="O35" s="52">
        <v>347</v>
      </c>
      <c r="P35" s="52">
        <v>188</v>
      </c>
      <c r="Q35" s="52">
        <v>231</v>
      </c>
      <c r="R35" s="52">
        <v>251</v>
      </c>
      <c r="S35" s="52">
        <v>352</v>
      </c>
      <c r="T35" s="52">
        <v>523</v>
      </c>
      <c r="U35" s="52">
        <v>406</v>
      </c>
      <c r="V35" s="52">
        <v>390</v>
      </c>
      <c r="W35" s="52">
        <v>283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257</v>
      </c>
      <c r="D36" s="52">
        <v>233</v>
      </c>
      <c r="E36" s="52">
        <v>259</v>
      </c>
      <c r="F36" s="52">
        <v>422</v>
      </c>
      <c r="G36" s="52">
        <v>421</v>
      </c>
      <c r="H36" s="52">
        <v>446</v>
      </c>
      <c r="I36" s="52">
        <v>580</v>
      </c>
      <c r="J36" s="52">
        <v>245</v>
      </c>
      <c r="K36" s="52">
        <v>368</v>
      </c>
      <c r="L36" s="52">
        <v>71</v>
      </c>
      <c r="M36" s="52">
        <v>549</v>
      </c>
      <c r="N36" s="52">
        <v>261</v>
      </c>
      <c r="O36" s="52">
        <v>411</v>
      </c>
      <c r="P36" s="52">
        <v>542</v>
      </c>
      <c r="Q36" s="52">
        <v>212</v>
      </c>
      <c r="R36" s="52">
        <v>353</v>
      </c>
      <c r="S36" s="52">
        <v>370</v>
      </c>
      <c r="T36" s="52">
        <v>315</v>
      </c>
      <c r="U36" s="52">
        <v>460</v>
      </c>
      <c r="V36" s="52">
        <v>346</v>
      </c>
      <c r="W36" s="52">
        <v>273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473</v>
      </c>
      <c r="D41" s="36">
        <v>488</v>
      </c>
      <c r="E41" s="36">
        <v>523</v>
      </c>
      <c r="F41" s="36">
        <v>699</v>
      </c>
      <c r="G41" s="36">
        <v>816</v>
      </c>
      <c r="H41" s="36">
        <v>977</v>
      </c>
      <c r="I41" s="36">
        <v>836</v>
      </c>
      <c r="J41" s="36">
        <v>529</v>
      </c>
      <c r="K41" s="36">
        <v>521</v>
      </c>
      <c r="L41" s="36">
        <v>562</v>
      </c>
      <c r="M41" s="36">
        <v>596</v>
      </c>
      <c r="N41" s="36">
        <v>611</v>
      </c>
      <c r="O41" s="36">
        <v>758</v>
      </c>
      <c r="P41" s="36">
        <v>730</v>
      </c>
      <c r="Q41" s="36">
        <v>443</v>
      </c>
      <c r="R41" s="36">
        <v>604</v>
      </c>
      <c r="S41" s="36">
        <v>722</v>
      </c>
      <c r="T41" s="36">
        <v>838</v>
      </c>
      <c r="U41" s="36">
        <v>866</v>
      </c>
      <c r="V41" s="36">
        <v>736</v>
      </c>
      <c r="W41" s="36">
        <v>556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670</v>
      </c>
      <c r="M45" s="52">
        <v>1023</v>
      </c>
      <c r="N45" s="52">
        <v>908</v>
      </c>
      <c r="O45" s="52">
        <v>1043</v>
      </c>
      <c r="P45" s="52">
        <v>752</v>
      </c>
      <c r="Q45" s="52">
        <v>235</v>
      </c>
      <c r="R45" s="52">
        <v>65</v>
      </c>
      <c r="S45" s="52">
        <v>17</v>
      </c>
      <c r="T45" s="52">
        <v>67</v>
      </c>
      <c r="U45" s="52">
        <v>96</v>
      </c>
      <c r="V45" s="52">
        <v>141</v>
      </c>
      <c r="W45" s="52">
        <v>9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98</v>
      </c>
      <c r="M48" s="52">
        <v>340</v>
      </c>
      <c r="N48" s="52">
        <v>311</v>
      </c>
      <c r="O48" s="52">
        <v>266</v>
      </c>
      <c r="P48" s="52">
        <v>248</v>
      </c>
      <c r="Q48" s="52">
        <v>74</v>
      </c>
      <c r="R48" s="52">
        <v>22</v>
      </c>
      <c r="S48" s="52">
        <v>3</v>
      </c>
      <c r="T48" s="52">
        <v>8</v>
      </c>
      <c r="U48" s="52">
        <v>8</v>
      </c>
      <c r="V48" s="52">
        <v>10</v>
      </c>
      <c r="W48" s="52">
        <v>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585</v>
      </c>
      <c r="M54" s="52">
        <v>80</v>
      </c>
      <c r="N54" s="52">
        <v>521</v>
      </c>
      <c r="O54" s="52">
        <v>477</v>
      </c>
      <c r="P54" s="52">
        <v>193</v>
      </c>
      <c r="Q54" s="52">
        <v>122</v>
      </c>
      <c r="R54" s="52">
        <v>27</v>
      </c>
      <c r="S54" s="52">
        <v>8</v>
      </c>
      <c r="T54" s="52">
        <v>42</v>
      </c>
      <c r="U54" s="52">
        <v>45</v>
      </c>
      <c r="V54" s="52">
        <v>75</v>
      </c>
      <c r="W54" s="52">
        <v>5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85</v>
      </c>
      <c r="M55" s="52">
        <v>943</v>
      </c>
      <c r="N55" s="52">
        <v>387</v>
      </c>
      <c r="O55" s="52">
        <v>566</v>
      </c>
      <c r="P55" s="52">
        <v>559</v>
      </c>
      <c r="Q55" s="52">
        <v>113</v>
      </c>
      <c r="R55" s="52">
        <v>38</v>
      </c>
      <c r="S55" s="52">
        <v>9</v>
      </c>
      <c r="T55" s="52">
        <v>25</v>
      </c>
      <c r="U55" s="52">
        <v>51</v>
      </c>
      <c r="V55" s="52">
        <v>66</v>
      </c>
      <c r="W55" s="52">
        <v>4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670</v>
      </c>
      <c r="M60" s="36">
        <v>1023</v>
      </c>
      <c r="N60" s="36">
        <v>908</v>
      </c>
      <c r="O60" s="36">
        <v>1043</v>
      </c>
      <c r="P60" s="36">
        <v>752</v>
      </c>
      <c r="Q60" s="36">
        <v>235</v>
      </c>
      <c r="R60" s="36">
        <v>65</v>
      </c>
      <c r="S60" s="36">
        <v>17</v>
      </c>
      <c r="T60" s="36">
        <v>67</v>
      </c>
      <c r="U60" s="36">
        <v>96</v>
      </c>
      <c r="V60" s="36">
        <v>141</v>
      </c>
      <c r="W60" s="36">
        <v>9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200073</v>
      </c>
      <c r="D64" s="52">
        <v>193089</v>
      </c>
      <c r="E64" s="52">
        <v>185576</v>
      </c>
      <c r="F64" s="52">
        <v>170175</v>
      </c>
      <c r="G64" s="52">
        <v>160332</v>
      </c>
      <c r="H64" s="52">
        <v>177229</v>
      </c>
      <c r="I64" s="52">
        <v>185452</v>
      </c>
      <c r="J64" s="52">
        <v>178046</v>
      </c>
      <c r="K64" s="52">
        <v>197702</v>
      </c>
      <c r="L64" s="52">
        <v>214958</v>
      </c>
      <c r="M64" s="52">
        <v>193716</v>
      </c>
      <c r="N64" s="52">
        <v>175750</v>
      </c>
      <c r="O64" s="52">
        <v>219370</v>
      </c>
      <c r="P64" s="52">
        <v>158821</v>
      </c>
      <c r="Q64" s="52">
        <v>174105</v>
      </c>
      <c r="R64" s="52">
        <v>235554</v>
      </c>
      <c r="S64" s="52">
        <v>204372</v>
      </c>
      <c r="T64" s="52">
        <v>192088</v>
      </c>
      <c r="U64" s="52">
        <v>198176</v>
      </c>
      <c r="V64" s="52">
        <v>218684</v>
      </c>
      <c r="W64" s="52">
        <v>184478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3493</v>
      </c>
      <c r="D67" s="52">
        <v>768</v>
      </c>
      <c r="E67" s="52">
        <v>5233</v>
      </c>
      <c r="F67" s="52">
        <v>8506</v>
      </c>
      <c r="G67" s="52">
        <v>19022</v>
      </c>
      <c r="H67" s="52">
        <v>23458</v>
      </c>
      <c r="I67" s="52">
        <v>6361</v>
      </c>
      <c r="J67" s="52">
        <v>11358</v>
      </c>
      <c r="K67" s="52">
        <v>23106</v>
      </c>
      <c r="L67" s="52">
        <v>31524</v>
      </c>
      <c r="M67" s="52">
        <v>64259</v>
      </c>
      <c r="N67" s="52">
        <v>60176</v>
      </c>
      <c r="O67" s="52">
        <v>55902</v>
      </c>
      <c r="P67" s="52">
        <v>52458</v>
      </c>
      <c r="Q67" s="52">
        <v>54615</v>
      </c>
      <c r="R67" s="52">
        <v>79089</v>
      </c>
      <c r="S67" s="52">
        <v>40450</v>
      </c>
      <c r="T67" s="52">
        <v>23563</v>
      </c>
      <c r="U67" s="52">
        <v>17328</v>
      </c>
      <c r="V67" s="52">
        <v>16001</v>
      </c>
      <c r="W67" s="52">
        <v>30187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188865</v>
      </c>
      <c r="D69" s="52">
        <v>188860</v>
      </c>
      <c r="E69" s="52">
        <v>182133</v>
      </c>
      <c r="F69" s="52">
        <v>166581</v>
      </c>
      <c r="G69" s="52">
        <v>157129</v>
      </c>
      <c r="H69" s="52">
        <v>172574</v>
      </c>
      <c r="I69" s="52">
        <v>177488</v>
      </c>
      <c r="J69" s="52">
        <v>170842</v>
      </c>
      <c r="K69" s="52">
        <v>192137</v>
      </c>
      <c r="L69" s="52">
        <v>210760</v>
      </c>
      <c r="M69" s="52">
        <v>193524</v>
      </c>
      <c r="N69" s="52">
        <v>170616</v>
      </c>
      <c r="O69" s="52">
        <v>215341</v>
      </c>
      <c r="P69" s="52">
        <v>158820</v>
      </c>
      <c r="Q69" s="52">
        <v>160480</v>
      </c>
      <c r="R69" s="52">
        <v>231826</v>
      </c>
      <c r="S69" s="52">
        <v>200359</v>
      </c>
      <c r="T69" s="52">
        <v>186157</v>
      </c>
      <c r="U69" s="52">
        <v>190583</v>
      </c>
      <c r="V69" s="52">
        <v>210300</v>
      </c>
      <c r="W69" s="52">
        <v>182330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3572</v>
      </c>
      <c r="D70" s="52">
        <v>342</v>
      </c>
      <c r="E70" s="52">
        <v>1797</v>
      </c>
      <c r="F70" s="52">
        <v>1974</v>
      </c>
      <c r="G70" s="52">
        <v>1023</v>
      </c>
      <c r="H70" s="52">
        <v>1335</v>
      </c>
      <c r="I70" s="52">
        <v>503</v>
      </c>
      <c r="J70" s="52">
        <v>2987</v>
      </c>
      <c r="K70" s="52">
        <v>1455</v>
      </c>
      <c r="L70" s="52">
        <v>2297</v>
      </c>
      <c r="M70" s="52">
        <v>0</v>
      </c>
      <c r="N70" s="52">
        <v>635</v>
      </c>
      <c r="O70" s="52">
        <v>3236</v>
      </c>
      <c r="P70" s="52">
        <v>0</v>
      </c>
      <c r="Q70" s="52">
        <v>2082</v>
      </c>
      <c r="R70" s="52">
        <v>2822</v>
      </c>
      <c r="S70" s="52">
        <v>682</v>
      </c>
      <c r="T70" s="52">
        <v>649</v>
      </c>
      <c r="U70" s="52">
        <v>645</v>
      </c>
      <c r="V70" s="52">
        <v>282</v>
      </c>
      <c r="W70" s="52">
        <v>2148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3486</v>
      </c>
      <c r="D73" s="52">
        <v>2028</v>
      </c>
      <c r="E73" s="52">
        <v>831</v>
      </c>
      <c r="F73" s="52">
        <v>643</v>
      </c>
      <c r="G73" s="52">
        <v>1056</v>
      </c>
      <c r="H73" s="52">
        <v>1806</v>
      </c>
      <c r="I73" s="52">
        <v>2289</v>
      </c>
      <c r="J73" s="52">
        <v>2266</v>
      </c>
      <c r="K73" s="52">
        <v>1210</v>
      </c>
      <c r="L73" s="52">
        <v>1661</v>
      </c>
      <c r="M73" s="52">
        <v>15</v>
      </c>
      <c r="N73" s="52">
        <v>2580</v>
      </c>
      <c r="O73" s="52">
        <v>363</v>
      </c>
      <c r="P73" s="52">
        <v>0</v>
      </c>
      <c r="Q73" s="52">
        <v>6012</v>
      </c>
      <c r="R73" s="52">
        <v>377</v>
      </c>
      <c r="S73" s="52">
        <v>1622</v>
      </c>
      <c r="T73" s="52">
        <v>3299</v>
      </c>
      <c r="U73" s="52">
        <v>3254</v>
      </c>
      <c r="V73" s="52">
        <v>4288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4150</v>
      </c>
      <c r="D74" s="52">
        <v>1859</v>
      </c>
      <c r="E74" s="52">
        <v>815</v>
      </c>
      <c r="F74" s="52">
        <v>977</v>
      </c>
      <c r="G74" s="52">
        <v>1124</v>
      </c>
      <c r="H74" s="52">
        <v>1514</v>
      </c>
      <c r="I74" s="52">
        <v>5172</v>
      </c>
      <c r="J74" s="52">
        <v>1951</v>
      </c>
      <c r="K74" s="52">
        <v>2900</v>
      </c>
      <c r="L74" s="52">
        <v>240</v>
      </c>
      <c r="M74" s="52">
        <v>177</v>
      </c>
      <c r="N74" s="52">
        <v>1919</v>
      </c>
      <c r="O74" s="52">
        <v>430</v>
      </c>
      <c r="P74" s="52">
        <v>1</v>
      </c>
      <c r="Q74" s="52">
        <v>5531</v>
      </c>
      <c r="R74" s="52">
        <v>529</v>
      </c>
      <c r="S74" s="52">
        <v>1709</v>
      </c>
      <c r="T74" s="52">
        <v>1983</v>
      </c>
      <c r="U74" s="52">
        <v>3694</v>
      </c>
      <c r="V74" s="52">
        <v>3814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101320</v>
      </c>
      <c r="D78" s="52">
        <v>91827</v>
      </c>
      <c r="E78" s="52">
        <v>86979</v>
      </c>
      <c r="F78" s="52">
        <v>74904</v>
      </c>
      <c r="G78" s="52">
        <v>76369</v>
      </c>
      <c r="H78" s="52">
        <v>89930</v>
      </c>
      <c r="I78" s="52">
        <v>109954</v>
      </c>
      <c r="J78" s="52">
        <v>126390</v>
      </c>
      <c r="K78" s="52">
        <v>126458</v>
      </c>
      <c r="L78" s="52">
        <v>128538</v>
      </c>
      <c r="M78" s="52">
        <v>121841</v>
      </c>
      <c r="N78" s="52">
        <v>112507</v>
      </c>
      <c r="O78" s="52">
        <v>136486</v>
      </c>
      <c r="P78" s="52">
        <v>83456</v>
      </c>
      <c r="Q78" s="52">
        <v>88755</v>
      </c>
      <c r="R78" s="52">
        <v>134512</v>
      </c>
      <c r="S78" s="52">
        <v>114990</v>
      </c>
      <c r="T78" s="52">
        <v>109769</v>
      </c>
      <c r="U78" s="52">
        <v>117108</v>
      </c>
      <c r="V78" s="52">
        <v>131320</v>
      </c>
      <c r="W78" s="52">
        <v>104799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98753</v>
      </c>
      <c r="D79" s="36">
        <v>101262</v>
      </c>
      <c r="E79" s="36">
        <v>98597</v>
      </c>
      <c r="F79" s="36">
        <v>95271</v>
      </c>
      <c r="G79" s="36">
        <v>83963</v>
      </c>
      <c r="H79" s="36">
        <v>87299</v>
      </c>
      <c r="I79" s="36">
        <v>75498</v>
      </c>
      <c r="J79" s="36">
        <v>51656</v>
      </c>
      <c r="K79" s="36">
        <v>71244</v>
      </c>
      <c r="L79" s="36">
        <v>86420</v>
      </c>
      <c r="M79" s="36">
        <v>71875</v>
      </c>
      <c r="N79" s="36">
        <v>63243</v>
      </c>
      <c r="O79" s="36">
        <v>82884</v>
      </c>
      <c r="P79" s="36">
        <v>75365</v>
      </c>
      <c r="Q79" s="36">
        <v>85350</v>
      </c>
      <c r="R79" s="36">
        <v>101042</v>
      </c>
      <c r="S79" s="36">
        <v>89382</v>
      </c>
      <c r="T79" s="36">
        <v>82319</v>
      </c>
      <c r="U79" s="36">
        <v>81068</v>
      </c>
      <c r="V79" s="36">
        <v>87364</v>
      </c>
      <c r="W79" s="36">
        <v>79679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6085</v>
      </c>
      <c r="D83" s="52">
        <v>9976</v>
      </c>
      <c r="E83" s="52">
        <v>11247</v>
      </c>
      <c r="F83" s="52">
        <v>14213</v>
      </c>
      <c r="G83" s="52">
        <v>15197</v>
      </c>
      <c r="H83" s="52">
        <v>13843</v>
      </c>
      <c r="I83" s="52">
        <v>9148</v>
      </c>
      <c r="J83" s="52">
        <v>7564</v>
      </c>
      <c r="K83" s="52">
        <v>8143</v>
      </c>
      <c r="L83" s="52">
        <v>11122</v>
      </c>
      <c r="M83" s="52">
        <v>11726</v>
      </c>
      <c r="N83" s="52">
        <v>10342</v>
      </c>
      <c r="O83" s="52">
        <v>15713</v>
      </c>
      <c r="P83" s="52">
        <v>29441</v>
      </c>
      <c r="Q83" s="52">
        <v>14651</v>
      </c>
      <c r="R83" s="52">
        <v>13123</v>
      </c>
      <c r="S83" s="52">
        <v>10905</v>
      </c>
      <c r="T83" s="52">
        <v>13286</v>
      </c>
      <c r="U83" s="52">
        <v>11506</v>
      </c>
      <c r="V83" s="52">
        <v>11905</v>
      </c>
      <c r="W83" s="52">
        <v>8360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106</v>
      </c>
      <c r="D86" s="52">
        <v>40</v>
      </c>
      <c r="E86" s="52">
        <v>317</v>
      </c>
      <c r="F86" s="52">
        <v>710</v>
      </c>
      <c r="G86" s="52">
        <v>1803</v>
      </c>
      <c r="H86" s="52">
        <v>1832</v>
      </c>
      <c r="I86" s="52">
        <v>314</v>
      </c>
      <c r="J86" s="52">
        <v>482</v>
      </c>
      <c r="K86" s="52">
        <v>951</v>
      </c>
      <c r="L86" s="52">
        <v>1631</v>
      </c>
      <c r="M86" s="52">
        <v>3890</v>
      </c>
      <c r="N86" s="52">
        <v>3541</v>
      </c>
      <c r="O86" s="52">
        <v>4004</v>
      </c>
      <c r="P86" s="52">
        <v>9724</v>
      </c>
      <c r="Q86" s="52">
        <v>4596</v>
      </c>
      <c r="R86" s="52">
        <v>4406</v>
      </c>
      <c r="S86" s="52">
        <v>2159</v>
      </c>
      <c r="T86" s="52">
        <v>1630</v>
      </c>
      <c r="U86" s="52">
        <v>1007</v>
      </c>
      <c r="V86" s="52">
        <v>871</v>
      </c>
      <c r="W86" s="52">
        <v>1368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2778</v>
      </c>
      <c r="D96" s="52">
        <v>5205</v>
      </c>
      <c r="E96" s="52">
        <v>5679</v>
      </c>
      <c r="F96" s="52">
        <v>5640</v>
      </c>
      <c r="G96" s="52">
        <v>7364</v>
      </c>
      <c r="H96" s="52">
        <v>7529</v>
      </c>
      <c r="I96" s="52">
        <v>2806</v>
      </c>
      <c r="J96" s="52">
        <v>4065</v>
      </c>
      <c r="K96" s="52">
        <v>2397</v>
      </c>
      <c r="L96" s="52">
        <v>9718</v>
      </c>
      <c r="M96" s="52">
        <v>921</v>
      </c>
      <c r="N96" s="52">
        <v>5931</v>
      </c>
      <c r="O96" s="52">
        <v>7187</v>
      </c>
      <c r="P96" s="52">
        <v>7566</v>
      </c>
      <c r="Q96" s="52">
        <v>7631</v>
      </c>
      <c r="R96" s="52">
        <v>5459</v>
      </c>
      <c r="S96" s="52">
        <v>5311</v>
      </c>
      <c r="T96" s="52">
        <v>8298</v>
      </c>
      <c r="U96" s="52">
        <v>5389</v>
      </c>
      <c r="V96" s="52">
        <v>6301</v>
      </c>
      <c r="W96" s="52">
        <v>4256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3307</v>
      </c>
      <c r="D97" s="52">
        <v>4771</v>
      </c>
      <c r="E97" s="52">
        <v>5568</v>
      </c>
      <c r="F97" s="52">
        <v>8573</v>
      </c>
      <c r="G97" s="52">
        <v>7833</v>
      </c>
      <c r="H97" s="52">
        <v>6314</v>
      </c>
      <c r="I97" s="52">
        <v>6342</v>
      </c>
      <c r="J97" s="52">
        <v>3499</v>
      </c>
      <c r="K97" s="52">
        <v>5746</v>
      </c>
      <c r="L97" s="52">
        <v>1404</v>
      </c>
      <c r="M97" s="52">
        <v>10805</v>
      </c>
      <c r="N97" s="52">
        <v>4411</v>
      </c>
      <c r="O97" s="52">
        <v>8526</v>
      </c>
      <c r="P97" s="52">
        <v>21875</v>
      </c>
      <c r="Q97" s="52">
        <v>7020</v>
      </c>
      <c r="R97" s="52">
        <v>7664</v>
      </c>
      <c r="S97" s="52">
        <v>5594</v>
      </c>
      <c r="T97" s="52">
        <v>4988</v>
      </c>
      <c r="U97" s="52">
        <v>6117</v>
      </c>
      <c r="V97" s="52">
        <v>5604</v>
      </c>
      <c r="W97" s="52">
        <v>4104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6085</v>
      </c>
      <c r="D103" s="36">
        <v>9976</v>
      </c>
      <c r="E103" s="36">
        <v>11247</v>
      </c>
      <c r="F103" s="36">
        <v>14213</v>
      </c>
      <c r="G103" s="36">
        <v>15197</v>
      </c>
      <c r="H103" s="36">
        <v>13843</v>
      </c>
      <c r="I103" s="36">
        <v>9148</v>
      </c>
      <c r="J103" s="36">
        <v>7564</v>
      </c>
      <c r="K103" s="36">
        <v>8143</v>
      </c>
      <c r="L103" s="36">
        <v>11122</v>
      </c>
      <c r="M103" s="36">
        <v>11726</v>
      </c>
      <c r="N103" s="36">
        <v>10342</v>
      </c>
      <c r="O103" s="36">
        <v>15713</v>
      </c>
      <c r="P103" s="36">
        <v>29441</v>
      </c>
      <c r="Q103" s="36">
        <v>14651</v>
      </c>
      <c r="R103" s="36">
        <v>13123</v>
      </c>
      <c r="S103" s="36">
        <v>10905</v>
      </c>
      <c r="T103" s="36">
        <v>13286</v>
      </c>
      <c r="U103" s="36">
        <v>11506</v>
      </c>
      <c r="V103" s="36">
        <v>11905</v>
      </c>
      <c r="W103" s="36">
        <v>8360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8358</v>
      </c>
      <c r="D126" s="52">
        <v>8782</v>
      </c>
      <c r="E126" s="52">
        <v>8967</v>
      </c>
      <c r="F126" s="52">
        <v>7871</v>
      </c>
      <c r="G126" s="52">
        <v>6614</v>
      </c>
      <c r="H126" s="52">
        <v>6602</v>
      </c>
      <c r="I126" s="52">
        <v>7851</v>
      </c>
      <c r="J126" s="52">
        <v>7094</v>
      </c>
      <c r="K126" s="52">
        <v>8267</v>
      </c>
      <c r="L126" s="52">
        <v>10130</v>
      </c>
      <c r="M126" s="52">
        <v>10894</v>
      </c>
      <c r="N126" s="52">
        <v>10548</v>
      </c>
      <c r="O126" s="52">
        <v>12998</v>
      </c>
      <c r="P126" s="52">
        <v>15270</v>
      </c>
      <c r="Q126" s="52">
        <v>11284</v>
      </c>
      <c r="R126" s="52">
        <v>10385</v>
      </c>
      <c r="S126" s="52">
        <v>9219</v>
      </c>
      <c r="T126" s="52">
        <v>10053</v>
      </c>
      <c r="U126" s="52">
        <v>9320</v>
      </c>
      <c r="V126" s="52">
        <v>9764</v>
      </c>
      <c r="W126" s="52">
        <v>8134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146</v>
      </c>
      <c r="D129" s="52">
        <v>35</v>
      </c>
      <c r="E129" s="52">
        <v>253</v>
      </c>
      <c r="F129" s="52">
        <v>394</v>
      </c>
      <c r="G129" s="52">
        <v>785</v>
      </c>
      <c r="H129" s="52">
        <v>874</v>
      </c>
      <c r="I129" s="52">
        <v>269</v>
      </c>
      <c r="J129" s="52">
        <v>452</v>
      </c>
      <c r="K129" s="52">
        <v>966</v>
      </c>
      <c r="L129" s="52">
        <v>1485</v>
      </c>
      <c r="M129" s="52">
        <v>3614</v>
      </c>
      <c r="N129" s="52">
        <v>3611</v>
      </c>
      <c r="O129" s="52">
        <v>3312</v>
      </c>
      <c r="P129" s="52">
        <v>5044</v>
      </c>
      <c r="Q129" s="52">
        <v>3540</v>
      </c>
      <c r="R129" s="52">
        <v>3487</v>
      </c>
      <c r="S129" s="52">
        <v>1824</v>
      </c>
      <c r="T129" s="52">
        <v>1233</v>
      </c>
      <c r="U129" s="52">
        <v>815</v>
      </c>
      <c r="V129" s="52">
        <v>715</v>
      </c>
      <c r="W129" s="52">
        <v>1331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8059</v>
      </c>
      <c r="D131" s="52">
        <v>8590</v>
      </c>
      <c r="E131" s="52">
        <v>8720</v>
      </c>
      <c r="F131" s="52">
        <v>7616</v>
      </c>
      <c r="G131" s="52">
        <v>6420</v>
      </c>
      <c r="H131" s="52">
        <v>6373</v>
      </c>
      <c r="I131" s="52">
        <v>7607</v>
      </c>
      <c r="J131" s="52">
        <v>6859</v>
      </c>
      <c r="K131" s="52">
        <v>8003</v>
      </c>
      <c r="L131" s="52">
        <v>9807</v>
      </c>
      <c r="M131" s="52">
        <v>10639</v>
      </c>
      <c r="N131" s="52">
        <v>10240</v>
      </c>
      <c r="O131" s="52">
        <v>12526</v>
      </c>
      <c r="P131" s="52">
        <v>14727</v>
      </c>
      <c r="Q131" s="52">
        <v>10743</v>
      </c>
      <c r="R131" s="52">
        <v>9981</v>
      </c>
      <c r="S131" s="52">
        <v>8915</v>
      </c>
      <c r="T131" s="52">
        <v>9647</v>
      </c>
      <c r="U131" s="52">
        <v>8950</v>
      </c>
      <c r="V131" s="52">
        <v>9359</v>
      </c>
      <c r="W131" s="52">
        <v>7778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137</v>
      </c>
      <c r="D132" s="52">
        <v>14</v>
      </c>
      <c r="E132" s="52">
        <v>80</v>
      </c>
      <c r="F132" s="52">
        <v>95</v>
      </c>
      <c r="G132" s="52">
        <v>30</v>
      </c>
      <c r="H132" s="52">
        <v>34</v>
      </c>
      <c r="I132" s="52">
        <v>57</v>
      </c>
      <c r="J132" s="52">
        <v>104</v>
      </c>
      <c r="K132" s="52">
        <v>52</v>
      </c>
      <c r="L132" s="52">
        <v>102</v>
      </c>
      <c r="M132" s="52">
        <v>11</v>
      </c>
      <c r="N132" s="52">
        <v>82</v>
      </c>
      <c r="O132" s="52">
        <v>166</v>
      </c>
      <c r="P132" s="52">
        <v>0</v>
      </c>
      <c r="Q132" s="52">
        <v>195</v>
      </c>
      <c r="R132" s="52">
        <v>78</v>
      </c>
      <c r="S132" s="52">
        <v>13</v>
      </c>
      <c r="T132" s="52">
        <v>59</v>
      </c>
      <c r="U132" s="52">
        <v>13</v>
      </c>
      <c r="V132" s="52">
        <v>12</v>
      </c>
      <c r="W132" s="52">
        <v>87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74</v>
      </c>
      <c r="D135" s="52">
        <v>93</v>
      </c>
      <c r="E135" s="52">
        <v>84</v>
      </c>
      <c r="F135" s="52">
        <v>63</v>
      </c>
      <c r="G135" s="52">
        <v>79</v>
      </c>
      <c r="H135" s="52">
        <v>106</v>
      </c>
      <c r="I135" s="52">
        <v>57</v>
      </c>
      <c r="J135" s="52">
        <v>70</v>
      </c>
      <c r="K135" s="52">
        <v>62</v>
      </c>
      <c r="L135" s="52">
        <v>193</v>
      </c>
      <c r="M135" s="52">
        <v>19</v>
      </c>
      <c r="N135" s="52">
        <v>130</v>
      </c>
      <c r="O135" s="52">
        <v>140</v>
      </c>
      <c r="P135" s="52">
        <v>140</v>
      </c>
      <c r="Q135" s="52">
        <v>180</v>
      </c>
      <c r="R135" s="52">
        <v>136</v>
      </c>
      <c r="S135" s="52">
        <v>142</v>
      </c>
      <c r="T135" s="52">
        <v>217</v>
      </c>
      <c r="U135" s="52">
        <v>167</v>
      </c>
      <c r="V135" s="52">
        <v>208</v>
      </c>
      <c r="W135" s="52">
        <v>137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88</v>
      </c>
      <c r="D136" s="52">
        <v>85</v>
      </c>
      <c r="E136" s="52">
        <v>83</v>
      </c>
      <c r="F136" s="52">
        <v>97</v>
      </c>
      <c r="G136" s="52">
        <v>85</v>
      </c>
      <c r="H136" s="52">
        <v>89</v>
      </c>
      <c r="I136" s="52">
        <v>130</v>
      </c>
      <c r="J136" s="52">
        <v>61</v>
      </c>
      <c r="K136" s="52">
        <v>150</v>
      </c>
      <c r="L136" s="52">
        <v>28</v>
      </c>
      <c r="M136" s="52">
        <v>225</v>
      </c>
      <c r="N136" s="52">
        <v>96</v>
      </c>
      <c r="O136" s="52">
        <v>166</v>
      </c>
      <c r="P136" s="52">
        <v>403</v>
      </c>
      <c r="Q136" s="52">
        <v>166</v>
      </c>
      <c r="R136" s="52">
        <v>190</v>
      </c>
      <c r="S136" s="52">
        <v>149</v>
      </c>
      <c r="T136" s="52">
        <v>130</v>
      </c>
      <c r="U136" s="52">
        <v>190</v>
      </c>
      <c r="V136" s="52">
        <v>185</v>
      </c>
      <c r="W136" s="52">
        <v>132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8358</v>
      </c>
      <c r="D141" s="36">
        <v>8782</v>
      </c>
      <c r="E141" s="36">
        <v>8967</v>
      </c>
      <c r="F141" s="36">
        <v>7871</v>
      </c>
      <c r="G141" s="36">
        <v>6614</v>
      </c>
      <c r="H141" s="36">
        <v>6602</v>
      </c>
      <c r="I141" s="36">
        <v>7851</v>
      </c>
      <c r="J141" s="36">
        <v>7094</v>
      </c>
      <c r="K141" s="36">
        <v>8267</v>
      </c>
      <c r="L141" s="36">
        <v>10130</v>
      </c>
      <c r="M141" s="36">
        <v>10894</v>
      </c>
      <c r="N141" s="36">
        <v>10548</v>
      </c>
      <c r="O141" s="36">
        <v>12998</v>
      </c>
      <c r="P141" s="36">
        <v>15270</v>
      </c>
      <c r="Q141" s="36">
        <v>11284</v>
      </c>
      <c r="R141" s="36">
        <v>10385</v>
      </c>
      <c r="S141" s="36">
        <v>9219</v>
      </c>
      <c r="T141" s="36">
        <v>10053</v>
      </c>
      <c r="U141" s="36">
        <v>9320</v>
      </c>
      <c r="V141" s="36">
        <v>9764</v>
      </c>
      <c r="W141" s="36">
        <v>8134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471</v>
      </c>
      <c r="D145" s="52">
        <v>952</v>
      </c>
      <c r="E145" s="52">
        <v>970</v>
      </c>
      <c r="F145" s="52">
        <v>1079</v>
      </c>
      <c r="G145" s="52">
        <v>1231</v>
      </c>
      <c r="H145" s="52">
        <v>1652</v>
      </c>
      <c r="I145" s="52">
        <v>2183</v>
      </c>
      <c r="J145" s="52">
        <v>2130</v>
      </c>
      <c r="K145" s="52">
        <v>2944</v>
      </c>
      <c r="L145" s="52">
        <v>2775</v>
      </c>
      <c r="M145" s="52">
        <v>3291</v>
      </c>
      <c r="N145" s="52">
        <v>2435</v>
      </c>
      <c r="O145" s="52">
        <v>3487</v>
      </c>
      <c r="P145" s="52">
        <v>8770</v>
      </c>
      <c r="Q145" s="52">
        <v>6688</v>
      </c>
      <c r="R145" s="52">
        <v>9630</v>
      </c>
      <c r="S145" s="52">
        <v>11313</v>
      </c>
      <c r="T145" s="52">
        <v>17038</v>
      </c>
      <c r="U145" s="52">
        <v>23300</v>
      </c>
      <c r="V145" s="52">
        <v>30792</v>
      </c>
      <c r="W145" s="52">
        <v>16957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</v>
      </c>
      <c r="D147" s="52">
        <v>38</v>
      </c>
      <c r="E147" s="52">
        <v>131</v>
      </c>
      <c r="F147" s="52">
        <v>156</v>
      </c>
      <c r="G147" s="52">
        <v>207</v>
      </c>
      <c r="H147" s="52">
        <v>327</v>
      </c>
      <c r="I147" s="52">
        <v>441</v>
      </c>
      <c r="J147" s="52">
        <v>457</v>
      </c>
      <c r="K147" s="52">
        <v>716</v>
      </c>
      <c r="L147" s="52">
        <v>777</v>
      </c>
      <c r="M147" s="52">
        <v>1193</v>
      </c>
      <c r="N147" s="52">
        <v>1061</v>
      </c>
      <c r="O147" s="52">
        <v>1738</v>
      </c>
      <c r="P147" s="52">
        <v>5102</v>
      </c>
      <c r="Q147" s="52">
        <v>4381</v>
      </c>
      <c r="R147" s="52">
        <v>7238</v>
      </c>
      <c r="S147" s="52">
        <v>8940</v>
      </c>
      <c r="T147" s="52">
        <v>13484</v>
      </c>
      <c r="U147" s="52">
        <v>18489</v>
      </c>
      <c r="V147" s="52">
        <v>22256</v>
      </c>
      <c r="W147" s="52">
        <v>13576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215</v>
      </c>
      <c r="D153" s="52">
        <v>497</v>
      </c>
      <c r="E153" s="52">
        <v>490</v>
      </c>
      <c r="F153" s="52">
        <v>428</v>
      </c>
      <c r="G153" s="52">
        <v>597</v>
      </c>
      <c r="H153" s="52">
        <v>898</v>
      </c>
      <c r="I153" s="52">
        <v>670</v>
      </c>
      <c r="J153" s="52">
        <v>1145</v>
      </c>
      <c r="K153" s="52">
        <v>867</v>
      </c>
      <c r="L153" s="52">
        <v>2425</v>
      </c>
      <c r="M153" s="52">
        <v>258</v>
      </c>
      <c r="N153" s="52">
        <v>1397</v>
      </c>
      <c r="O153" s="52">
        <v>1595</v>
      </c>
      <c r="P153" s="52">
        <v>2254</v>
      </c>
      <c r="Q153" s="52">
        <v>3484</v>
      </c>
      <c r="R153" s="52">
        <v>4006</v>
      </c>
      <c r="S153" s="52">
        <v>5510</v>
      </c>
      <c r="T153" s="52">
        <v>10641</v>
      </c>
      <c r="U153" s="52">
        <v>10912</v>
      </c>
      <c r="V153" s="52">
        <v>16298</v>
      </c>
      <c r="W153" s="52">
        <v>8632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256</v>
      </c>
      <c r="D154" s="52">
        <v>455</v>
      </c>
      <c r="E154" s="52">
        <v>480</v>
      </c>
      <c r="F154" s="52">
        <v>651</v>
      </c>
      <c r="G154" s="52">
        <v>634</v>
      </c>
      <c r="H154" s="52">
        <v>754</v>
      </c>
      <c r="I154" s="52">
        <v>1513</v>
      </c>
      <c r="J154" s="52">
        <v>985</v>
      </c>
      <c r="K154" s="52">
        <v>2077</v>
      </c>
      <c r="L154" s="52">
        <v>350</v>
      </c>
      <c r="M154" s="52">
        <v>3033</v>
      </c>
      <c r="N154" s="52">
        <v>1038</v>
      </c>
      <c r="O154" s="52">
        <v>1892</v>
      </c>
      <c r="P154" s="52">
        <v>6516</v>
      </c>
      <c r="Q154" s="52">
        <v>3204</v>
      </c>
      <c r="R154" s="52">
        <v>5624</v>
      </c>
      <c r="S154" s="52">
        <v>5803</v>
      </c>
      <c r="T154" s="52">
        <v>6397</v>
      </c>
      <c r="U154" s="52">
        <v>12388</v>
      </c>
      <c r="V154" s="52">
        <v>14494</v>
      </c>
      <c r="W154" s="52">
        <v>8325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471</v>
      </c>
      <c r="D159" s="36">
        <v>952</v>
      </c>
      <c r="E159" s="36">
        <v>970</v>
      </c>
      <c r="F159" s="36">
        <v>1079</v>
      </c>
      <c r="G159" s="36">
        <v>1231</v>
      </c>
      <c r="H159" s="36">
        <v>1652</v>
      </c>
      <c r="I159" s="36">
        <v>2183</v>
      </c>
      <c r="J159" s="36">
        <v>2130</v>
      </c>
      <c r="K159" s="36">
        <v>2944</v>
      </c>
      <c r="L159" s="36">
        <v>2775</v>
      </c>
      <c r="M159" s="36">
        <v>3291</v>
      </c>
      <c r="N159" s="36">
        <v>2435</v>
      </c>
      <c r="O159" s="36">
        <v>3487</v>
      </c>
      <c r="P159" s="36">
        <v>8770</v>
      </c>
      <c r="Q159" s="36">
        <v>6688</v>
      </c>
      <c r="R159" s="36">
        <v>9630</v>
      </c>
      <c r="S159" s="36">
        <v>11313</v>
      </c>
      <c r="T159" s="36">
        <v>17038</v>
      </c>
      <c r="U159" s="36">
        <v>23300</v>
      </c>
      <c r="V159" s="36">
        <v>30792</v>
      </c>
      <c r="W159" s="36">
        <v>16957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3070</v>
      </c>
      <c r="D163" s="52">
        <v>2958</v>
      </c>
      <c r="E163" s="52">
        <v>3158</v>
      </c>
      <c r="F163" s="52">
        <v>2614</v>
      </c>
      <c r="G163" s="52">
        <v>2808</v>
      </c>
      <c r="H163" s="52">
        <v>2280</v>
      </c>
      <c r="I163" s="52">
        <v>2941</v>
      </c>
      <c r="J163" s="52">
        <v>2691</v>
      </c>
      <c r="K163" s="52">
        <v>2984</v>
      </c>
      <c r="L163" s="52">
        <v>2983</v>
      </c>
      <c r="M163" s="52">
        <v>4089</v>
      </c>
      <c r="N163" s="52">
        <v>3296</v>
      </c>
      <c r="O163" s="52">
        <v>2516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268</v>
      </c>
      <c r="D165" s="52">
        <v>59</v>
      </c>
      <c r="E165" s="52">
        <v>422</v>
      </c>
      <c r="F165" s="52">
        <v>376</v>
      </c>
      <c r="G165" s="52">
        <v>470</v>
      </c>
      <c r="H165" s="52">
        <v>446</v>
      </c>
      <c r="I165" s="52">
        <v>504</v>
      </c>
      <c r="J165" s="52">
        <v>576</v>
      </c>
      <c r="K165" s="52">
        <v>721</v>
      </c>
      <c r="L165" s="52">
        <v>828</v>
      </c>
      <c r="M165" s="52">
        <v>1471</v>
      </c>
      <c r="N165" s="52">
        <v>1427</v>
      </c>
      <c r="O165" s="52">
        <v>1248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1402</v>
      </c>
      <c r="D171" s="52">
        <v>1543</v>
      </c>
      <c r="E171" s="52">
        <v>1594</v>
      </c>
      <c r="F171" s="52">
        <v>1037</v>
      </c>
      <c r="G171" s="52">
        <v>1361</v>
      </c>
      <c r="H171" s="52">
        <v>1240</v>
      </c>
      <c r="I171" s="52">
        <v>902</v>
      </c>
      <c r="J171" s="52">
        <v>1446</v>
      </c>
      <c r="K171" s="52">
        <v>878</v>
      </c>
      <c r="L171" s="52">
        <v>2607</v>
      </c>
      <c r="M171" s="52">
        <v>321</v>
      </c>
      <c r="N171" s="52">
        <v>1890</v>
      </c>
      <c r="O171" s="52">
        <v>1151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1668</v>
      </c>
      <c r="D172" s="52">
        <v>1415</v>
      </c>
      <c r="E172" s="52">
        <v>1564</v>
      </c>
      <c r="F172" s="52">
        <v>1577</v>
      </c>
      <c r="G172" s="52">
        <v>1447</v>
      </c>
      <c r="H172" s="52">
        <v>1040</v>
      </c>
      <c r="I172" s="52">
        <v>2039</v>
      </c>
      <c r="J172" s="52">
        <v>1245</v>
      </c>
      <c r="K172" s="52">
        <v>2106</v>
      </c>
      <c r="L172" s="52">
        <v>376</v>
      </c>
      <c r="M172" s="52">
        <v>3768</v>
      </c>
      <c r="N172" s="52">
        <v>1406</v>
      </c>
      <c r="O172" s="52">
        <v>1365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3070</v>
      </c>
      <c r="D177" s="36">
        <v>2958</v>
      </c>
      <c r="E177" s="36">
        <v>3158</v>
      </c>
      <c r="F177" s="36">
        <v>2614</v>
      </c>
      <c r="G177" s="36">
        <v>2808</v>
      </c>
      <c r="H177" s="36">
        <v>2280</v>
      </c>
      <c r="I177" s="36">
        <v>2941</v>
      </c>
      <c r="J177" s="36">
        <v>2691</v>
      </c>
      <c r="K177" s="36">
        <v>2984</v>
      </c>
      <c r="L177" s="36">
        <v>2983</v>
      </c>
      <c r="M177" s="36">
        <v>4089</v>
      </c>
      <c r="N177" s="36">
        <v>3296</v>
      </c>
      <c r="O177" s="36">
        <v>2516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89</v>
      </c>
      <c r="D5" s="52">
        <v>107</v>
      </c>
      <c r="E5" s="52">
        <v>64</v>
      </c>
      <c r="F5" s="52">
        <v>109</v>
      </c>
      <c r="G5" s="52">
        <v>125</v>
      </c>
      <c r="H5" s="52">
        <v>131</v>
      </c>
      <c r="I5" s="52">
        <v>215</v>
      </c>
      <c r="J5" s="52">
        <v>137</v>
      </c>
      <c r="K5" s="52">
        <v>125</v>
      </c>
      <c r="L5" s="52">
        <v>23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38</v>
      </c>
      <c r="S5" s="52">
        <v>21</v>
      </c>
      <c r="T5" s="52">
        <v>52</v>
      </c>
      <c r="U5" s="52">
        <v>61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6</v>
      </c>
      <c r="E8" s="52">
        <v>7</v>
      </c>
      <c r="F8" s="52">
        <v>6</v>
      </c>
      <c r="G8" s="52">
        <v>8</v>
      </c>
      <c r="H8" s="52">
        <v>13</v>
      </c>
      <c r="I8" s="52">
        <v>7</v>
      </c>
      <c r="J8" s="52">
        <v>11</v>
      </c>
      <c r="K8" s="52">
        <v>19</v>
      </c>
      <c r="L8" s="52">
        <v>15</v>
      </c>
      <c r="M8" s="52">
        <v>11</v>
      </c>
      <c r="N8" s="52">
        <v>2</v>
      </c>
      <c r="O8" s="52">
        <v>0</v>
      </c>
      <c r="P8" s="52">
        <v>0</v>
      </c>
      <c r="Q8" s="52">
        <v>0</v>
      </c>
      <c r="R8" s="52">
        <v>0</v>
      </c>
      <c r="S8" s="52">
        <v>12</v>
      </c>
      <c r="T8" s="52">
        <v>10</v>
      </c>
      <c r="U8" s="52">
        <v>18</v>
      </c>
      <c r="V8" s="52">
        <v>18</v>
      </c>
      <c r="W8" s="52">
        <v>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111</v>
      </c>
      <c r="D15" s="52">
        <f>RES_hhdet_in!D15-RES_hhdet_in_new!D15</f>
        <v>136</v>
      </c>
      <c r="E15" s="52">
        <f>RES_hhdet_in!E15-RES_hhdet_in_new!E15</f>
        <v>111</v>
      </c>
      <c r="F15" s="52">
        <f>RES_hhdet_in!F15-RES_hhdet_in_new!F15</f>
        <v>110</v>
      </c>
      <c r="G15" s="52">
        <f>RES_hhdet_in!G15-RES_hhdet_in_new!G15</f>
        <v>150</v>
      </c>
      <c r="H15" s="52">
        <f>RES_hhdet_in!H15-RES_hhdet_in_new!H15</f>
        <v>194</v>
      </c>
      <c r="I15" s="52">
        <f>RES_hhdet_in!I15-RES_hhdet_in_new!I15</f>
        <v>93</v>
      </c>
      <c r="J15" s="52">
        <f>RES_hhdet_in!J15-RES_hhdet_in_new!J15</f>
        <v>123</v>
      </c>
      <c r="K15" s="52">
        <f>RES_hhdet_in!K15-RES_hhdet_in_new!K15</f>
        <v>77</v>
      </c>
      <c r="L15" s="52">
        <f>RES_hhdet_in!L15-RES_hhdet_in_new!L15</f>
        <v>140</v>
      </c>
      <c r="M15" s="52">
        <f>RES_hhdet_in!M15-RES_hhdet_in_new!M15</f>
        <v>8</v>
      </c>
      <c r="N15" s="52">
        <f>RES_hhdet_in!N15-RES_hhdet_in_new!N15</f>
        <v>85</v>
      </c>
      <c r="O15" s="52">
        <f>RES_hhdet_in!O15-RES_hhdet_in_new!O15</f>
        <v>40</v>
      </c>
      <c r="P15" s="52">
        <f>RES_hhdet_in!P15-RES_hhdet_in_new!P15</f>
        <v>39</v>
      </c>
      <c r="Q15" s="52">
        <f>RES_hhdet_in!Q15-RES_hhdet_in_new!Q15</f>
        <v>119</v>
      </c>
      <c r="R15" s="52">
        <f>RES_hhdet_in!R15-RES_hhdet_in_new!R15</f>
        <v>76</v>
      </c>
      <c r="S15" s="52">
        <f>RES_hhdet_in!S15-RES_hhdet_in_new!S15</f>
        <v>57</v>
      </c>
      <c r="T15" s="52">
        <f>RES_hhdet_in!T15-RES_hhdet_in_new!T15</f>
        <v>55</v>
      </c>
      <c r="U15" s="52">
        <f>RES_hhdet_in!U15-RES_hhdet_in_new!U15</f>
        <v>32</v>
      </c>
      <c r="V15" s="52">
        <f>RES_hhdet_in!V15-RES_hhdet_in_new!V15</f>
        <v>2</v>
      </c>
      <c r="W15" s="52">
        <f>RES_hhdet_in!W15-RES_hhdet_in_new!W15</f>
        <v>2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131</v>
      </c>
      <c r="D16" s="52">
        <f>RES_hhdet_in!D16-RES_hhdet_in_new!D16</f>
        <v>124</v>
      </c>
      <c r="E16" s="52">
        <f>RES_hhdet_in!E16-RES_hhdet_in_new!E16</f>
        <v>110</v>
      </c>
      <c r="F16" s="52">
        <f>RES_hhdet_in!F16-RES_hhdet_in_new!F16</f>
        <v>166</v>
      </c>
      <c r="G16" s="52">
        <f>RES_hhdet_in!G16-RES_hhdet_in_new!G16</f>
        <v>162</v>
      </c>
      <c r="H16" s="52">
        <f>RES_hhdet_in!H16-RES_hhdet_in_new!H16</f>
        <v>161</v>
      </c>
      <c r="I16" s="52">
        <f>RES_hhdet_in!I16-RES_hhdet_in_new!I16</f>
        <v>204</v>
      </c>
      <c r="J16" s="52">
        <f>RES_hhdet_in!J16-RES_hhdet_in_new!J16</f>
        <v>104</v>
      </c>
      <c r="K16" s="52">
        <f>RES_hhdet_in!K16-RES_hhdet_in_new!K16</f>
        <v>179</v>
      </c>
      <c r="L16" s="52">
        <f>RES_hhdet_in!L16-RES_hhdet_in_new!L16</f>
        <v>20</v>
      </c>
      <c r="M16" s="52">
        <f>RES_hhdet_in!M16-RES_hhdet_in_new!M16</f>
        <v>93</v>
      </c>
      <c r="N16" s="52">
        <f>RES_hhdet_in!N16-RES_hhdet_in_new!N16</f>
        <v>63</v>
      </c>
      <c r="O16" s="52">
        <f>RES_hhdet_in!O16-RES_hhdet_in_new!O16</f>
        <v>47</v>
      </c>
      <c r="P16" s="52">
        <f>RES_hhdet_in!P16-RES_hhdet_in_new!P16</f>
        <v>105</v>
      </c>
      <c r="Q16" s="52">
        <f>RES_hhdet_in!Q16-RES_hhdet_in_new!Q16</f>
        <v>101</v>
      </c>
      <c r="R16" s="52">
        <f>RES_hhdet_in!R16-RES_hhdet_in_new!R16</f>
        <v>117</v>
      </c>
      <c r="S16" s="52">
        <f>RES_hhdet_in!S16-RES_hhdet_in_new!S16</f>
        <v>67</v>
      </c>
      <c r="T16" s="52">
        <f>RES_hhdet_in!T16-RES_hhdet_in_new!T16</f>
        <v>34</v>
      </c>
      <c r="U16" s="52">
        <f>RES_hhdet_in!U16-RES_hhdet_in_new!U16</f>
        <v>42</v>
      </c>
      <c r="V16" s="52">
        <f>RES_hhdet_in!V16-RES_hhdet_in_new!V16</f>
        <v>1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242</v>
      </c>
      <c r="D22" s="36">
        <v>260</v>
      </c>
      <c r="E22" s="36">
        <v>221</v>
      </c>
      <c r="F22" s="36">
        <v>278</v>
      </c>
      <c r="G22" s="36">
        <v>312</v>
      </c>
      <c r="H22" s="36">
        <v>352</v>
      </c>
      <c r="I22" s="36">
        <v>301</v>
      </c>
      <c r="J22" s="36">
        <v>223</v>
      </c>
      <c r="K22" s="36">
        <v>257</v>
      </c>
      <c r="L22" s="36">
        <v>165</v>
      </c>
      <c r="M22" s="36">
        <v>98</v>
      </c>
      <c r="N22" s="36">
        <v>153</v>
      </c>
      <c r="O22" s="36">
        <v>90</v>
      </c>
      <c r="P22" s="36">
        <v>136</v>
      </c>
      <c r="Q22" s="36">
        <v>216</v>
      </c>
      <c r="R22" s="36">
        <v>199</v>
      </c>
      <c r="S22" s="36">
        <v>127</v>
      </c>
      <c r="T22" s="36">
        <v>87</v>
      </c>
      <c r="U22" s="36">
        <v>72</v>
      </c>
      <c r="V22" s="36">
        <v>1</v>
      </c>
      <c r="W22" s="36">
        <v>4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848</v>
      </c>
      <c r="D26" s="52">
        <v>883</v>
      </c>
      <c r="E26" s="52">
        <v>971</v>
      </c>
      <c r="F26" s="52">
        <v>1391</v>
      </c>
      <c r="G26" s="52">
        <v>1727</v>
      </c>
      <c r="H26" s="52">
        <v>1944</v>
      </c>
      <c r="I26" s="52">
        <v>1659</v>
      </c>
      <c r="J26" s="52">
        <v>1151</v>
      </c>
      <c r="K26" s="52">
        <v>1073</v>
      </c>
      <c r="L26" s="52">
        <v>1127</v>
      </c>
      <c r="M26" s="52">
        <v>1390</v>
      </c>
      <c r="N26" s="52">
        <v>1720</v>
      </c>
      <c r="O26" s="52">
        <v>1554</v>
      </c>
      <c r="P26" s="52">
        <v>610</v>
      </c>
      <c r="Q26" s="52">
        <v>613</v>
      </c>
      <c r="R26" s="52">
        <v>777</v>
      </c>
      <c r="S26" s="52">
        <v>1370</v>
      </c>
      <c r="T26" s="52">
        <v>1596</v>
      </c>
      <c r="U26" s="52">
        <v>1596</v>
      </c>
      <c r="V26" s="52">
        <v>1227</v>
      </c>
      <c r="W26" s="52">
        <v>1177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64</v>
      </c>
      <c r="D29" s="52">
        <v>61</v>
      </c>
      <c r="E29" s="52">
        <v>61</v>
      </c>
      <c r="F29" s="52">
        <v>71</v>
      </c>
      <c r="G29" s="52">
        <v>115</v>
      </c>
      <c r="H29" s="52">
        <v>174</v>
      </c>
      <c r="I29" s="52">
        <v>114</v>
      </c>
      <c r="J29" s="52">
        <v>115</v>
      </c>
      <c r="K29" s="52">
        <v>157</v>
      </c>
      <c r="L29" s="52">
        <v>139</v>
      </c>
      <c r="M29" s="52">
        <v>210</v>
      </c>
      <c r="N29" s="52">
        <v>220</v>
      </c>
      <c r="O29" s="52">
        <v>271</v>
      </c>
      <c r="P29" s="52">
        <v>356</v>
      </c>
      <c r="Q29" s="52">
        <v>365</v>
      </c>
      <c r="R29" s="52">
        <v>403</v>
      </c>
      <c r="S29" s="52">
        <v>338</v>
      </c>
      <c r="T29" s="52">
        <v>475</v>
      </c>
      <c r="U29" s="52">
        <v>640</v>
      </c>
      <c r="V29" s="52">
        <v>685</v>
      </c>
      <c r="W29" s="52">
        <v>643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1009</v>
      </c>
      <c r="D35" s="52">
        <f>RES_hhdet_in!D35-RES_hhdet_in_new!D35</f>
        <v>1174</v>
      </c>
      <c r="E35" s="52">
        <f>RES_hhdet_in!E35-RES_hhdet_in_new!E35</f>
        <v>1198</v>
      </c>
      <c r="F35" s="52">
        <f>RES_hhdet_in!F35-RES_hhdet_in_new!F35</f>
        <v>1145</v>
      </c>
      <c r="G35" s="52">
        <f>RES_hhdet_in!G35-RES_hhdet_in_new!G35</f>
        <v>1653</v>
      </c>
      <c r="H35" s="52">
        <f>RES_hhdet_in!H35-RES_hhdet_in_new!H35</f>
        <v>2147</v>
      </c>
      <c r="I35" s="52">
        <f>RES_hhdet_in!I35-RES_hhdet_in_new!I35</f>
        <v>772</v>
      </c>
      <c r="J35" s="52">
        <f>RES_hhdet_in!J35-RES_hhdet_in_new!J35</f>
        <v>1114</v>
      </c>
      <c r="K35" s="52">
        <f>RES_hhdet_in!K35-RES_hhdet_in_new!K35</f>
        <v>745</v>
      </c>
      <c r="L35" s="52">
        <f>RES_hhdet_in!L35-RES_hhdet_in_new!L35</f>
        <v>2421</v>
      </c>
      <c r="M35" s="52">
        <f>RES_hhdet_in!M35-RES_hhdet_in_new!M35</f>
        <v>255</v>
      </c>
      <c r="N35" s="52">
        <f>RES_hhdet_in!N35-RES_hhdet_in_new!N35</f>
        <v>2204</v>
      </c>
      <c r="O35" s="52">
        <f>RES_hhdet_in!O35-RES_hhdet_in_new!O35</f>
        <v>1715</v>
      </c>
      <c r="P35" s="52">
        <f>RES_hhdet_in!P35-RES_hhdet_in_new!P35</f>
        <v>716</v>
      </c>
      <c r="Q35" s="52">
        <f>RES_hhdet_in!Q35-RES_hhdet_in_new!Q35</f>
        <v>1318</v>
      </c>
      <c r="R35" s="52">
        <f>RES_hhdet_in!R35-RES_hhdet_in_new!R35</f>
        <v>1026</v>
      </c>
      <c r="S35" s="52">
        <f>RES_hhdet_in!S35-RES_hhdet_in_new!S35</f>
        <v>1520</v>
      </c>
      <c r="T35" s="52">
        <f>RES_hhdet_in!T35-RES_hhdet_in_new!T35</f>
        <v>2192</v>
      </c>
      <c r="U35" s="52">
        <f>RES_hhdet_in!U35-RES_hhdet_in_new!U35</f>
        <v>1671</v>
      </c>
      <c r="V35" s="52">
        <f>RES_hhdet_in!V35-RES_hhdet_in_new!V35</f>
        <v>1679</v>
      </c>
      <c r="W35" s="52">
        <f>RES_hhdet_in!W35-RES_hhdet_in_new!W35</f>
        <v>1494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1201</v>
      </c>
      <c r="D36" s="52">
        <f>RES_hhdet_in!D36-RES_hhdet_in_new!D36</f>
        <v>1075</v>
      </c>
      <c r="E36" s="52">
        <f>RES_hhdet_in!E36-RES_hhdet_in_new!E36</f>
        <v>1174</v>
      </c>
      <c r="F36" s="52">
        <f>RES_hhdet_in!F36-RES_hhdet_in_new!F36</f>
        <v>1742</v>
      </c>
      <c r="G36" s="52">
        <f>RES_hhdet_in!G36-RES_hhdet_in_new!G36</f>
        <v>1757</v>
      </c>
      <c r="H36" s="52">
        <f>RES_hhdet_in!H36-RES_hhdet_in_new!H36</f>
        <v>1799</v>
      </c>
      <c r="I36" s="52">
        <f>RES_hhdet_in!I36-RES_hhdet_in_new!I36</f>
        <v>1742</v>
      </c>
      <c r="J36" s="52">
        <f>RES_hhdet_in!J36-RES_hhdet_in_new!J36</f>
        <v>958</v>
      </c>
      <c r="K36" s="52">
        <f>RES_hhdet_in!K36-RES_hhdet_in_new!K36</f>
        <v>1791</v>
      </c>
      <c r="L36" s="52">
        <f>RES_hhdet_in!L36-RES_hhdet_in_new!L36</f>
        <v>349</v>
      </c>
      <c r="M36" s="52">
        <f>RES_hhdet_in!M36-RES_hhdet_in_new!M36</f>
        <v>3023</v>
      </c>
      <c r="N36" s="52">
        <f>RES_hhdet_in!N36-RES_hhdet_in_new!N36</f>
        <v>1632</v>
      </c>
      <c r="O36" s="52">
        <f>RES_hhdet_in!O36-RES_hhdet_in_new!O36</f>
        <v>2045</v>
      </c>
      <c r="P36" s="52">
        <f>RES_hhdet_in!P36-RES_hhdet_in_new!P36</f>
        <v>2054</v>
      </c>
      <c r="Q36" s="52">
        <f>RES_hhdet_in!Q36-RES_hhdet_in_new!Q36</f>
        <v>1199</v>
      </c>
      <c r="R36" s="52">
        <f>RES_hhdet_in!R36-RES_hhdet_in_new!R36</f>
        <v>1464</v>
      </c>
      <c r="S36" s="52">
        <f>RES_hhdet_in!S36-RES_hhdet_in_new!S36</f>
        <v>1636</v>
      </c>
      <c r="T36" s="52">
        <f>RES_hhdet_in!T36-RES_hhdet_in_new!T36</f>
        <v>1322</v>
      </c>
      <c r="U36" s="52">
        <f>RES_hhdet_in!U36-RES_hhdet_in_new!U36</f>
        <v>1924</v>
      </c>
      <c r="V36" s="52">
        <f>RES_hhdet_in!V36-RES_hhdet_in_new!V36</f>
        <v>1476</v>
      </c>
      <c r="W36" s="52">
        <f>RES_hhdet_in!W36-RES_hhdet_in_new!W36</f>
        <v>1399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2210</v>
      </c>
      <c r="D41" s="36">
        <v>2250</v>
      </c>
      <c r="E41" s="36">
        <v>2372</v>
      </c>
      <c r="F41" s="36">
        <v>2887</v>
      </c>
      <c r="G41" s="36">
        <v>3410</v>
      </c>
      <c r="H41" s="36">
        <v>3942</v>
      </c>
      <c r="I41" s="36">
        <v>2521</v>
      </c>
      <c r="J41" s="36">
        <v>2074</v>
      </c>
      <c r="K41" s="36">
        <v>2538</v>
      </c>
      <c r="L41" s="36">
        <v>2770</v>
      </c>
      <c r="M41" s="36">
        <v>3272</v>
      </c>
      <c r="N41" s="36">
        <v>3842</v>
      </c>
      <c r="O41" s="36">
        <v>3768</v>
      </c>
      <c r="P41" s="36">
        <v>2773</v>
      </c>
      <c r="Q41" s="36">
        <v>2519</v>
      </c>
      <c r="R41" s="36">
        <v>2490</v>
      </c>
      <c r="S41" s="36">
        <v>3160</v>
      </c>
      <c r="T41" s="36">
        <v>3504</v>
      </c>
      <c r="U41" s="36">
        <v>3590</v>
      </c>
      <c r="V41" s="36">
        <v>3166</v>
      </c>
      <c r="W41" s="36">
        <v>2898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1341</v>
      </c>
      <c r="M45" s="52">
        <v>2387</v>
      </c>
      <c r="N45" s="52">
        <v>2553</v>
      </c>
      <c r="O45" s="52">
        <v>2140</v>
      </c>
      <c r="P45" s="52">
        <v>630</v>
      </c>
      <c r="Q45" s="52">
        <v>327</v>
      </c>
      <c r="R45" s="52">
        <v>85</v>
      </c>
      <c r="S45" s="52">
        <v>34</v>
      </c>
      <c r="T45" s="52">
        <v>130</v>
      </c>
      <c r="U45" s="52">
        <v>178</v>
      </c>
      <c r="V45" s="52">
        <v>235</v>
      </c>
      <c r="W45" s="52">
        <v>21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122</v>
      </c>
      <c r="D48" s="52">
        <v>100</v>
      </c>
      <c r="E48" s="52">
        <v>5</v>
      </c>
      <c r="F48" s="52">
        <v>5</v>
      </c>
      <c r="G48" s="52">
        <v>5</v>
      </c>
      <c r="H48" s="52">
        <v>5</v>
      </c>
      <c r="I48" s="52">
        <v>2</v>
      </c>
      <c r="J48" s="52">
        <v>2</v>
      </c>
      <c r="K48" s="52">
        <v>5</v>
      </c>
      <c r="L48" s="52">
        <v>6</v>
      </c>
      <c r="M48" s="52">
        <v>135</v>
      </c>
      <c r="N48" s="52">
        <v>304</v>
      </c>
      <c r="O48" s="52">
        <v>412</v>
      </c>
      <c r="P48" s="52">
        <v>489</v>
      </c>
      <c r="Q48" s="52">
        <v>410</v>
      </c>
      <c r="R48" s="52">
        <v>307</v>
      </c>
      <c r="S48" s="52">
        <v>71</v>
      </c>
      <c r="T48" s="52">
        <v>25</v>
      </c>
      <c r="U48" s="52">
        <v>53</v>
      </c>
      <c r="V48" s="52">
        <v>81</v>
      </c>
      <c r="W48" s="52">
        <v>129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936</v>
      </c>
      <c r="D54" s="52">
        <f>RES_hhdet_in!D54-RES_hhdet_in_new!D54</f>
        <v>653</v>
      </c>
      <c r="E54" s="52">
        <f>RES_hhdet_in!E54-RES_hhdet_in_new!E54</f>
        <v>560</v>
      </c>
      <c r="F54" s="52">
        <f>RES_hhdet_in!F54-RES_hhdet_in_new!F54</f>
        <v>624</v>
      </c>
      <c r="G54" s="52">
        <f>RES_hhdet_in!G54-RES_hhdet_in_new!G54</f>
        <v>1009</v>
      </c>
      <c r="H54" s="52">
        <f>RES_hhdet_in!H54-RES_hhdet_in_new!H54</f>
        <v>1619</v>
      </c>
      <c r="I54" s="52">
        <f>RES_hhdet_in!I54-RES_hhdet_in_new!I54</f>
        <v>515</v>
      </c>
      <c r="J54" s="52">
        <f>RES_hhdet_in!J54-RES_hhdet_in_new!J54</f>
        <v>51</v>
      </c>
      <c r="K54" s="52">
        <f>RES_hhdet_in!K54-RES_hhdet_in_new!K54</f>
        <v>417</v>
      </c>
      <c r="L54" s="52">
        <f>RES_hhdet_in!L54-RES_hhdet_in_new!L54</f>
        <v>1171</v>
      </c>
      <c r="M54" s="52">
        <f>RES_hhdet_in!M54-RES_hhdet_in_new!M54</f>
        <v>187</v>
      </c>
      <c r="N54" s="52">
        <f>RES_hhdet_in!N54-RES_hhdet_in_new!N54</f>
        <v>1481</v>
      </c>
      <c r="O54" s="52">
        <f>RES_hhdet_in!O54-RES_hhdet_in_new!O54</f>
        <v>1026</v>
      </c>
      <c r="P54" s="52">
        <f>RES_hhdet_in!P54-RES_hhdet_in_new!P54</f>
        <v>234</v>
      </c>
      <c r="Q54" s="52">
        <f>RES_hhdet_in!Q54-RES_hhdet_in_new!Q54</f>
        <v>474</v>
      </c>
      <c r="R54" s="52">
        <f>RES_hhdet_in!R54-RES_hhdet_in_new!R54</f>
        <v>457</v>
      </c>
      <c r="S54" s="52">
        <f>RES_hhdet_in!S54-RES_hhdet_in_new!S54</f>
        <v>786</v>
      </c>
      <c r="T54" s="52">
        <f>RES_hhdet_in!T54-RES_hhdet_in_new!T54</f>
        <v>1558</v>
      </c>
      <c r="U54" s="52">
        <f>RES_hhdet_in!U54-RES_hhdet_in_new!U54</f>
        <v>1250</v>
      </c>
      <c r="V54" s="52">
        <f>RES_hhdet_in!V54-RES_hhdet_in_new!V54</f>
        <v>1217</v>
      </c>
      <c r="W54" s="52">
        <f>RES_hhdet_in!W54-RES_hhdet_in_new!W54</f>
        <v>733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1115</v>
      </c>
      <c r="D55" s="52">
        <f>RES_hhdet_in!D55-RES_hhdet_in_new!D55</f>
        <v>598</v>
      </c>
      <c r="E55" s="52">
        <f>RES_hhdet_in!E55-RES_hhdet_in_new!E55</f>
        <v>549</v>
      </c>
      <c r="F55" s="52">
        <f>RES_hhdet_in!F55-RES_hhdet_in_new!F55</f>
        <v>948</v>
      </c>
      <c r="G55" s="52">
        <f>RES_hhdet_in!G55-RES_hhdet_in_new!G55</f>
        <v>1074</v>
      </c>
      <c r="H55" s="52">
        <f>RES_hhdet_in!H55-RES_hhdet_in_new!H55</f>
        <v>1358</v>
      </c>
      <c r="I55" s="52">
        <f>RES_hhdet_in!I55-RES_hhdet_in_new!I55</f>
        <v>1164</v>
      </c>
      <c r="J55" s="52">
        <f>RES_hhdet_in!J55-RES_hhdet_in_new!J55</f>
        <v>43</v>
      </c>
      <c r="K55" s="52">
        <f>RES_hhdet_in!K55-RES_hhdet_in_new!K55</f>
        <v>1001</v>
      </c>
      <c r="L55" s="52">
        <f>RES_hhdet_in!L55-RES_hhdet_in_new!L55</f>
        <v>170</v>
      </c>
      <c r="M55" s="52">
        <f>RES_hhdet_in!M55-RES_hhdet_in_new!M55</f>
        <v>2203</v>
      </c>
      <c r="N55" s="52">
        <f>RES_hhdet_in!N55-RES_hhdet_in_new!N55</f>
        <v>1100</v>
      </c>
      <c r="O55" s="52">
        <f>RES_hhdet_in!O55-RES_hhdet_in_new!O55</f>
        <v>1228</v>
      </c>
      <c r="P55" s="52">
        <f>RES_hhdet_in!P55-RES_hhdet_in_new!P55</f>
        <v>681</v>
      </c>
      <c r="Q55" s="52">
        <f>RES_hhdet_in!Q55-RES_hhdet_in_new!Q55</f>
        <v>425</v>
      </c>
      <c r="R55" s="52">
        <f>RES_hhdet_in!R55-RES_hhdet_in_new!R55</f>
        <v>654</v>
      </c>
      <c r="S55" s="52">
        <f>RES_hhdet_in!S55-RES_hhdet_in_new!S55</f>
        <v>852</v>
      </c>
      <c r="T55" s="52">
        <f>RES_hhdet_in!T55-RES_hhdet_in_new!T55</f>
        <v>941</v>
      </c>
      <c r="U55" s="52">
        <f>RES_hhdet_in!U55-RES_hhdet_in_new!U55</f>
        <v>1441</v>
      </c>
      <c r="V55" s="52">
        <f>RES_hhdet_in!V55-RES_hhdet_in_new!V55</f>
        <v>1070</v>
      </c>
      <c r="W55" s="52">
        <f>RES_hhdet_in!W55-RES_hhdet_in_new!W55</f>
        <v>693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2051</v>
      </c>
      <c r="D60" s="36">
        <v>1252</v>
      </c>
      <c r="E60" s="36">
        <v>1109</v>
      </c>
      <c r="F60" s="36">
        <v>1571</v>
      </c>
      <c r="G60" s="36">
        <v>2082</v>
      </c>
      <c r="H60" s="36">
        <v>2976</v>
      </c>
      <c r="I60" s="36">
        <v>1682</v>
      </c>
      <c r="J60" s="36">
        <v>94</v>
      </c>
      <c r="K60" s="36">
        <v>1419</v>
      </c>
      <c r="L60" s="36">
        <v>1343</v>
      </c>
      <c r="M60" s="36">
        <v>2391</v>
      </c>
      <c r="N60" s="36">
        <v>2581</v>
      </c>
      <c r="O60" s="36">
        <v>2254</v>
      </c>
      <c r="P60" s="36">
        <v>917</v>
      </c>
      <c r="Q60" s="36">
        <v>903</v>
      </c>
      <c r="R60" s="36">
        <v>1107</v>
      </c>
      <c r="S60" s="36">
        <v>1640</v>
      </c>
      <c r="T60" s="36">
        <v>2508</v>
      </c>
      <c r="U60" s="36">
        <v>2687</v>
      </c>
      <c r="V60" s="36">
        <v>2296</v>
      </c>
      <c r="W60" s="36">
        <v>1423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358016</v>
      </c>
      <c r="D64" s="52">
        <v>348624</v>
      </c>
      <c r="E64" s="52">
        <v>344118</v>
      </c>
      <c r="F64" s="52">
        <v>338619</v>
      </c>
      <c r="G64" s="52">
        <v>339005</v>
      </c>
      <c r="H64" s="52">
        <v>352496</v>
      </c>
      <c r="I64" s="52">
        <v>367829</v>
      </c>
      <c r="J64" s="52">
        <v>387156</v>
      </c>
      <c r="K64" s="52">
        <v>406781</v>
      </c>
      <c r="L64" s="52">
        <v>429925</v>
      </c>
      <c r="M64" s="52">
        <v>451616</v>
      </c>
      <c r="N64" s="52">
        <v>493963</v>
      </c>
      <c r="O64" s="52">
        <v>449554</v>
      </c>
      <c r="P64" s="52">
        <v>132674</v>
      </c>
      <c r="Q64" s="52">
        <v>240893</v>
      </c>
      <c r="R64" s="52">
        <v>302889</v>
      </c>
      <c r="S64" s="52">
        <v>387470</v>
      </c>
      <c r="T64" s="52">
        <v>365656</v>
      </c>
      <c r="U64" s="52">
        <v>364935</v>
      </c>
      <c r="V64" s="52">
        <v>364117</v>
      </c>
      <c r="W64" s="52">
        <v>390007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23136</v>
      </c>
      <c r="D67" s="52">
        <v>22206</v>
      </c>
      <c r="E67" s="52">
        <v>25018</v>
      </c>
      <c r="F67" s="52">
        <v>27188</v>
      </c>
      <c r="G67" s="52">
        <v>34319</v>
      </c>
      <c r="H67" s="52">
        <v>38922</v>
      </c>
      <c r="I67" s="52">
        <v>22365</v>
      </c>
      <c r="J67" s="52">
        <v>24295</v>
      </c>
      <c r="K67" s="52">
        <v>42816</v>
      </c>
      <c r="L67" s="52">
        <v>49932</v>
      </c>
      <c r="M67" s="52">
        <v>78978</v>
      </c>
      <c r="N67" s="52">
        <v>77031</v>
      </c>
      <c r="O67" s="52">
        <v>83017</v>
      </c>
      <c r="P67" s="52">
        <v>103604</v>
      </c>
      <c r="Q67" s="52">
        <v>91976</v>
      </c>
      <c r="R67" s="52">
        <v>125407</v>
      </c>
      <c r="S67" s="52">
        <v>132767</v>
      </c>
      <c r="T67" s="52">
        <v>146165</v>
      </c>
      <c r="U67" s="52">
        <v>157095</v>
      </c>
      <c r="V67" s="52">
        <v>159986</v>
      </c>
      <c r="W67" s="52">
        <v>183592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340982</v>
      </c>
      <c r="D69" s="52">
        <f>RES_hhdet_in!D69-RES_hhdet_in_new!D69</f>
        <v>344100</v>
      </c>
      <c r="E69" s="52">
        <f>RES_hhdet_in!E69-RES_hhdet_in_new!E69</f>
        <v>341055</v>
      </c>
      <c r="F69" s="52">
        <f>RES_hhdet_in!F69-RES_hhdet_in_new!F69</f>
        <v>335353</v>
      </c>
      <c r="G69" s="52">
        <f>RES_hhdet_in!G69-RES_hhdet_in_new!G69</f>
        <v>337094</v>
      </c>
      <c r="H69" s="52">
        <f>RES_hhdet_in!H69-RES_hhdet_in_new!H69</f>
        <v>349496</v>
      </c>
      <c r="I69" s="52">
        <f>RES_hhdet_in!I69-RES_hhdet_in_new!I69</f>
        <v>357030</v>
      </c>
      <c r="J69" s="52">
        <f>RES_hhdet_in!J69-RES_hhdet_in_new!J69</f>
        <v>378880</v>
      </c>
      <c r="K69" s="52">
        <f>RES_hhdet_in!K69-RES_hhdet_in_new!K69</f>
        <v>406101</v>
      </c>
      <c r="L69" s="52">
        <f>RES_hhdet_in!L69-RES_hhdet_in_new!L69</f>
        <v>428638</v>
      </c>
      <c r="M69" s="52">
        <f>RES_hhdet_in!M69-RES_hhdet_in_new!M69</f>
        <v>457694</v>
      </c>
      <c r="N69" s="52">
        <f>RES_hhdet_in!N69-RES_hhdet_in_new!N69</f>
        <v>487584</v>
      </c>
      <c r="O69" s="52">
        <f>RES_hhdet_in!O69-RES_hhdet_in_new!O69</f>
        <v>451175</v>
      </c>
      <c r="P69" s="52">
        <f>RES_hhdet_in!P69-RES_hhdet_in_new!P69</f>
        <v>154197</v>
      </c>
      <c r="Q69" s="52">
        <f>RES_hhdet_in!Q69-RES_hhdet_in_new!Q69</f>
        <v>225651</v>
      </c>
      <c r="R69" s="52">
        <f>RES_hhdet_in!R69-RES_hhdet_in_new!R69</f>
        <v>306808</v>
      </c>
      <c r="S69" s="52">
        <f>RES_hhdet_in!S69-RES_hhdet_in_new!S69</f>
        <v>387114</v>
      </c>
      <c r="T69" s="52">
        <f>RES_hhdet_in!T69-RES_hhdet_in_new!T69</f>
        <v>360004</v>
      </c>
      <c r="U69" s="52">
        <f>RES_hhdet_in!U69-RES_hhdet_in_new!U69</f>
        <v>357182</v>
      </c>
      <c r="V69" s="52">
        <f>RES_hhdet_in!V69-RES_hhdet_in_new!V69</f>
        <v>359192</v>
      </c>
      <c r="W69" s="52">
        <f>RES_hhdet_in!W69-RES_hhdet_in_new!W69</f>
        <v>405588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6449</v>
      </c>
      <c r="D70" s="52">
        <f>RES_hhdet_in!D70-RES_hhdet_in_new!D70</f>
        <v>624</v>
      </c>
      <c r="E70" s="52">
        <f>RES_hhdet_in!E70-RES_hhdet_in_new!E70</f>
        <v>3364</v>
      </c>
      <c r="F70" s="52">
        <f>RES_hhdet_in!F70-RES_hhdet_in_new!F70</f>
        <v>3975</v>
      </c>
      <c r="G70" s="52">
        <f>RES_hhdet_in!G70-RES_hhdet_in_new!G70</f>
        <v>2195</v>
      </c>
      <c r="H70" s="52">
        <f>RES_hhdet_in!H70-RES_hhdet_in_new!H70</f>
        <v>2703</v>
      </c>
      <c r="I70" s="52">
        <f>RES_hhdet_in!I70-RES_hhdet_in_new!I70</f>
        <v>1012</v>
      </c>
      <c r="J70" s="52">
        <f>RES_hhdet_in!J70-RES_hhdet_in_new!J70</f>
        <v>6624</v>
      </c>
      <c r="K70" s="52">
        <f>RES_hhdet_in!K70-RES_hhdet_in_new!K70</f>
        <v>3075</v>
      </c>
      <c r="L70" s="52">
        <f>RES_hhdet_in!L70-RES_hhdet_in_new!L70</f>
        <v>4670</v>
      </c>
      <c r="M70" s="52">
        <f>RES_hhdet_in!M70-RES_hhdet_in_new!M70</f>
        <v>0</v>
      </c>
      <c r="N70" s="52">
        <f>RES_hhdet_in!N70-RES_hhdet_in_new!N70</f>
        <v>1814</v>
      </c>
      <c r="O70" s="52">
        <f>RES_hhdet_in!O70-RES_hhdet_in_new!O70</f>
        <v>6775</v>
      </c>
      <c r="P70" s="52">
        <f>RES_hhdet_in!P70-RES_hhdet_in_new!P70</f>
        <v>0</v>
      </c>
      <c r="Q70" s="52">
        <f>RES_hhdet_in!Q70-RES_hhdet_in_new!Q70</f>
        <v>2927</v>
      </c>
      <c r="R70" s="52">
        <f>RES_hhdet_in!R70-RES_hhdet_in_new!R70</f>
        <v>3734</v>
      </c>
      <c r="S70" s="52">
        <f>RES_hhdet_in!S70-RES_hhdet_in_new!S70</f>
        <v>1314</v>
      </c>
      <c r="T70" s="52">
        <f>RES_hhdet_in!T70-RES_hhdet_in_new!T70</f>
        <v>1252</v>
      </c>
      <c r="U70" s="52">
        <f>RES_hhdet_in!U70-RES_hhdet_in_new!U70</f>
        <v>1204</v>
      </c>
      <c r="V70" s="52">
        <f>RES_hhdet_in!V70-RES_hhdet_in_new!V70</f>
        <v>478</v>
      </c>
      <c r="W70" s="52">
        <f>RES_hhdet_in!W70-RES_hhdet_in_new!W70</f>
        <v>4772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6238</v>
      </c>
      <c r="D73" s="52">
        <f>RES_hhdet_in!D73-RES_hhdet_in_new!D73</f>
        <v>3662</v>
      </c>
      <c r="E73" s="52">
        <f>RES_hhdet_in!E73-RES_hhdet_in_new!E73</f>
        <v>1541</v>
      </c>
      <c r="F73" s="52">
        <f>RES_hhdet_in!F73-RES_hhdet_in_new!F73</f>
        <v>1278</v>
      </c>
      <c r="G73" s="52">
        <f>RES_hhdet_in!G73-RES_hhdet_in_new!G73</f>
        <v>2233</v>
      </c>
      <c r="H73" s="52">
        <f>RES_hhdet_in!H73-RES_hhdet_in_new!H73</f>
        <v>3591</v>
      </c>
      <c r="I73" s="52">
        <f>RES_hhdet_in!I73-RES_hhdet_in_new!I73</f>
        <v>4539</v>
      </c>
      <c r="J73" s="52">
        <f>RES_hhdet_in!J73-RES_hhdet_in_new!J73</f>
        <v>4928</v>
      </c>
      <c r="K73" s="52">
        <f>RES_hhdet_in!K73-RES_hhdet_in_new!K73</f>
        <v>2488</v>
      </c>
      <c r="L73" s="52">
        <f>RES_hhdet_in!L73-RES_hhdet_in_new!L73</f>
        <v>3322</v>
      </c>
      <c r="M73" s="52">
        <f>RES_hhdet_in!M73-RES_hhdet_in_new!M73</f>
        <v>35</v>
      </c>
      <c r="N73" s="52">
        <f>RES_hhdet_in!N73-RES_hhdet_in_new!N73</f>
        <v>7255</v>
      </c>
      <c r="O73" s="52">
        <f>RES_hhdet_in!O73-RES_hhdet_in_new!O73</f>
        <v>743</v>
      </c>
      <c r="P73" s="52">
        <f>RES_hhdet_in!P73-RES_hhdet_in_new!P73</f>
        <v>0</v>
      </c>
      <c r="Q73" s="52">
        <f>RES_hhdet_in!Q73-RES_hhdet_in_new!Q73</f>
        <v>8319</v>
      </c>
      <c r="R73" s="52">
        <f>RES_hhdet_in!R73-RES_hhdet_in_new!R73</f>
        <v>484</v>
      </c>
      <c r="S73" s="52">
        <f>RES_hhdet_in!S73-RES_hhdet_in_new!S73</f>
        <v>3075</v>
      </c>
      <c r="T73" s="52">
        <f>RES_hhdet_in!T73-RES_hhdet_in_new!T73</f>
        <v>6279</v>
      </c>
      <c r="U73" s="52">
        <f>RES_hhdet_in!U73-RES_hhdet_in_new!U73</f>
        <v>5993</v>
      </c>
      <c r="V73" s="52">
        <f>RES_hhdet_in!V73-RES_hhdet_in_new!V73</f>
        <v>7140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7425</v>
      </c>
      <c r="D74" s="52">
        <f>RES_hhdet_in!D74-RES_hhdet_in_new!D74</f>
        <v>3356</v>
      </c>
      <c r="E74" s="52">
        <f>RES_hhdet_in!E74-RES_hhdet_in_new!E74</f>
        <v>1511</v>
      </c>
      <c r="F74" s="52">
        <f>RES_hhdet_in!F74-RES_hhdet_in_new!F74</f>
        <v>1944</v>
      </c>
      <c r="G74" s="52">
        <f>RES_hhdet_in!G74-RES_hhdet_in_new!G74</f>
        <v>2377</v>
      </c>
      <c r="H74" s="52">
        <f>RES_hhdet_in!H74-RES_hhdet_in_new!H74</f>
        <v>3012</v>
      </c>
      <c r="I74" s="52">
        <f>RES_hhdet_in!I74-RES_hhdet_in_new!I74</f>
        <v>10258</v>
      </c>
      <c r="J74" s="52">
        <f>RES_hhdet_in!J74-RES_hhdet_in_new!J74</f>
        <v>4242</v>
      </c>
      <c r="K74" s="52">
        <f>RES_hhdet_in!K74-RES_hhdet_in_new!K74</f>
        <v>5969</v>
      </c>
      <c r="L74" s="52">
        <f>RES_hhdet_in!L74-RES_hhdet_in_new!L74</f>
        <v>480</v>
      </c>
      <c r="M74" s="52">
        <f>RES_hhdet_in!M74-RES_hhdet_in_new!M74</f>
        <v>413</v>
      </c>
      <c r="N74" s="52">
        <f>RES_hhdet_in!N74-RES_hhdet_in_new!N74</f>
        <v>5393</v>
      </c>
      <c r="O74" s="52">
        <f>RES_hhdet_in!O74-RES_hhdet_in_new!O74</f>
        <v>883</v>
      </c>
      <c r="P74" s="52">
        <f>RES_hhdet_in!P74-RES_hhdet_in_new!P74</f>
        <v>0</v>
      </c>
      <c r="Q74" s="52">
        <f>RES_hhdet_in!Q74-RES_hhdet_in_new!Q74</f>
        <v>7652</v>
      </c>
      <c r="R74" s="52">
        <f>RES_hhdet_in!R74-RES_hhdet_in_new!R74</f>
        <v>680</v>
      </c>
      <c r="S74" s="52">
        <f>RES_hhdet_in!S74-RES_hhdet_in_new!S74</f>
        <v>3239</v>
      </c>
      <c r="T74" s="52">
        <f>RES_hhdet_in!T74-RES_hhdet_in_new!T74</f>
        <v>3776</v>
      </c>
      <c r="U74" s="52">
        <f>RES_hhdet_in!U74-RES_hhdet_in_new!U74</f>
        <v>6804</v>
      </c>
      <c r="V74" s="52">
        <f>RES_hhdet_in!V74-RES_hhdet_in_new!V74</f>
        <v>6350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670831</v>
      </c>
      <c r="D78" s="52">
        <v>657231</v>
      </c>
      <c r="E78" s="52">
        <v>666068</v>
      </c>
      <c r="F78" s="52">
        <v>685708</v>
      </c>
      <c r="G78" s="52">
        <v>728411</v>
      </c>
      <c r="H78" s="52">
        <v>827020</v>
      </c>
      <c r="I78" s="52">
        <v>511998</v>
      </c>
      <c r="J78" s="52">
        <v>564199</v>
      </c>
      <c r="K78" s="52">
        <v>666334</v>
      </c>
      <c r="L78" s="52">
        <v>645063</v>
      </c>
      <c r="M78" s="52">
        <v>678787</v>
      </c>
      <c r="N78" s="52">
        <v>718425</v>
      </c>
      <c r="O78" s="52">
        <v>697083</v>
      </c>
      <c r="P78" s="52">
        <v>469923</v>
      </c>
      <c r="Q78" s="52">
        <v>562777</v>
      </c>
      <c r="R78" s="52">
        <v>656163</v>
      </c>
      <c r="S78" s="52">
        <v>707405</v>
      </c>
      <c r="T78" s="52">
        <v>690915</v>
      </c>
      <c r="U78" s="52">
        <v>680349</v>
      </c>
      <c r="V78" s="52">
        <v>663221</v>
      </c>
      <c r="W78" s="52">
        <v>622152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176711</v>
      </c>
      <c r="D79" s="36">
        <v>182830</v>
      </c>
      <c r="E79" s="36">
        <v>182830</v>
      </c>
      <c r="F79" s="36">
        <v>193815</v>
      </c>
      <c r="G79" s="36">
        <v>221774</v>
      </c>
      <c r="H79" s="36">
        <v>252730</v>
      </c>
      <c r="I79" s="36">
        <v>169970</v>
      </c>
      <c r="J79" s="36">
        <v>146379</v>
      </c>
      <c r="K79" s="36">
        <v>227726</v>
      </c>
      <c r="L79" s="36">
        <v>263012</v>
      </c>
      <c r="M79" s="36">
        <v>246710</v>
      </c>
      <c r="N79" s="36">
        <v>250719</v>
      </c>
      <c r="O79" s="36">
        <v>247816</v>
      </c>
      <c r="P79" s="36">
        <v>201618</v>
      </c>
      <c r="Q79" s="36">
        <v>253235</v>
      </c>
      <c r="R79" s="36">
        <v>236856</v>
      </c>
      <c r="S79" s="36">
        <v>282087</v>
      </c>
      <c r="T79" s="36">
        <v>274087</v>
      </c>
      <c r="U79" s="36">
        <v>263234</v>
      </c>
      <c r="V79" s="36">
        <v>250973</v>
      </c>
      <c r="W79" s="36">
        <v>269357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10889</v>
      </c>
      <c r="D83" s="52">
        <v>18014</v>
      </c>
      <c r="E83" s="52">
        <v>20858</v>
      </c>
      <c r="F83" s="52">
        <v>28285</v>
      </c>
      <c r="G83" s="52">
        <v>32136</v>
      </c>
      <c r="H83" s="52">
        <v>27534</v>
      </c>
      <c r="I83" s="52">
        <v>18146</v>
      </c>
      <c r="J83" s="52">
        <v>16449</v>
      </c>
      <c r="K83" s="52">
        <v>16755</v>
      </c>
      <c r="L83" s="52">
        <v>22248</v>
      </c>
      <c r="M83" s="52">
        <v>27339</v>
      </c>
      <c r="N83" s="52">
        <v>29069</v>
      </c>
      <c r="O83" s="52">
        <v>32202</v>
      </c>
      <c r="P83" s="52">
        <v>24595</v>
      </c>
      <c r="Q83" s="52">
        <v>20272</v>
      </c>
      <c r="R83" s="52">
        <v>16877</v>
      </c>
      <c r="S83" s="52">
        <v>20678</v>
      </c>
      <c r="T83" s="52">
        <v>25293</v>
      </c>
      <c r="U83" s="52">
        <v>21190</v>
      </c>
      <c r="V83" s="52">
        <v>19825</v>
      </c>
      <c r="W83" s="52">
        <v>17675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878</v>
      </c>
      <c r="D86" s="52">
        <v>855</v>
      </c>
      <c r="E86" s="52">
        <v>1024</v>
      </c>
      <c r="F86" s="52">
        <v>1506</v>
      </c>
      <c r="G86" s="52">
        <v>2417</v>
      </c>
      <c r="H86" s="52">
        <v>3361</v>
      </c>
      <c r="I86" s="52">
        <v>1874</v>
      </c>
      <c r="J86" s="52">
        <v>1497</v>
      </c>
      <c r="K86" s="52">
        <v>1981</v>
      </c>
      <c r="L86" s="52">
        <v>2124</v>
      </c>
      <c r="M86" s="52">
        <v>3755</v>
      </c>
      <c r="N86" s="52">
        <v>4311</v>
      </c>
      <c r="O86" s="52">
        <v>4943</v>
      </c>
      <c r="P86" s="52">
        <v>7025</v>
      </c>
      <c r="Q86" s="52">
        <v>11571</v>
      </c>
      <c r="R86" s="52">
        <v>14489</v>
      </c>
      <c r="S86" s="52">
        <v>8213</v>
      </c>
      <c r="T86" s="52">
        <v>7928</v>
      </c>
      <c r="U86" s="52">
        <v>10196</v>
      </c>
      <c r="V86" s="52">
        <v>9728</v>
      </c>
      <c r="W86" s="52">
        <v>10267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13561</v>
      </c>
      <c r="D96" s="52">
        <f>RES_hhdet_in!D96-RES_hhdet_in_new!D96</f>
        <v>19249</v>
      </c>
      <c r="E96" s="52">
        <f>RES_hhdet_in!E96-RES_hhdet_in_new!E96</f>
        <v>20308</v>
      </c>
      <c r="F96" s="52">
        <f>RES_hhdet_in!F96-RES_hhdet_in_new!F96</f>
        <v>19456</v>
      </c>
      <c r="G96" s="52">
        <f>RES_hhdet_in!G96-RES_hhdet_in_new!G96</f>
        <v>27015</v>
      </c>
      <c r="H96" s="52">
        <f>RES_hhdet_in!H96-RES_hhdet_in_new!H96</f>
        <v>30553</v>
      </c>
      <c r="I96" s="52">
        <f>RES_hhdet_in!I96-RES_hhdet_in_new!I96</f>
        <v>9855</v>
      </c>
      <c r="J96" s="52">
        <f>RES_hhdet_in!J96-RES_hhdet_in_new!J96</f>
        <v>17674</v>
      </c>
      <c r="K96" s="52">
        <f>RES_hhdet_in!K96-RES_hhdet_in_new!K96</f>
        <v>12527</v>
      </c>
      <c r="L96" s="52">
        <f>RES_hhdet_in!L96-RES_hhdet_in_new!L96</f>
        <v>46869</v>
      </c>
      <c r="M96" s="52">
        <f>RES_hhdet_in!M96-RES_hhdet_in_new!M96</f>
        <v>4826</v>
      </c>
      <c r="N96" s="52">
        <f>RES_hhdet_in!N96-RES_hhdet_in_new!N96</f>
        <v>37279</v>
      </c>
      <c r="O96" s="52">
        <f>RES_hhdet_in!O96-RES_hhdet_in_new!O96</f>
        <v>30328</v>
      </c>
      <c r="P96" s="52">
        <f>RES_hhdet_in!P96-RES_hhdet_in_new!P96</f>
        <v>14083</v>
      </c>
      <c r="Q96" s="52">
        <f>RES_hhdet_in!Q96-RES_hhdet_in_new!Q96</f>
        <v>24944</v>
      </c>
      <c r="R96" s="52">
        <f>RES_hhdet_in!R96-RES_hhdet_in_new!R96</f>
        <v>19359</v>
      </c>
      <c r="S96" s="52">
        <f>RES_hhdet_in!S96-RES_hhdet_in_new!S96</f>
        <v>26565</v>
      </c>
      <c r="T96" s="52">
        <f>RES_hhdet_in!T96-RES_hhdet_in_new!T96</f>
        <v>40034</v>
      </c>
      <c r="U96" s="52">
        <f>RES_hhdet_in!U96-RES_hhdet_in_new!U96</f>
        <v>29133</v>
      </c>
      <c r="V96" s="52">
        <f>RES_hhdet_in!V96-RES_hhdet_in_new!V96</f>
        <v>32258</v>
      </c>
      <c r="W96" s="52">
        <f>RES_hhdet_in!W96-RES_hhdet_in_new!W96</f>
        <v>30010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16142</v>
      </c>
      <c r="D97" s="52">
        <f>RES_hhdet_in!D97-RES_hhdet_in_new!D97</f>
        <v>17644</v>
      </c>
      <c r="E97" s="52">
        <f>RES_hhdet_in!E97-RES_hhdet_in_new!E97</f>
        <v>19910</v>
      </c>
      <c r="F97" s="52">
        <f>RES_hhdet_in!F97-RES_hhdet_in_new!F97</f>
        <v>29576</v>
      </c>
      <c r="G97" s="52">
        <f>RES_hhdet_in!G97-RES_hhdet_in_new!G97</f>
        <v>28736</v>
      </c>
      <c r="H97" s="52">
        <f>RES_hhdet_in!H97-RES_hhdet_in_new!H97</f>
        <v>25620</v>
      </c>
      <c r="I97" s="52">
        <f>RES_hhdet_in!I97-RES_hhdet_in_new!I97</f>
        <v>22273</v>
      </c>
      <c r="J97" s="52">
        <f>RES_hhdet_in!J97-RES_hhdet_in_new!J97</f>
        <v>15211</v>
      </c>
      <c r="K97" s="52">
        <f>RES_hhdet_in!K97-RES_hhdet_in_new!K97</f>
        <v>30032</v>
      </c>
      <c r="L97" s="52">
        <f>RES_hhdet_in!L97-RES_hhdet_in_new!L97</f>
        <v>6764</v>
      </c>
      <c r="M97" s="52">
        <f>RES_hhdet_in!M97-RES_hhdet_in_new!M97</f>
        <v>56671</v>
      </c>
      <c r="N97" s="52">
        <f>RES_hhdet_in!N97-RES_hhdet_in_new!N97</f>
        <v>27712</v>
      </c>
      <c r="O97" s="52">
        <f>RES_hhdet_in!O97-RES_hhdet_in_new!O97</f>
        <v>35984</v>
      </c>
      <c r="P97" s="52">
        <f>RES_hhdet_in!P97-RES_hhdet_in_new!P97</f>
        <v>40697</v>
      </c>
      <c r="Q97" s="52">
        <f>RES_hhdet_in!Q97-RES_hhdet_in_new!Q97</f>
        <v>22925</v>
      </c>
      <c r="R97" s="52">
        <f>RES_hhdet_in!R97-RES_hhdet_in_new!R97</f>
        <v>27201</v>
      </c>
      <c r="S97" s="52">
        <f>RES_hhdet_in!S97-RES_hhdet_in_new!S97</f>
        <v>27999</v>
      </c>
      <c r="T97" s="52">
        <f>RES_hhdet_in!T97-RES_hhdet_in_new!T97</f>
        <v>24070</v>
      </c>
      <c r="U97" s="52">
        <f>RES_hhdet_in!U97-RES_hhdet_in_new!U97</f>
        <v>33090</v>
      </c>
      <c r="V97" s="52">
        <f>RES_hhdet_in!V97-RES_hhdet_in_new!V97</f>
        <v>28671</v>
      </c>
      <c r="W97" s="52">
        <f>RES_hhdet_in!W97-RES_hhdet_in_new!W97</f>
        <v>28913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29703</v>
      </c>
      <c r="D103" s="36">
        <v>36893</v>
      </c>
      <c r="E103" s="36">
        <v>40218</v>
      </c>
      <c r="F103" s="36">
        <v>49033</v>
      </c>
      <c r="G103" s="36">
        <v>55754</v>
      </c>
      <c r="H103" s="36">
        <v>56170</v>
      </c>
      <c r="I103" s="36">
        <v>32128</v>
      </c>
      <c r="J103" s="36">
        <v>32887</v>
      </c>
      <c r="K103" s="36">
        <v>42559</v>
      </c>
      <c r="L103" s="36">
        <v>53639</v>
      </c>
      <c r="M103" s="36">
        <v>61499</v>
      </c>
      <c r="N103" s="36">
        <v>64993</v>
      </c>
      <c r="O103" s="36">
        <v>66310</v>
      </c>
      <c r="P103" s="36">
        <v>54777</v>
      </c>
      <c r="Q103" s="36">
        <v>47881</v>
      </c>
      <c r="R103" s="36">
        <v>46578</v>
      </c>
      <c r="S103" s="36">
        <v>54556</v>
      </c>
      <c r="T103" s="36">
        <v>64115</v>
      </c>
      <c r="U103" s="36">
        <v>62222</v>
      </c>
      <c r="V103" s="36">
        <v>60928</v>
      </c>
      <c r="W103" s="36">
        <v>58940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14959</v>
      </c>
      <c r="D126" s="52">
        <v>15858</v>
      </c>
      <c r="E126" s="52">
        <v>16630</v>
      </c>
      <c r="F126" s="52">
        <v>15664</v>
      </c>
      <c r="G126" s="52">
        <v>13987</v>
      </c>
      <c r="H126" s="52">
        <v>13132</v>
      </c>
      <c r="I126" s="52">
        <v>15574</v>
      </c>
      <c r="J126" s="52">
        <v>15429</v>
      </c>
      <c r="K126" s="52">
        <v>17011</v>
      </c>
      <c r="L126" s="52">
        <v>20264</v>
      </c>
      <c r="M126" s="52">
        <v>25398</v>
      </c>
      <c r="N126" s="52">
        <v>29648</v>
      </c>
      <c r="O126" s="52">
        <v>26640</v>
      </c>
      <c r="P126" s="52">
        <v>12757</v>
      </c>
      <c r="Q126" s="52">
        <v>15613</v>
      </c>
      <c r="R126" s="52">
        <v>13354</v>
      </c>
      <c r="S126" s="52">
        <v>17480</v>
      </c>
      <c r="T126" s="52">
        <v>19138</v>
      </c>
      <c r="U126" s="52">
        <v>17165</v>
      </c>
      <c r="V126" s="52">
        <v>16260</v>
      </c>
      <c r="W126" s="52">
        <v>17197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732</v>
      </c>
      <c r="D129" s="52">
        <v>728</v>
      </c>
      <c r="E129" s="52">
        <v>1079</v>
      </c>
      <c r="F129" s="52">
        <v>1257</v>
      </c>
      <c r="G129" s="52">
        <v>1602</v>
      </c>
      <c r="H129" s="52">
        <v>1684</v>
      </c>
      <c r="I129" s="52">
        <v>871</v>
      </c>
      <c r="J129" s="52">
        <v>971</v>
      </c>
      <c r="K129" s="52">
        <v>1752</v>
      </c>
      <c r="L129" s="52">
        <v>2038</v>
      </c>
      <c r="M129" s="52">
        <v>3520</v>
      </c>
      <c r="N129" s="52">
        <v>3926</v>
      </c>
      <c r="O129" s="52">
        <v>4778</v>
      </c>
      <c r="P129" s="52">
        <v>6120</v>
      </c>
      <c r="Q129" s="52">
        <v>7007</v>
      </c>
      <c r="R129" s="52">
        <v>9271</v>
      </c>
      <c r="S129" s="52">
        <v>6444</v>
      </c>
      <c r="T129" s="52">
        <v>6568</v>
      </c>
      <c r="U129" s="52">
        <v>7914</v>
      </c>
      <c r="V129" s="52">
        <v>7738</v>
      </c>
      <c r="W129" s="52">
        <v>8405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14594</v>
      </c>
      <c r="D131" s="52">
        <f>RES_hhdet_in!D131-RES_hhdet_in_new!D131</f>
        <v>15685</v>
      </c>
      <c r="E131" s="52">
        <f>RES_hhdet_in!E131-RES_hhdet_in_new!E131</f>
        <v>16348</v>
      </c>
      <c r="F131" s="52">
        <f>RES_hhdet_in!F131-RES_hhdet_in_new!F131</f>
        <v>15352</v>
      </c>
      <c r="G131" s="52">
        <f>RES_hhdet_in!G131-RES_hhdet_in_new!G131</f>
        <v>13797</v>
      </c>
      <c r="H131" s="52">
        <f>RES_hhdet_in!H131-RES_hhdet_in_new!H131</f>
        <v>12954</v>
      </c>
      <c r="I131" s="52">
        <f>RES_hhdet_in!I131-RES_hhdet_in_new!I131</f>
        <v>15267</v>
      </c>
      <c r="J131" s="52">
        <f>RES_hhdet_in!J131-RES_hhdet_in_new!J131</f>
        <v>15194</v>
      </c>
      <c r="K131" s="52">
        <f>RES_hhdet_in!K131-RES_hhdet_in_new!K131</f>
        <v>16893</v>
      </c>
      <c r="L131" s="52">
        <f>RES_hhdet_in!L131-RES_hhdet_in_new!L131</f>
        <v>20050</v>
      </c>
      <c r="M131" s="52">
        <f>RES_hhdet_in!M131-RES_hhdet_in_new!M131</f>
        <v>25238</v>
      </c>
      <c r="N131" s="52">
        <f>RES_hhdet_in!N131-RES_hhdet_in_new!N131</f>
        <v>29235</v>
      </c>
      <c r="O131" s="52">
        <f>RES_hhdet_in!O131-RES_hhdet_in_new!O131</f>
        <v>26148</v>
      </c>
      <c r="P131" s="52">
        <f>RES_hhdet_in!P131-RES_hhdet_in_new!P131</f>
        <v>12804</v>
      </c>
      <c r="Q131" s="52">
        <f>RES_hhdet_in!Q131-RES_hhdet_in_new!Q131</f>
        <v>15366</v>
      </c>
      <c r="R131" s="52">
        <f>RES_hhdet_in!R131-RES_hhdet_in_new!R131</f>
        <v>13379</v>
      </c>
      <c r="S131" s="52">
        <f>RES_hhdet_in!S131-RES_hhdet_in_new!S131</f>
        <v>17552</v>
      </c>
      <c r="T131" s="52">
        <f>RES_hhdet_in!T131-RES_hhdet_in_new!T131</f>
        <v>19058</v>
      </c>
      <c r="U131" s="52">
        <f>RES_hhdet_in!U131-RES_hhdet_in_new!U131</f>
        <v>17240</v>
      </c>
      <c r="V131" s="52">
        <f>RES_hhdet_in!V131-RES_hhdet_in_new!V131</f>
        <v>16372</v>
      </c>
      <c r="W131" s="52">
        <f>RES_hhdet_in!W131-RES_hhdet_in_new!W131</f>
        <v>17222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248</v>
      </c>
      <c r="D132" s="52">
        <f>RES_hhdet_in!D132-RES_hhdet_in_new!D132</f>
        <v>26</v>
      </c>
      <c r="E132" s="52">
        <f>RES_hhdet_in!E132-RES_hhdet_in_new!E132</f>
        <v>150</v>
      </c>
      <c r="F132" s="52">
        <f>RES_hhdet_in!F132-RES_hhdet_in_new!F132</f>
        <v>190</v>
      </c>
      <c r="G132" s="52">
        <f>RES_hhdet_in!G132-RES_hhdet_in_new!G132</f>
        <v>65</v>
      </c>
      <c r="H132" s="52">
        <f>RES_hhdet_in!H132-RES_hhdet_in_new!H132</f>
        <v>69</v>
      </c>
      <c r="I132" s="52">
        <f>RES_hhdet_in!I132-RES_hhdet_in_new!I132</f>
        <v>113</v>
      </c>
      <c r="J132" s="52">
        <f>RES_hhdet_in!J132-RES_hhdet_in_new!J132</f>
        <v>229</v>
      </c>
      <c r="K132" s="52">
        <f>RES_hhdet_in!K132-RES_hhdet_in_new!K132</f>
        <v>107</v>
      </c>
      <c r="L132" s="52">
        <f>RES_hhdet_in!L132-RES_hhdet_in_new!L132</f>
        <v>207</v>
      </c>
      <c r="M132" s="52">
        <f>RES_hhdet_in!M132-RES_hhdet_in_new!M132</f>
        <v>26</v>
      </c>
      <c r="N132" s="52">
        <f>RES_hhdet_in!N132-RES_hhdet_in_new!N132</f>
        <v>232</v>
      </c>
      <c r="O132" s="52">
        <f>RES_hhdet_in!O132-RES_hhdet_in_new!O132</f>
        <v>345</v>
      </c>
      <c r="P132" s="52">
        <f>RES_hhdet_in!P132-RES_hhdet_in_new!P132</f>
        <v>0</v>
      </c>
      <c r="Q132" s="52">
        <f>RES_hhdet_in!Q132-RES_hhdet_in_new!Q132</f>
        <v>279</v>
      </c>
      <c r="R132" s="52">
        <f>RES_hhdet_in!R132-RES_hhdet_in_new!R132</f>
        <v>102</v>
      </c>
      <c r="S132" s="52">
        <f>RES_hhdet_in!S132-RES_hhdet_in_new!S132</f>
        <v>25</v>
      </c>
      <c r="T132" s="52">
        <f>RES_hhdet_in!T132-RES_hhdet_in_new!T132</f>
        <v>116</v>
      </c>
      <c r="U132" s="52">
        <f>RES_hhdet_in!U132-RES_hhdet_in_new!U132</f>
        <v>22</v>
      </c>
      <c r="V132" s="52">
        <f>RES_hhdet_in!V132-RES_hhdet_in_new!V132</f>
        <v>19</v>
      </c>
      <c r="W132" s="52">
        <f>RES_hhdet_in!W132-RES_hhdet_in_new!W132</f>
        <v>189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132</v>
      </c>
      <c r="D135" s="52">
        <f>RES_hhdet_in!D135-RES_hhdet_in_new!D135</f>
        <v>167</v>
      </c>
      <c r="E135" s="52">
        <f>RES_hhdet_in!E135-RES_hhdet_in_new!E135</f>
        <v>157</v>
      </c>
      <c r="F135" s="52">
        <f>RES_hhdet_in!F135-RES_hhdet_in_new!F135</f>
        <v>125</v>
      </c>
      <c r="G135" s="52">
        <f>RES_hhdet_in!G135-RES_hhdet_in_new!G135</f>
        <v>168</v>
      </c>
      <c r="H135" s="52">
        <f>RES_hhdet_in!H135-RES_hhdet_in_new!H135</f>
        <v>212</v>
      </c>
      <c r="I135" s="52">
        <f>RES_hhdet_in!I135-RES_hhdet_in_new!I135</f>
        <v>114</v>
      </c>
      <c r="J135" s="52">
        <f>RES_hhdet_in!J135-RES_hhdet_in_new!J135</f>
        <v>154</v>
      </c>
      <c r="K135" s="52">
        <f>RES_hhdet_in!K135-RES_hhdet_in_new!K135</f>
        <v>129</v>
      </c>
      <c r="L135" s="52">
        <f>RES_hhdet_in!L135-RES_hhdet_in_new!L135</f>
        <v>388</v>
      </c>
      <c r="M135" s="52">
        <f>RES_hhdet_in!M135-RES_hhdet_in_new!M135</f>
        <v>44</v>
      </c>
      <c r="N135" s="52">
        <f>RES_hhdet_in!N135-RES_hhdet_in_new!N135</f>
        <v>363</v>
      </c>
      <c r="O135" s="52">
        <f>RES_hhdet_in!O135-RES_hhdet_in_new!O135</f>
        <v>288</v>
      </c>
      <c r="P135" s="52">
        <f>RES_hhdet_in!P135-RES_hhdet_in_new!P135</f>
        <v>117</v>
      </c>
      <c r="Q135" s="52">
        <f>RES_hhdet_in!Q135-RES_hhdet_in_new!Q135</f>
        <v>248</v>
      </c>
      <c r="R135" s="52">
        <f>RES_hhdet_in!R135-RES_hhdet_in_new!R135</f>
        <v>175</v>
      </c>
      <c r="S135" s="52">
        <f>RES_hhdet_in!S135-RES_hhdet_in_new!S135</f>
        <v>266</v>
      </c>
      <c r="T135" s="52">
        <f>RES_hhdet_in!T135-RES_hhdet_in_new!T135</f>
        <v>416</v>
      </c>
      <c r="U135" s="52">
        <f>RES_hhdet_in!U135-RES_hhdet_in_new!U135</f>
        <v>308</v>
      </c>
      <c r="V135" s="52">
        <f>RES_hhdet_in!V135-RES_hhdet_in_new!V135</f>
        <v>348</v>
      </c>
      <c r="W135" s="52">
        <f>RES_hhdet_in!W135-RES_hhdet_in_new!W135</f>
        <v>294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157</v>
      </c>
      <c r="D136" s="52">
        <f>RES_hhdet_in!D136-RES_hhdet_in_new!D136</f>
        <v>154</v>
      </c>
      <c r="E136" s="52">
        <f>RES_hhdet_in!E136-RES_hhdet_in_new!E136</f>
        <v>153</v>
      </c>
      <c r="F136" s="52">
        <f>RES_hhdet_in!F136-RES_hhdet_in_new!F136</f>
        <v>192</v>
      </c>
      <c r="G136" s="52">
        <f>RES_hhdet_in!G136-RES_hhdet_in_new!G136</f>
        <v>180</v>
      </c>
      <c r="H136" s="52">
        <f>RES_hhdet_in!H136-RES_hhdet_in_new!H136</f>
        <v>176</v>
      </c>
      <c r="I136" s="52">
        <f>RES_hhdet_in!I136-RES_hhdet_in_new!I136</f>
        <v>257</v>
      </c>
      <c r="J136" s="52">
        <f>RES_hhdet_in!J136-RES_hhdet_in_new!J136</f>
        <v>130</v>
      </c>
      <c r="K136" s="52">
        <f>RES_hhdet_in!K136-RES_hhdet_in_new!K136</f>
        <v>306</v>
      </c>
      <c r="L136" s="52">
        <f>RES_hhdet_in!L136-RES_hhdet_in_new!L136</f>
        <v>56</v>
      </c>
      <c r="M136" s="52">
        <f>RES_hhdet_in!M136-RES_hhdet_in_new!M136</f>
        <v>526</v>
      </c>
      <c r="N136" s="52">
        <f>RES_hhdet_in!N136-RES_hhdet_in_new!N136</f>
        <v>271</v>
      </c>
      <c r="O136" s="52">
        <f>RES_hhdet_in!O136-RES_hhdet_in_new!O136</f>
        <v>339</v>
      </c>
      <c r="P136" s="52">
        <f>RES_hhdet_in!P136-RES_hhdet_in_new!P136</f>
        <v>335</v>
      </c>
      <c r="Q136" s="52">
        <f>RES_hhdet_in!Q136-RES_hhdet_in_new!Q136</f>
        <v>231</v>
      </c>
      <c r="R136" s="52">
        <f>RES_hhdet_in!R136-RES_hhdet_in_new!R136</f>
        <v>246</v>
      </c>
      <c r="S136" s="52">
        <f>RES_hhdet_in!S136-RES_hhdet_in_new!S136</f>
        <v>285</v>
      </c>
      <c r="T136" s="52">
        <f>RES_hhdet_in!T136-RES_hhdet_in_new!T136</f>
        <v>247</v>
      </c>
      <c r="U136" s="52">
        <f>RES_hhdet_in!U136-RES_hhdet_in_new!U136</f>
        <v>350</v>
      </c>
      <c r="V136" s="52">
        <f>RES_hhdet_in!V136-RES_hhdet_in_new!V136</f>
        <v>307</v>
      </c>
      <c r="W136" s="52">
        <f>RES_hhdet_in!W136-RES_hhdet_in_new!W136</f>
        <v>276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30132</v>
      </c>
      <c r="D141" s="36">
        <v>31100</v>
      </c>
      <c r="E141" s="36">
        <v>32364</v>
      </c>
      <c r="F141" s="36">
        <v>32733</v>
      </c>
      <c r="G141" s="36">
        <v>33689</v>
      </c>
      <c r="H141" s="36">
        <v>37208</v>
      </c>
      <c r="I141" s="36">
        <v>27995</v>
      </c>
      <c r="J141" s="36">
        <v>29739</v>
      </c>
      <c r="K141" s="36">
        <v>38516</v>
      </c>
      <c r="L141" s="36">
        <v>41816</v>
      </c>
      <c r="M141" s="36">
        <v>46468</v>
      </c>
      <c r="N141" s="36">
        <v>49776</v>
      </c>
      <c r="O141" s="36">
        <v>46891</v>
      </c>
      <c r="P141" s="36">
        <v>35153</v>
      </c>
      <c r="Q141" s="36">
        <v>41122</v>
      </c>
      <c r="R141" s="36">
        <v>40793</v>
      </c>
      <c r="S141" s="36">
        <v>47751</v>
      </c>
      <c r="T141" s="36">
        <v>51860</v>
      </c>
      <c r="U141" s="36">
        <v>51071</v>
      </c>
      <c r="V141" s="36">
        <v>49270</v>
      </c>
      <c r="W141" s="36">
        <v>47266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845</v>
      </c>
      <c r="D145" s="52">
        <v>1721</v>
      </c>
      <c r="E145" s="52">
        <v>1801</v>
      </c>
      <c r="F145" s="52">
        <v>2149</v>
      </c>
      <c r="G145" s="52">
        <v>2604</v>
      </c>
      <c r="H145" s="52">
        <v>3287</v>
      </c>
      <c r="I145" s="52">
        <v>4332</v>
      </c>
      <c r="J145" s="52">
        <v>4633</v>
      </c>
      <c r="K145" s="52">
        <v>6059</v>
      </c>
      <c r="L145" s="52">
        <v>5553</v>
      </c>
      <c r="M145" s="52">
        <v>7674</v>
      </c>
      <c r="N145" s="52">
        <v>6846</v>
      </c>
      <c r="O145" s="52">
        <v>7147</v>
      </c>
      <c r="P145" s="52">
        <v>7327</v>
      </c>
      <c r="Q145" s="52">
        <v>9254</v>
      </c>
      <c r="R145" s="52">
        <v>12385</v>
      </c>
      <c r="S145" s="52">
        <v>21449</v>
      </c>
      <c r="T145" s="52">
        <v>32434</v>
      </c>
      <c r="U145" s="52">
        <v>42909</v>
      </c>
      <c r="V145" s="52">
        <v>51271</v>
      </c>
      <c r="W145" s="52">
        <v>35851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238</v>
      </c>
      <c r="D147" s="52">
        <v>285</v>
      </c>
      <c r="E147" s="52">
        <v>209</v>
      </c>
      <c r="F147" s="52">
        <v>304</v>
      </c>
      <c r="G147" s="52">
        <v>391</v>
      </c>
      <c r="H147" s="52">
        <v>529</v>
      </c>
      <c r="I147" s="52">
        <v>621</v>
      </c>
      <c r="J147" s="52">
        <v>870</v>
      </c>
      <c r="K147" s="52">
        <v>1193</v>
      </c>
      <c r="L147" s="52">
        <v>1635</v>
      </c>
      <c r="M147" s="52">
        <v>2483</v>
      </c>
      <c r="N147" s="52">
        <v>3107</v>
      </c>
      <c r="O147" s="52">
        <v>3312</v>
      </c>
      <c r="P147" s="52">
        <v>3267</v>
      </c>
      <c r="Q147" s="52">
        <v>6687</v>
      </c>
      <c r="R147" s="52">
        <v>6092</v>
      </c>
      <c r="S147" s="52">
        <v>8607</v>
      </c>
      <c r="T147" s="52">
        <v>9999</v>
      </c>
      <c r="U147" s="52">
        <v>15566</v>
      </c>
      <c r="V147" s="52">
        <v>21552</v>
      </c>
      <c r="W147" s="52">
        <v>32280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646</v>
      </c>
      <c r="D153" s="52">
        <f>RES_hhdet_in!D153-RES_hhdet_in_new!D153</f>
        <v>1197</v>
      </c>
      <c r="E153" s="52">
        <f>RES_hhdet_in!E153-RES_hhdet_in_new!E153</f>
        <v>1214</v>
      </c>
      <c r="F153" s="52">
        <f>RES_hhdet_in!F153-RES_hhdet_in_new!F153</f>
        <v>1123</v>
      </c>
      <c r="G153" s="52">
        <f>RES_hhdet_in!G153-RES_hhdet_in_new!G153</f>
        <v>1673</v>
      </c>
      <c r="H153" s="52">
        <f>RES_hhdet_in!H153-RES_hhdet_in_new!H153</f>
        <v>2414</v>
      </c>
      <c r="I153" s="52">
        <f>RES_hhdet_in!I153-RES_hhdet_in_new!I153</f>
        <v>1623</v>
      </c>
      <c r="J153" s="52">
        <f>RES_hhdet_in!J153-RES_hhdet_in_new!J153</f>
        <v>3249</v>
      </c>
      <c r="K153" s="52">
        <f>RES_hhdet_in!K153-RES_hhdet_in_new!K153</f>
        <v>2456</v>
      </c>
      <c r="L153" s="52">
        <f>RES_hhdet_in!L153-RES_hhdet_in_new!L153</f>
        <v>7460</v>
      </c>
      <c r="M153" s="52">
        <f>RES_hhdet_in!M153-RES_hhdet_in_new!M153</f>
        <v>870</v>
      </c>
      <c r="N153" s="52">
        <f>RES_hhdet_in!N153-RES_hhdet_in_new!N153</f>
        <v>6319</v>
      </c>
      <c r="O153" s="52">
        <f>RES_hhdet_in!O153-RES_hhdet_in_new!O153</f>
        <v>5565</v>
      </c>
      <c r="P153" s="52">
        <f>RES_hhdet_in!P153-RES_hhdet_in_new!P153</f>
        <v>3453</v>
      </c>
      <c r="Q153" s="52">
        <f>RES_hhdet_in!Q153-RES_hhdet_in_new!Q153</f>
        <v>8555</v>
      </c>
      <c r="R153" s="52">
        <f>RES_hhdet_in!R153-RES_hhdet_in_new!R153</f>
        <v>8445</v>
      </c>
      <c r="S153" s="52">
        <f>RES_hhdet_in!S153-RES_hhdet_in_new!S153</f>
        <v>14834</v>
      </c>
      <c r="T153" s="52">
        <f>RES_hhdet_in!T153-RES_hhdet_in_new!T153</f>
        <v>26346</v>
      </c>
      <c r="U153" s="52">
        <f>RES_hhdet_in!U153-RES_hhdet_in_new!U153</f>
        <v>25432</v>
      </c>
      <c r="V153" s="52">
        <f>RES_hhdet_in!V153-RES_hhdet_in_new!V153</f>
        <v>34084</v>
      </c>
      <c r="W153" s="52">
        <f>RES_hhdet_in!W153-RES_hhdet_in_new!W153</f>
        <v>26865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769</v>
      </c>
      <c r="D154" s="52">
        <f>RES_hhdet_in!D154-RES_hhdet_in_new!D154</f>
        <v>1098</v>
      </c>
      <c r="E154" s="52">
        <f>RES_hhdet_in!E154-RES_hhdet_in_new!E154</f>
        <v>1188</v>
      </c>
      <c r="F154" s="52">
        <f>RES_hhdet_in!F154-RES_hhdet_in_new!F154</f>
        <v>1705</v>
      </c>
      <c r="G154" s="52">
        <f>RES_hhdet_in!G154-RES_hhdet_in_new!G154</f>
        <v>1779</v>
      </c>
      <c r="H154" s="52">
        <f>RES_hhdet_in!H154-RES_hhdet_in_new!H154</f>
        <v>2024</v>
      </c>
      <c r="I154" s="52">
        <f>RES_hhdet_in!I154-RES_hhdet_in_new!I154</f>
        <v>3664</v>
      </c>
      <c r="J154" s="52">
        <f>RES_hhdet_in!J154-RES_hhdet_in_new!J154</f>
        <v>2794</v>
      </c>
      <c r="K154" s="52">
        <f>RES_hhdet_in!K154-RES_hhdet_in_new!K154</f>
        <v>5884</v>
      </c>
      <c r="L154" s="52">
        <f>RES_hhdet_in!L154-RES_hhdet_in_new!L154</f>
        <v>1075</v>
      </c>
      <c r="M154" s="52">
        <f>RES_hhdet_in!M154-RES_hhdet_in_new!M154</f>
        <v>10266</v>
      </c>
      <c r="N154" s="52">
        <f>RES_hhdet_in!N154-RES_hhdet_in_new!N154</f>
        <v>4690</v>
      </c>
      <c r="O154" s="52">
        <f>RES_hhdet_in!O154-RES_hhdet_in_new!O154</f>
        <v>6617</v>
      </c>
      <c r="P154" s="52">
        <f>RES_hhdet_in!P154-RES_hhdet_in_new!P154</f>
        <v>9973</v>
      </c>
      <c r="Q154" s="52">
        <f>RES_hhdet_in!Q154-RES_hhdet_in_new!Q154</f>
        <v>7851</v>
      </c>
      <c r="R154" s="52">
        <f>RES_hhdet_in!R154-RES_hhdet_in_new!R154</f>
        <v>11874</v>
      </c>
      <c r="S154" s="52">
        <f>RES_hhdet_in!S154-RES_hhdet_in_new!S154</f>
        <v>15642</v>
      </c>
      <c r="T154" s="52">
        <f>RES_hhdet_in!T154-RES_hhdet_in_new!T154</f>
        <v>15845</v>
      </c>
      <c r="U154" s="52">
        <f>RES_hhdet_in!U154-RES_hhdet_in_new!U154</f>
        <v>28879</v>
      </c>
      <c r="V154" s="52">
        <f>RES_hhdet_in!V154-RES_hhdet_in_new!V154</f>
        <v>30286</v>
      </c>
      <c r="W154" s="52">
        <f>RES_hhdet_in!W154-RES_hhdet_in_new!W154</f>
        <v>25883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1415</v>
      </c>
      <c r="D159" s="36">
        <v>2296</v>
      </c>
      <c r="E159" s="36">
        <v>2398</v>
      </c>
      <c r="F159" s="36">
        <v>2832</v>
      </c>
      <c r="G159" s="36">
        <v>3452</v>
      </c>
      <c r="H159" s="36">
        <v>4437</v>
      </c>
      <c r="I159" s="36">
        <v>5286</v>
      </c>
      <c r="J159" s="36">
        <v>6050</v>
      </c>
      <c r="K159" s="36">
        <v>8340</v>
      </c>
      <c r="L159" s="36">
        <v>8537</v>
      </c>
      <c r="M159" s="36">
        <v>11132</v>
      </c>
      <c r="N159" s="36">
        <v>11009</v>
      </c>
      <c r="O159" s="36">
        <v>12190</v>
      </c>
      <c r="P159" s="36">
        <v>13422</v>
      </c>
      <c r="Q159" s="36">
        <v>16405</v>
      </c>
      <c r="R159" s="36">
        <v>20340</v>
      </c>
      <c r="S159" s="36">
        <v>30464</v>
      </c>
      <c r="T159" s="36">
        <v>42211</v>
      </c>
      <c r="U159" s="36">
        <v>54316</v>
      </c>
      <c r="V159" s="36">
        <v>64386</v>
      </c>
      <c r="W159" s="36">
        <v>52756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5495</v>
      </c>
      <c r="D163" s="52">
        <v>5343</v>
      </c>
      <c r="E163" s="52">
        <v>5858</v>
      </c>
      <c r="F163" s="52">
        <v>5203</v>
      </c>
      <c r="G163" s="52">
        <v>5939</v>
      </c>
      <c r="H163" s="52">
        <v>4536</v>
      </c>
      <c r="I163" s="52">
        <v>5835</v>
      </c>
      <c r="J163" s="52">
        <v>5852</v>
      </c>
      <c r="K163" s="52">
        <v>6142</v>
      </c>
      <c r="L163" s="52">
        <v>5968</v>
      </c>
      <c r="M163" s="52">
        <v>9534</v>
      </c>
      <c r="N163" s="52">
        <v>9267</v>
      </c>
      <c r="O163" s="52">
        <v>5157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1754</v>
      </c>
      <c r="D165" s="52">
        <v>1671</v>
      </c>
      <c r="E165" s="52">
        <v>897</v>
      </c>
      <c r="F165" s="52">
        <v>989</v>
      </c>
      <c r="G165" s="52">
        <v>1118</v>
      </c>
      <c r="H165" s="52">
        <v>1258</v>
      </c>
      <c r="I165" s="52">
        <v>1106</v>
      </c>
      <c r="J165" s="52">
        <v>1197</v>
      </c>
      <c r="K165" s="52">
        <v>1556</v>
      </c>
      <c r="L165" s="52">
        <v>1824</v>
      </c>
      <c r="M165" s="52">
        <v>2548</v>
      </c>
      <c r="N165" s="52">
        <v>3463</v>
      </c>
      <c r="O165" s="52">
        <v>3577</v>
      </c>
      <c r="P165" s="52">
        <v>1512</v>
      </c>
      <c r="Q165" s="52">
        <v>189</v>
      </c>
      <c r="R165" s="52">
        <v>133</v>
      </c>
      <c r="S165" s="52">
        <v>74</v>
      </c>
      <c r="T165" s="52">
        <v>59</v>
      </c>
      <c r="U165" s="52">
        <v>85</v>
      </c>
      <c r="V165" s="52">
        <v>97</v>
      </c>
      <c r="W165" s="52">
        <v>200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6202</v>
      </c>
      <c r="D171" s="52">
        <f>RES_hhdet_in!D171-RES_hhdet_in_new!D171</f>
        <v>7024</v>
      </c>
      <c r="E171" s="52">
        <f>RES_hhdet_in!E171-RES_hhdet_in_new!E171</f>
        <v>7166</v>
      </c>
      <c r="F171" s="52">
        <f>RES_hhdet_in!F171-RES_hhdet_in_new!F171</f>
        <v>5601</v>
      </c>
      <c r="G171" s="52">
        <f>RES_hhdet_in!G171-RES_hhdet_in_new!G171</f>
        <v>7739</v>
      </c>
      <c r="H171" s="52">
        <f>RES_hhdet_in!H171-RES_hhdet_in_new!H171</f>
        <v>8943</v>
      </c>
      <c r="I171" s="52">
        <f>RES_hhdet_in!I171-RES_hhdet_in_new!I171</f>
        <v>3327</v>
      </c>
      <c r="J171" s="52">
        <f>RES_hhdet_in!J171-RES_hhdet_in_new!J171</f>
        <v>5872</v>
      </c>
      <c r="K171" s="52">
        <f>RES_hhdet_in!K171-RES_hhdet_in_new!K171</f>
        <v>4058</v>
      </c>
      <c r="L171" s="52">
        <f>RES_hhdet_in!L171-RES_hhdet_in_new!L171</f>
        <v>11838</v>
      </c>
      <c r="M171" s="52">
        <f>RES_hhdet_in!M171-RES_hhdet_in_new!M171</f>
        <v>1340</v>
      </c>
      <c r="N171" s="52">
        <f>RES_hhdet_in!N171-RES_hhdet_in_new!N171</f>
        <v>9524</v>
      </c>
      <c r="O171" s="52">
        <f>RES_hhdet_in!O171-RES_hhdet_in_new!O171</f>
        <v>5862</v>
      </c>
      <c r="P171" s="52">
        <f>RES_hhdet_in!P171-RES_hhdet_in_new!P171</f>
        <v>573</v>
      </c>
      <c r="Q171" s="52">
        <f>RES_hhdet_in!Q171-RES_hhdet_in_new!Q171</f>
        <v>22</v>
      </c>
      <c r="R171" s="52">
        <f>RES_hhdet_in!R171-RES_hhdet_in_new!R171</f>
        <v>402</v>
      </c>
      <c r="S171" s="52">
        <f>RES_hhdet_in!S171-RES_hhdet_in_new!S171</f>
        <v>814</v>
      </c>
      <c r="T171" s="52">
        <f>RES_hhdet_in!T171-RES_hhdet_in_new!T171</f>
        <v>1815</v>
      </c>
      <c r="U171" s="52">
        <f>RES_hhdet_in!U171-RES_hhdet_in_new!U171</f>
        <v>1835</v>
      </c>
      <c r="V171" s="52">
        <f>RES_hhdet_in!V171-RES_hhdet_in_new!V171</f>
        <v>2253</v>
      </c>
      <c r="W171" s="52">
        <f>RES_hhdet_in!W171-RES_hhdet_in_new!W171</f>
        <v>1389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7381</v>
      </c>
      <c r="D172" s="52">
        <f>RES_hhdet_in!D172-RES_hhdet_in_new!D172</f>
        <v>6438</v>
      </c>
      <c r="E172" s="52">
        <f>RES_hhdet_in!E172-RES_hhdet_in_new!E172</f>
        <v>7023</v>
      </c>
      <c r="F172" s="52">
        <f>RES_hhdet_in!F172-RES_hhdet_in_new!F172</f>
        <v>8511</v>
      </c>
      <c r="G172" s="52">
        <f>RES_hhdet_in!G172-RES_hhdet_in_new!G172</f>
        <v>8234</v>
      </c>
      <c r="H172" s="52">
        <f>RES_hhdet_in!H172-RES_hhdet_in_new!H172</f>
        <v>7501</v>
      </c>
      <c r="I172" s="52">
        <f>RES_hhdet_in!I172-RES_hhdet_in_new!I172</f>
        <v>7521</v>
      </c>
      <c r="J172" s="52">
        <f>RES_hhdet_in!J172-RES_hhdet_in_new!J172</f>
        <v>5056</v>
      </c>
      <c r="K172" s="52">
        <f>RES_hhdet_in!K172-RES_hhdet_in_new!K172</f>
        <v>9726</v>
      </c>
      <c r="L172" s="52">
        <f>RES_hhdet_in!L172-RES_hhdet_in_new!L172</f>
        <v>1706</v>
      </c>
      <c r="M172" s="52">
        <f>RES_hhdet_in!M172-RES_hhdet_in_new!M172</f>
        <v>15780</v>
      </c>
      <c r="N172" s="52">
        <f>RES_hhdet_in!N172-RES_hhdet_in_new!N172</f>
        <v>7080</v>
      </c>
      <c r="O172" s="52">
        <f>RES_hhdet_in!O172-RES_hhdet_in_new!O172</f>
        <v>6970</v>
      </c>
      <c r="P172" s="52">
        <f>RES_hhdet_in!P172-RES_hhdet_in_new!P172</f>
        <v>1660</v>
      </c>
      <c r="Q172" s="52">
        <f>RES_hhdet_in!Q172-RES_hhdet_in_new!Q172</f>
        <v>0</v>
      </c>
      <c r="R172" s="52">
        <f>RES_hhdet_in!R172-RES_hhdet_in_new!R172</f>
        <v>571</v>
      </c>
      <c r="S172" s="52">
        <f>RES_hhdet_in!S172-RES_hhdet_in_new!S172</f>
        <v>860</v>
      </c>
      <c r="T172" s="52">
        <f>RES_hhdet_in!T172-RES_hhdet_in_new!T172</f>
        <v>1088</v>
      </c>
      <c r="U172" s="52">
        <f>RES_hhdet_in!U172-RES_hhdet_in_new!U172</f>
        <v>2091</v>
      </c>
      <c r="V172" s="52">
        <f>RES_hhdet_in!V172-RES_hhdet_in_new!V172</f>
        <v>1995</v>
      </c>
      <c r="W172" s="52">
        <f>RES_hhdet_in!W172-RES_hhdet_in_new!W172</f>
        <v>1328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13583</v>
      </c>
      <c r="D177" s="36">
        <v>13462</v>
      </c>
      <c r="E177" s="36">
        <v>14188</v>
      </c>
      <c r="F177" s="36">
        <v>14112</v>
      </c>
      <c r="G177" s="36">
        <v>15976</v>
      </c>
      <c r="H177" s="36">
        <v>16446</v>
      </c>
      <c r="I177" s="36">
        <v>10851</v>
      </c>
      <c r="J177" s="36">
        <v>10927</v>
      </c>
      <c r="K177" s="36">
        <v>13792</v>
      </c>
      <c r="L177" s="36">
        <v>13538</v>
      </c>
      <c r="M177" s="36">
        <v>17124</v>
      </c>
      <c r="N177" s="36">
        <v>16611</v>
      </c>
      <c r="O177" s="36">
        <v>12829</v>
      </c>
      <c r="P177" s="36">
        <v>2232</v>
      </c>
      <c r="Q177" s="36">
        <v>8</v>
      </c>
      <c r="R177" s="36">
        <v>973</v>
      </c>
      <c r="S177" s="36">
        <v>1677</v>
      </c>
      <c r="T177" s="36">
        <v>2914</v>
      </c>
      <c r="U177" s="36">
        <v>3932</v>
      </c>
      <c r="V177" s="36">
        <v>4256</v>
      </c>
      <c r="W177" s="36">
        <v>2705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24</v>
      </c>
      <c r="I5" s="52">
        <v>75</v>
      </c>
      <c r="J5" s="52">
        <v>65</v>
      </c>
      <c r="K5" s="52">
        <v>75</v>
      </c>
      <c r="L5" s="52">
        <v>14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39</v>
      </c>
      <c r="S5" s="52">
        <v>19</v>
      </c>
      <c r="T5" s="52">
        <v>47</v>
      </c>
      <c r="U5" s="52">
        <v>56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5</v>
      </c>
      <c r="S8" s="52">
        <v>9</v>
      </c>
      <c r="T8" s="52">
        <v>8</v>
      </c>
      <c r="U8" s="52">
        <v>16</v>
      </c>
      <c r="V8" s="52">
        <v>17</v>
      </c>
      <c r="W8" s="52">
        <v>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7</v>
      </c>
      <c r="Q15" s="52">
        <v>41</v>
      </c>
      <c r="R15" s="52">
        <v>45</v>
      </c>
      <c r="S15" s="52">
        <v>35</v>
      </c>
      <c r="T15" s="52">
        <v>42</v>
      </c>
      <c r="U15" s="52">
        <v>31</v>
      </c>
      <c r="V15" s="52">
        <v>2</v>
      </c>
      <c r="W15" s="52">
        <v>2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18</v>
      </c>
      <c r="Q16" s="52">
        <v>38</v>
      </c>
      <c r="R16" s="52">
        <v>59</v>
      </c>
      <c r="S16" s="52">
        <v>37</v>
      </c>
      <c r="T16" s="52">
        <v>22</v>
      </c>
      <c r="U16" s="52">
        <v>35</v>
      </c>
      <c r="V16" s="52">
        <v>1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28</v>
      </c>
      <c r="Q22" s="36">
        <v>76</v>
      </c>
      <c r="R22" s="36">
        <v>103</v>
      </c>
      <c r="S22" s="36">
        <v>74</v>
      </c>
      <c r="T22" s="36">
        <v>66</v>
      </c>
      <c r="U22" s="36">
        <v>63</v>
      </c>
      <c r="V22" s="36">
        <v>1</v>
      </c>
      <c r="W22" s="36">
        <v>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515</v>
      </c>
      <c r="I26" s="52">
        <v>823</v>
      </c>
      <c r="J26" s="52">
        <v>779</v>
      </c>
      <c r="K26" s="52">
        <v>921</v>
      </c>
      <c r="L26" s="52">
        <v>1140</v>
      </c>
      <c r="M26" s="52">
        <v>1501</v>
      </c>
      <c r="N26" s="52">
        <v>1915</v>
      </c>
      <c r="O26" s="52">
        <v>2022</v>
      </c>
      <c r="P26" s="52">
        <v>1228</v>
      </c>
      <c r="Q26" s="52">
        <v>1000</v>
      </c>
      <c r="R26" s="52">
        <v>1340</v>
      </c>
      <c r="S26" s="52">
        <v>2061</v>
      </c>
      <c r="T26" s="52">
        <v>2419</v>
      </c>
      <c r="U26" s="52">
        <v>2458</v>
      </c>
      <c r="V26" s="52">
        <v>1963</v>
      </c>
      <c r="W26" s="52">
        <v>1733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193</v>
      </c>
      <c r="Q29" s="52">
        <v>289</v>
      </c>
      <c r="R29" s="52">
        <v>458</v>
      </c>
      <c r="S29" s="52">
        <v>420</v>
      </c>
      <c r="T29" s="52">
        <v>548</v>
      </c>
      <c r="U29" s="52">
        <v>704</v>
      </c>
      <c r="V29" s="52">
        <v>738</v>
      </c>
      <c r="W29" s="52">
        <v>734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289</v>
      </c>
      <c r="Q35" s="52">
        <v>869</v>
      </c>
      <c r="R35" s="52">
        <v>930</v>
      </c>
      <c r="S35" s="52">
        <v>1572</v>
      </c>
      <c r="T35" s="52">
        <v>2460</v>
      </c>
      <c r="U35" s="52">
        <v>1998</v>
      </c>
      <c r="V35" s="52">
        <v>2054</v>
      </c>
      <c r="W35" s="52">
        <v>1777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827</v>
      </c>
      <c r="Q36" s="52">
        <v>789</v>
      </c>
      <c r="R36" s="52">
        <v>1319</v>
      </c>
      <c r="S36" s="52">
        <v>1683</v>
      </c>
      <c r="T36" s="52">
        <v>1487</v>
      </c>
      <c r="U36" s="52">
        <v>2284</v>
      </c>
      <c r="V36" s="52">
        <v>1808</v>
      </c>
      <c r="W36" s="52">
        <v>1672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1124</v>
      </c>
      <c r="Q41" s="36">
        <v>1653</v>
      </c>
      <c r="R41" s="36">
        <v>2245</v>
      </c>
      <c r="S41" s="36">
        <v>3246</v>
      </c>
      <c r="T41" s="36">
        <v>3940</v>
      </c>
      <c r="U41" s="36">
        <v>4281</v>
      </c>
      <c r="V41" s="36">
        <v>3875</v>
      </c>
      <c r="W41" s="36">
        <v>3454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1357</v>
      </c>
      <c r="M45" s="52">
        <v>2577</v>
      </c>
      <c r="N45" s="52">
        <v>2846</v>
      </c>
      <c r="O45" s="52">
        <v>2788</v>
      </c>
      <c r="P45" s="52">
        <v>1266</v>
      </c>
      <c r="Q45" s="52">
        <v>533</v>
      </c>
      <c r="R45" s="52">
        <v>147</v>
      </c>
      <c r="S45" s="52">
        <v>51</v>
      </c>
      <c r="T45" s="52">
        <v>197</v>
      </c>
      <c r="U45" s="52">
        <v>274</v>
      </c>
      <c r="V45" s="52">
        <v>376</v>
      </c>
      <c r="W45" s="52">
        <v>30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243</v>
      </c>
      <c r="Q48" s="52">
        <v>280</v>
      </c>
      <c r="R48" s="52">
        <v>250</v>
      </c>
      <c r="S48" s="52">
        <v>66</v>
      </c>
      <c r="T48" s="52">
        <v>32</v>
      </c>
      <c r="U48" s="52">
        <v>60</v>
      </c>
      <c r="V48" s="52">
        <v>91</v>
      </c>
      <c r="W48" s="52">
        <v>130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140</v>
      </c>
      <c r="Q54" s="52">
        <v>348</v>
      </c>
      <c r="R54" s="52">
        <v>369</v>
      </c>
      <c r="S54" s="52">
        <v>690</v>
      </c>
      <c r="T54" s="52">
        <v>1489</v>
      </c>
      <c r="U54" s="52">
        <v>1252</v>
      </c>
      <c r="V54" s="52">
        <v>1269</v>
      </c>
      <c r="W54" s="52">
        <v>738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404</v>
      </c>
      <c r="Q55" s="52">
        <v>312</v>
      </c>
      <c r="R55" s="52">
        <v>524</v>
      </c>
      <c r="S55" s="52">
        <v>750</v>
      </c>
      <c r="T55" s="52">
        <v>903</v>
      </c>
      <c r="U55" s="52">
        <v>1433</v>
      </c>
      <c r="V55" s="52">
        <v>1124</v>
      </c>
      <c r="W55" s="52">
        <v>697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546</v>
      </c>
      <c r="Q60" s="36">
        <v>657</v>
      </c>
      <c r="R60" s="36">
        <v>879</v>
      </c>
      <c r="S60" s="36">
        <v>1430</v>
      </c>
      <c r="T60" s="36">
        <v>2399</v>
      </c>
      <c r="U60" s="36">
        <v>2689</v>
      </c>
      <c r="V60" s="36">
        <v>2410</v>
      </c>
      <c r="W60" s="36">
        <v>1432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93245</v>
      </c>
      <c r="I64" s="52">
        <v>182625</v>
      </c>
      <c r="J64" s="52">
        <v>262042</v>
      </c>
      <c r="K64" s="52">
        <v>349468</v>
      </c>
      <c r="L64" s="52">
        <v>435328</v>
      </c>
      <c r="M64" s="52">
        <v>487782</v>
      </c>
      <c r="N64" s="52">
        <v>550519</v>
      </c>
      <c r="O64" s="52">
        <v>585310</v>
      </c>
      <c r="P64" s="52">
        <v>267085</v>
      </c>
      <c r="Q64" s="52">
        <v>393113</v>
      </c>
      <c r="R64" s="52">
        <v>522012</v>
      </c>
      <c r="S64" s="52">
        <v>582596</v>
      </c>
      <c r="T64" s="52">
        <v>554067</v>
      </c>
      <c r="U64" s="52">
        <v>562010</v>
      </c>
      <c r="V64" s="52">
        <v>582658</v>
      </c>
      <c r="W64" s="52">
        <v>574485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51075</v>
      </c>
      <c r="Q67" s="52">
        <v>83693</v>
      </c>
      <c r="R67" s="52">
        <v>153461</v>
      </c>
      <c r="S67" s="52">
        <v>150898</v>
      </c>
      <c r="T67" s="52">
        <v>160427</v>
      </c>
      <c r="U67" s="52">
        <v>171418</v>
      </c>
      <c r="V67" s="52">
        <v>175534</v>
      </c>
      <c r="W67" s="52">
        <v>213779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85717</v>
      </c>
      <c r="I69" s="52">
        <v>165274</v>
      </c>
      <c r="J69" s="52">
        <v>247210</v>
      </c>
      <c r="K69" s="52">
        <v>336873</v>
      </c>
      <c r="L69" s="52">
        <v>426800</v>
      </c>
      <c r="M69" s="52">
        <v>489423</v>
      </c>
      <c r="N69" s="52">
        <v>537690</v>
      </c>
      <c r="O69" s="52">
        <v>581210</v>
      </c>
      <c r="P69" s="52">
        <v>285969</v>
      </c>
      <c r="Q69" s="52">
        <v>365748</v>
      </c>
      <c r="R69" s="52">
        <v>522108</v>
      </c>
      <c r="S69" s="52">
        <v>578258</v>
      </c>
      <c r="T69" s="52">
        <v>542557</v>
      </c>
      <c r="U69" s="52">
        <v>546691</v>
      </c>
      <c r="V69" s="52">
        <v>569347</v>
      </c>
      <c r="W69" s="52">
        <v>587918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663</v>
      </c>
      <c r="I70" s="52">
        <v>471</v>
      </c>
      <c r="J70" s="52">
        <v>4322</v>
      </c>
      <c r="K70" s="52">
        <v>2551</v>
      </c>
      <c r="L70" s="52">
        <v>4653</v>
      </c>
      <c r="M70" s="52">
        <v>0</v>
      </c>
      <c r="N70" s="52">
        <v>2003</v>
      </c>
      <c r="O70" s="52">
        <v>8731</v>
      </c>
      <c r="P70" s="52">
        <v>0</v>
      </c>
      <c r="Q70" s="52">
        <v>4746</v>
      </c>
      <c r="R70" s="52">
        <v>6357</v>
      </c>
      <c r="S70" s="52">
        <v>1966</v>
      </c>
      <c r="T70" s="52">
        <v>1890</v>
      </c>
      <c r="U70" s="52">
        <v>1847</v>
      </c>
      <c r="V70" s="52">
        <v>760</v>
      </c>
      <c r="W70" s="52">
        <v>6920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1118</v>
      </c>
      <c r="R73" s="52">
        <v>651</v>
      </c>
      <c r="S73" s="52">
        <v>4111</v>
      </c>
      <c r="T73" s="52">
        <v>9075</v>
      </c>
      <c r="U73" s="52">
        <v>9104</v>
      </c>
      <c r="V73" s="52">
        <v>11407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1026</v>
      </c>
      <c r="R74" s="52">
        <v>913</v>
      </c>
      <c r="S74" s="52">
        <v>4329</v>
      </c>
      <c r="T74" s="52">
        <v>5456</v>
      </c>
      <c r="U74" s="52">
        <v>10336</v>
      </c>
      <c r="V74" s="52">
        <v>10146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172599</v>
      </c>
      <c r="Q78" s="52">
        <v>350040</v>
      </c>
      <c r="R78" s="52">
        <v>562428</v>
      </c>
      <c r="S78" s="52">
        <v>678492</v>
      </c>
      <c r="T78" s="52">
        <v>719513</v>
      </c>
      <c r="U78" s="52">
        <v>762667</v>
      </c>
      <c r="V78" s="52">
        <v>789550</v>
      </c>
      <c r="W78" s="52">
        <v>726951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91108</v>
      </c>
      <c r="Q79" s="36">
        <v>195690</v>
      </c>
      <c r="R79" s="36">
        <v>255164</v>
      </c>
      <c r="S79" s="36">
        <v>323993</v>
      </c>
      <c r="T79" s="36">
        <v>335002</v>
      </c>
      <c r="U79" s="36">
        <v>335836</v>
      </c>
      <c r="V79" s="36">
        <v>336276</v>
      </c>
      <c r="W79" s="36">
        <v>349036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7284</v>
      </c>
      <c r="I83" s="52">
        <v>9009</v>
      </c>
      <c r="J83" s="52">
        <v>11133</v>
      </c>
      <c r="K83" s="52">
        <v>14395</v>
      </c>
      <c r="L83" s="52">
        <v>22526</v>
      </c>
      <c r="M83" s="52">
        <v>29527</v>
      </c>
      <c r="N83" s="52">
        <v>32396</v>
      </c>
      <c r="O83" s="52">
        <v>41925</v>
      </c>
      <c r="P83" s="52">
        <v>49511</v>
      </c>
      <c r="Q83" s="52">
        <v>33080</v>
      </c>
      <c r="R83" s="52">
        <v>29085</v>
      </c>
      <c r="S83" s="52">
        <v>31089</v>
      </c>
      <c r="T83" s="52">
        <v>38324</v>
      </c>
      <c r="U83" s="52">
        <v>32633</v>
      </c>
      <c r="V83" s="52">
        <v>31725</v>
      </c>
      <c r="W83" s="52">
        <v>26035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5496</v>
      </c>
      <c r="Q86" s="52">
        <v>9282</v>
      </c>
      <c r="R86" s="52">
        <v>14213</v>
      </c>
      <c r="S86" s="52">
        <v>9029</v>
      </c>
      <c r="T86" s="52">
        <v>9028</v>
      </c>
      <c r="U86" s="52">
        <v>11007</v>
      </c>
      <c r="V86" s="52">
        <v>10567</v>
      </c>
      <c r="W86" s="52">
        <v>11635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7043</v>
      </c>
      <c r="Q96" s="52">
        <v>18206</v>
      </c>
      <c r="R96" s="52">
        <v>17881</v>
      </c>
      <c r="S96" s="52">
        <v>26394</v>
      </c>
      <c r="T96" s="52">
        <v>43657</v>
      </c>
      <c r="U96" s="52">
        <v>33041</v>
      </c>
      <c r="V96" s="52">
        <v>38332</v>
      </c>
      <c r="W96" s="52">
        <v>34266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20329</v>
      </c>
      <c r="Q97" s="52">
        <v>16732</v>
      </c>
      <c r="R97" s="52">
        <v>25108</v>
      </c>
      <c r="S97" s="52">
        <v>27818</v>
      </c>
      <c r="T97" s="52">
        <v>26263</v>
      </c>
      <c r="U97" s="52">
        <v>37510</v>
      </c>
      <c r="V97" s="52">
        <v>34080</v>
      </c>
      <c r="W97" s="52">
        <v>33017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27380</v>
      </c>
      <c r="Q103" s="36">
        <v>34934</v>
      </c>
      <c r="R103" s="36">
        <v>42988</v>
      </c>
      <c r="S103" s="36">
        <v>54188</v>
      </c>
      <c r="T103" s="36">
        <v>69934</v>
      </c>
      <c r="U103" s="36">
        <v>70547</v>
      </c>
      <c r="V103" s="36">
        <v>72406</v>
      </c>
      <c r="W103" s="36">
        <v>67300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3473</v>
      </c>
      <c r="I126" s="52">
        <v>7730</v>
      </c>
      <c r="J126" s="52">
        <v>10442</v>
      </c>
      <c r="K126" s="52">
        <v>14614</v>
      </c>
      <c r="L126" s="52">
        <v>20515</v>
      </c>
      <c r="M126" s="52">
        <v>27432</v>
      </c>
      <c r="N126" s="52">
        <v>33043</v>
      </c>
      <c r="O126" s="52">
        <v>34684</v>
      </c>
      <c r="P126" s="52">
        <v>25679</v>
      </c>
      <c r="Q126" s="52">
        <v>25479</v>
      </c>
      <c r="R126" s="52">
        <v>23015</v>
      </c>
      <c r="S126" s="52">
        <v>26283</v>
      </c>
      <c r="T126" s="52">
        <v>28998</v>
      </c>
      <c r="U126" s="52">
        <v>26435</v>
      </c>
      <c r="V126" s="52">
        <v>26020</v>
      </c>
      <c r="W126" s="52">
        <v>25331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3663</v>
      </c>
      <c r="Q129" s="52">
        <v>6060</v>
      </c>
      <c r="R129" s="52">
        <v>9604</v>
      </c>
      <c r="S129" s="52">
        <v>7209</v>
      </c>
      <c r="T129" s="52">
        <v>7379</v>
      </c>
      <c r="U129" s="52">
        <v>8584</v>
      </c>
      <c r="V129" s="52">
        <v>8432</v>
      </c>
      <c r="W129" s="52">
        <v>9736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3066</v>
      </c>
      <c r="I131" s="52">
        <v>7256</v>
      </c>
      <c r="J131" s="52">
        <v>9961</v>
      </c>
      <c r="K131" s="52">
        <v>14005</v>
      </c>
      <c r="L131" s="52">
        <v>19783</v>
      </c>
      <c r="M131" s="52">
        <v>26787</v>
      </c>
      <c r="N131" s="52">
        <v>32195</v>
      </c>
      <c r="O131" s="52">
        <v>33703</v>
      </c>
      <c r="P131" s="52">
        <v>25212</v>
      </c>
      <c r="Q131" s="52">
        <v>24727</v>
      </c>
      <c r="R131" s="52">
        <v>22647</v>
      </c>
      <c r="S131" s="52">
        <v>26053</v>
      </c>
      <c r="T131" s="52">
        <v>28516</v>
      </c>
      <c r="U131" s="52">
        <v>26142</v>
      </c>
      <c r="V131" s="52">
        <v>25727</v>
      </c>
      <c r="W131" s="52">
        <v>25000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16</v>
      </c>
      <c r="I132" s="52">
        <v>53</v>
      </c>
      <c r="J132" s="52">
        <v>150</v>
      </c>
      <c r="K132" s="52">
        <v>91</v>
      </c>
      <c r="L132" s="52">
        <v>206</v>
      </c>
      <c r="M132" s="52">
        <v>28</v>
      </c>
      <c r="N132" s="52">
        <v>257</v>
      </c>
      <c r="O132" s="52">
        <v>447</v>
      </c>
      <c r="P132" s="52">
        <v>0</v>
      </c>
      <c r="Q132" s="52">
        <v>451</v>
      </c>
      <c r="R132" s="52">
        <v>177</v>
      </c>
      <c r="S132" s="52">
        <v>38</v>
      </c>
      <c r="T132" s="52">
        <v>175</v>
      </c>
      <c r="U132" s="52">
        <v>35</v>
      </c>
      <c r="V132" s="52">
        <v>31</v>
      </c>
      <c r="W132" s="52">
        <v>276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86</v>
      </c>
      <c r="Q135" s="52">
        <v>247</v>
      </c>
      <c r="R135" s="52">
        <v>236</v>
      </c>
      <c r="S135" s="52">
        <v>358</v>
      </c>
      <c r="T135" s="52">
        <v>601</v>
      </c>
      <c r="U135" s="52">
        <v>470</v>
      </c>
      <c r="V135" s="52">
        <v>556</v>
      </c>
      <c r="W135" s="52">
        <v>431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243</v>
      </c>
      <c r="Q136" s="52">
        <v>229</v>
      </c>
      <c r="R136" s="52">
        <v>332</v>
      </c>
      <c r="S136" s="52">
        <v>381</v>
      </c>
      <c r="T136" s="52">
        <v>358</v>
      </c>
      <c r="U136" s="52">
        <v>534</v>
      </c>
      <c r="V136" s="52">
        <v>492</v>
      </c>
      <c r="W136" s="52">
        <v>408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16200</v>
      </c>
      <c r="Q141" s="36">
        <v>29098</v>
      </c>
      <c r="R141" s="36">
        <v>37004</v>
      </c>
      <c r="S141" s="36">
        <v>47863</v>
      </c>
      <c r="T141" s="36">
        <v>56741</v>
      </c>
      <c r="U141" s="36">
        <v>58228</v>
      </c>
      <c r="V141" s="36">
        <v>58639</v>
      </c>
      <c r="W141" s="36">
        <v>55400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870</v>
      </c>
      <c r="I145" s="52">
        <v>2151</v>
      </c>
      <c r="J145" s="52">
        <v>3136</v>
      </c>
      <c r="K145" s="52">
        <v>5205</v>
      </c>
      <c r="L145" s="52">
        <v>5622</v>
      </c>
      <c r="M145" s="52">
        <v>8288</v>
      </c>
      <c r="N145" s="52">
        <v>7630</v>
      </c>
      <c r="O145" s="52">
        <v>9305</v>
      </c>
      <c r="P145" s="52">
        <v>14748</v>
      </c>
      <c r="Q145" s="52">
        <v>15102</v>
      </c>
      <c r="R145" s="52">
        <v>21345</v>
      </c>
      <c r="S145" s="52">
        <v>32251</v>
      </c>
      <c r="T145" s="52">
        <v>49146</v>
      </c>
      <c r="U145" s="52">
        <v>66080</v>
      </c>
      <c r="V145" s="52">
        <v>82044</v>
      </c>
      <c r="W145" s="52">
        <v>52808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2734</v>
      </c>
      <c r="Q147" s="52">
        <v>6350</v>
      </c>
      <c r="R147" s="52">
        <v>8756</v>
      </c>
      <c r="S147" s="52">
        <v>11185</v>
      </c>
      <c r="T147" s="52">
        <v>14981</v>
      </c>
      <c r="U147" s="52">
        <v>22075</v>
      </c>
      <c r="V147" s="52">
        <v>36953</v>
      </c>
      <c r="W147" s="52">
        <v>45856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1872</v>
      </c>
      <c r="Q153" s="52">
        <v>6899</v>
      </c>
      <c r="R153" s="52">
        <v>9331</v>
      </c>
      <c r="S153" s="52">
        <v>17658</v>
      </c>
      <c r="T153" s="52">
        <v>34810</v>
      </c>
      <c r="U153" s="52">
        <v>35663</v>
      </c>
      <c r="V153" s="52">
        <v>50249</v>
      </c>
      <c r="W153" s="52">
        <v>35497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5403</v>
      </c>
      <c r="Q154" s="52">
        <v>6339</v>
      </c>
      <c r="R154" s="52">
        <v>13108</v>
      </c>
      <c r="S154" s="52">
        <v>18615</v>
      </c>
      <c r="T154" s="52">
        <v>20944</v>
      </c>
      <c r="U154" s="52">
        <v>40470</v>
      </c>
      <c r="V154" s="52">
        <v>44665</v>
      </c>
      <c r="W154" s="52">
        <v>34208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7282</v>
      </c>
      <c r="Q159" s="36">
        <v>13232</v>
      </c>
      <c r="R159" s="36">
        <v>22442</v>
      </c>
      <c r="S159" s="36">
        <v>36256</v>
      </c>
      <c r="T159" s="36">
        <v>55756</v>
      </c>
      <c r="U159" s="36">
        <v>76123</v>
      </c>
      <c r="V159" s="36">
        <v>94927</v>
      </c>
      <c r="W159" s="36">
        <v>69713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1125</v>
      </c>
      <c r="I163" s="52">
        <v>1544</v>
      </c>
      <c r="J163" s="52">
        <v>1556</v>
      </c>
      <c r="K163" s="52">
        <v>1700</v>
      </c>
      <c r="L163" s="52">
        <v>1696</v>
      </c>
      <c r="M163" s="52">
        <v>2575</v>
      </c>
      <c r="N163" s="52">
        <v>2409</v>
      </c>
      <c r="O163" s="52">
        <v>1476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314</v>
      </c>
      <c r="Q165" s="52">
        <v>75</v>
      </c>
      <c r="R165" s="52">
        <v>66</v>
      </c>
      <c r="S165" s="52">
        <v>44</v>
      </c>
      <c r="T165" s="52">
        <v>43</v>
      </c>
      <c r="U165" s="52">
        <v>69</v>
      </c>
      <c r="V165" s="52">
        <v>87</v>
      </c>
      <c r="W165" s="52">
        <v>200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169</v>
      </c>
      <c r="Q171" s="52">
        <v>18</v>
      </c>
      <c r="R171" s="52">
        <v>304</v>
      </c>
      <c r="S171" s="52">
        <v>647</v>
      </c>
      <c r="T171" s="52">
        <v>1166</v>
      </c>
      <c r="U171" s="52">
        <v>1453</v>
      </c>
      <c r="V171" s="52">
        <v>1937</v>
      </c>
      <c r="W171" s="52">
        <v>1389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488</v>
      </c>
      <c r="Q172" s="52">
        <v>0</v>
      </c>
      <c r="R172" s="52">
        <v>429</v>
      </c>
      <c r="S172" s="52">
        <v>682</v>
      </c>
      <c r="T172" s="52">
        <v>699</v>
      </c>
      <c r="U172" s="52">
        <v>1654</v>
      </c>
      <c r="V172" s="52">
        <v>1718</v>
      </c>
      <c r="W172" s="52">
        <v>1328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662</v>
      </c>
      <c r="Q177" s="36">
        <v>3</v>
      </c>
      <c r="R177" s="36">
        <v>733</v>
      </c>
      <c r="S177" s="36">
        <v>1331</v>
      </c>
      <c r="T177" s="36">
        <v>1874</v>
      </c>
      <c r="U177" s="36">
        <v>3112</v>
      </c>
      <c r="V177" s="36">
        <v>3661</v>
      </c>
      <c r="W177" s="36">
        <v>2705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2.3848680150702926</v>
      </c>
      <c r="C3" s="117">
        <f t="shared" si="0"/>
        <v>2.1350983755023685</v>
      </c>
      <c r="D3" s="117">
        <f t="shared" si="0"/>
        <v>2.1663756061447503</v>
      </c>
      <c r="E3" s="117">
        <f t="shared" si="0"/>
        <v>2.1568139499232597</v>
      </c>
      <c r="F3" s="117">
        <f t="shared" si="0"/>
        <v>1.4460563615149344</v>
      </c>
      <c r="G3" s="117">
        <f t="shared" si="0"/>
        <v>1.4495191558007914</v>
      </c>
      <c r="H3" s="117">
        <f t="shared" si="0"/>
        <v>1.4540081625969732</v>
      </c>
      <c r="I3" s="117">
        <f t="shared" si="0"/>
        <v>1.7380972405635842</v>
      </c>
      <c r="J3" s="117">
        <f t="shared" si="0"/>
        <v>6.6489878487032827</v>
      </c>
      <c r="K3" s="117">
        <f t="shared" si="0"/>
        <v>2.2150419774905292</v>
      </c>
      <c r="L3" s="117">
        <f t="shared" si="0"/>
        <v>2.1990097396440342</v>
      </c>
      <c r="M3" s="117">
        <f t="shared" si="0"/>
        <v>2.1684822884161687</v>
      </c>
      <c r="N3" s="117">
        <f t="shared" si="0"/>
        <v>2.1346921960676313</v>
      </c>
      <c r="O3" s="117">
        <f t="shared" si="0"/>
        <v>1.1294061896605523</v>
      </c>
      <c r="P3" s="117">
        <f t="shared" si="0"/>
        <v>0.78899371896085679</v>
      </c>
      <c r="Q3" s="117">
        <f t="shared" si="0"/>
        <v>0.69353409681114675</v>
      </c>
      <c r="R3" s="117">
        <f t="shared" ref="R3:V3" si="1">R4+R7+R9+R19</f>
        <v>1.2327403573976228</v>
      </c>
      <c r="S3" s="117">
        <f t="shared" si="1"/>
        <v>1.2698274308308588</v>
      </c>
      <c r="T3" s="117">
        <f t="shared" si="1"/>
        <v>1.1444002129326305</v>
      </c>
      <c r="U3" s="117">
        <f t="shared" si="1"/>
        <v>1.2425838963029829</v>
      </c>
      <c r="V3" s="117">
        <f t="shared" si="1"/>
        <v>0.42415772026352716</v>
      </c>
      <c r="W3" s="117">
        <f t="shared" ref="W3" si="2">W4+W7+W9+W19</f>
        <v>0.42944998456332822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2.1123687442268513</v>
      </c>
      <c r="C4" s="122">
        <f t="shared" si="3"/>
        <v>1.8887699796502941</v>
      </c>
      <c r="D4" s="122">
        <f t="shared" si="3"/>
        <v>1.8886088920466924</v>
      </c>
      <c r="E4" s="122">
        <f t="shared" si="3"/>
        <v>1.8884464856430616</v>
      </c>
      <c r="F4" s="122">
        <f t="shared" si="3"/>
        <v>1.1843998829822104</v>
      </c>
      <c r="G4" s="122">
        <f t="shared" si="3"/>
        <v>1.1842893701013149</v>
      </c>
      <c r="H4" s="122">
        <f t="shared" si="3"/>
        <v>1.1841762535770524</v>
      </c>
      <c r="I4" s="122">
        <f t="shared" si="3"/>
        <v>1.4410208980609607</v>
      </c>
      <c r="J4" s="122">
        <f t="shared" si="3"/>
        <v>6.3672649786725266</v>
      </c>
      <c r="K4" s="122">
        <f t="shared" si="3"/>
        <v>1.921415317156669</v>
      </c>
      <c r="L4" s="122">
        <f t="shared" si="3"/>
        <v>1.921707275143582</v>
      </c>
      <c r="M4" s="122">
        <f t="shared" si="3"/>
        <v>1.9211077505598582</v>
      </c>
      <c r="N4" s="122">
        <f t="shared" si="3"/>
        <v>1.9211766670664359</v>
      </c>
      <c r="O4" s="122">
        <f t="shared" si="3"/>
        <v>0.9606660361764906</v>
      </c>
      <c r="P4" s="122">
        <f t="shared" si="3"/>
        <v>0.63499397865451823</v>
      </c>
      <c r="Q4" s="122">
        <f t="shared" si="3"/>
        <v>0.54527512818832613</v>
      </c>
      <c r="R4" s="122">
        <f t="shared" ref="R4:V4" si="4">SUM(R5:R6)</f>
        <v>1.0836150407470708</v>
      </c>
      <c r="S4" s="122">
        <f t="shared" si="4"/>
        <v>1.1323969240798542</v>
      </c>
      <c r="T4" s="122">
        <f t="shared" si="4"/>
        <v>1.0178722685786905</v>
      </c>
      <c r="U4" s="122">
        <f t="shared" si="4"/>
        <v>1.1266029597076503</v>
      </c>
      <c r="V4" s="122">
        <f t="shared" si="4"/>
        <v>0.34669276078530131</v>
      </c>
      <c r="W4" s="122">
        <f t="shared" ref="W4" si="5">SUM(W5:W6)</f>
        <v>0.38054953351543985</v>
      </c>
      <c r="DA4" s="130" t="s">
        <v>1572</v>
      </c>
    </row>
    <row r="5" spans="1:105" ht="12" customHeight="1" x14ac:dyDescent="0.25">
      <c r="A5" s="97" t="s">
        <v>51</v>
      </c>
      <c r="B5" s="98">
        <v>2.099484092863285</v>
      </c>
      <c r="C5" s="98">
        <v>1.8773860705073082</v>
      </c>
      <c r="D5" s="98">
        <v>1.8773860705073087</v>
      </c>
      <c r="E5" s="98">
        <v>1.8773860705073084</v>
      </c>
      <c r="F5" s="98">
        <v>1.1775580395528806</v>
      </c>
      <c r="G5" s="98">
        <v>1.1775580395528804</v>
      </c>
      <c r="H5" s="98">
        <v>1.1775580395528802</v>
      </c>
      <c r="I5" s="98">
        <v>1.4331040412725706</v>
      </c>
      <c r="J5" s="98">
        <v>6.3318142734307798</v>
      </c>
      <c r="K5" s="98">
        <v>1.910748065348236</v>
      </c>
      <c r="L5" s="98">
        <v>1.910748065348236</v>
      </c>
      <c r="M5" s="98">
        <v>1.9107480653482372</v>
      </c>
      <c r="N5" s="98">
        <v>1.9107480653482367</v>
      </c>
      <c r="O5" s="98">
        <v>0.95537403267411847</v>
      </c>
      <c r="P5" s="98">
        <v>0.63172828890799659</v>
      </c>
      <c r="Q5" s="98">
        <v>0.54239036973344801</v>
      </c>
      <c r="R5" s="98">
        <v>1.0778159931212383</v>
      </c>
      <c r="S5" s="98">
        <v>1.1263972484952711</v>
      </c>
      <c r="T5" s="98">
        <v>1.0124677558039556</v>
      </c>
      <c r="U5" s="98">
        <v>1.1206362854686154</v>
      </c>
      <c r="V5" s="98">
        <v>0.34488392089423903</v>
      </c>
      <c r="W5" s="98">
        <v>0.37850386930352525</v>
      </c>
      <c r="DA5" s="63" t="s">
        <v>1573</v>
      </c>
    </row>
    <row r="6" spans="1:105" ht="12" customHeight="1" x14ac:dyDescent="0.25">
      <c r="A6" s="97" t="s">
        <v>53</v>
      </c>
      <c r="B6" s="98">
        <v>1.2884651363566197E-2</v>
      </c>
      <c r="C6" s="98">
        <v>1.1383909142985881E-2</v>
      </c>
      <c r="D6" s="98">
        <v>1.1222821539383643E-2</v>
      </c>
      <c r="E6" s="98">
        <v>1.1060415135753119E-2</v>
      </c>
      <c r="F6" s="98">
        <v>6.8418434293297126E-3</v>
      </c>
      <c r="G6" s="98">
        <v>6.7313305484344704E-3</v>
      </c>
      <c r="H6" s="98">
        <v>6.6182140241721546E-3</v>
      </c>
      <c r="I6" s="98">
        <v>7.9168567883901222E-3</v>
      </c>
      <c r="J6" s="98">
        <v>3.5450705241746469E-2</v>
      </c>
      <c r="K6" s="98">
        <v>1.0667251808432877E-2</v>
      </c>
      <c r="L6" s="98">
        <v>1.0959209795345941E-2</v>
      </c>
      <c r="M6" s="98">
        <v>1.0359685211620957E-2</v>
      </c>
      <c r="N6" s="98">
        <v>1.0428601718199159E-2</v>
      </c>
      <c r="O6" s="98">
        <v>5.2920035023721551E-3</v>
      </c>
      <c r="P6" s="98">
        <v>3.2656897465215876E-3</v>
      </c>
      <c r="Q6" s="98">
        <v>2.8847584548781446E-3</v>
      </c>
      <c r="R6" s="98">
        <v>5.7990476258324855E-3</v>
      </c>
      <c r="S6" s="98">
        <v>5.9996755845829978E-3</v>
      </c>
      <c r="T6" s="98">
        <v>5.4045127747347583E-3</v>
      </c>
      <c r="U6" s="98">
        <v>5.9666742390350087E-3</v>
      </c>
      <c r="V6" s="98">
        <v>1.8088398910622724E-3</v>
      </c>
      <c r="W6" s="98">
        <v>2.0456642119146156E-3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8.8302061754493022E-4</v>
      </c>
      <c r="C7" s="122">
        <f t="shared" si="6"/>
        <v>8.8938349547081747E-4</v>
      </c>
      <c r="D7" s="122">
        <f t="shared" si="6"/>
        <v>9.1137802306044409E-4</v>
      </c>
      <c r="E7" s="122">
        <f t="shared" si="6"/>
        <v>1.2786112061882161E-3</v>
      </c>
      <c r="F7" s="122">
        <f t="shared" si="6"/>
        <v>9.5341571826818765E-4</v>
      </c>
      <c r="G7" s="122">
        <f t="shared" si="6"/>
        <v>9.7798729328545087E-4</v>
      </c>
      <c r="H7" s="122">
        <f t="shared" si="6"/>
        <v>1.6200575666278976E-3</v>
      </c>
      <c r="I7" s="122">
        <f t="shared" si="6"/>
        <v>1.2406438637870072E-3</v>
      </c>
      <c r="J7" s="122">
        <f t="shared" si="6"/>
        <v>1.3829253270924908E-3</v>
      </c>
      <c r="K7" s="122">
        <f t="shared" si="6"/>
        <v>1.6910832510691196E-3</v>
      </c>
      <c r="L7" s="122">
        <f t="shared" si="6"/>
        <v>1.7495035674399157E-3</v>
      </c>
      <c r="M7" s="122">
        <f t="shared" si="6"/>
        <v>1.8160458531371456E-3</v>
      </c>
      <c r="N7" s="122">
        <f t="shared" si="6"/>
        <v>1.6095431095806993E-3</v>
      </c>
      <c r="O7" s="122">
        <f t="shared" si="6"/>
        <v>1.360092170453388E-3</v>
      </c>
      <c r="P7" s="122">
        <f t="shared" si="6"/>
        <v>1.0351330741375435E-3</v>
      </c>
      <c r="Q7" s="122">
        <f t="shared" si="6"/>
        <v>8.1012967947507303E-4</v>
      </c>
      <c r="R7" s="122">
        <f t="shared" si="6"/>
        <v>6.6165775307478305E-4</v>
      </c>
      <c r="S7" s="122">
        <f t="shared" si="6"/>
        <v>5.7186457704272128E-4</v>
      </c>
      <c r="T7" s="122">
        <f t="shared" si="6"/>
        <v>6.3613737497651701E-4</v>
      </c>
      <c r="U7" s="122">
        <f t="shared" si="6"/>
        <v>9.2315517705245987E-4</v>
      </c>
      <c r="V7" s="122">
        <f t="shared" si="6"/>
        <v>1.217852931875731E-3</v>
      </c>
      <c r="W7" s="122">
        <f t="shared" si="6"/>
        <v>1.0098683440055655E-3</v>
      </c>
      <c r="DA7" s="130" t="s">
        <v>1575</v>
      </c>
    </row>
    <row r="8" spans="1:105" ht="12" customHeight="1" x14ac:dyDescent="0.25">
      <c r="A8" s="97" t="s">
        <v>53</v>
      </c>
      <c r="B8" s="98">
        <v>8.8302061754493022E-4</v>
      </c>
      <c r="C8" s="98">
        <v>8.8938349547081747E-4</v>
      </c>
      <c r="D8" s="98">
        <v>9.1137802306044409E-4</v>
      </c>
      <c r="E8" s="98">
        <v>1.2786112061882161E-3</v>
      </c>
      <c r="F8" s="98">
        <v>9.5341571826818765E-4</v>
      </c>
      <c r="G8" s="98">
        <v>9.7798729328545087E-4</v>
      </c>
      <c r="H8" s="98">
        <v>1.6200575666278976E-3</v>
      </c>
      <c r="I8" s="98">
        <v>1.2406438637870072E-3</v>
      </c>
      <c r="J8" s="98">
        <v>1.3829253270924908E-3</v>
      </c>
      <c r="K8" s="98">
        <v>1.6910832510691196E-3</v>
      </c>
      <c r="L8" s="98">
        <v>1.7495035674399157E-3</v>
      </c>
      <c r="M8" s="98">
        <v>1.8160458531371456E-3</v>
      </c>
      <c r="N8" s="98">
        <v>1.6095431095806993E-3</v>
      </c>
      <c r="O8" s="98">
        <v>1.360092170453388E-3</v>
      </c>
      <c r="P8" s="98">
        <v>1.0351330741375435E-3</v>
      </c>
      <c r="Q8" s="98">
        <v>8.1012967947507303E-4</v>
      </c>
      <c r="R8" s="98">
        <v>6.6165775307478305E-4</v>
      </c>
      <c r="S8" s="98">
        <v>5.7186457704272128E-4</v>
      </c>
      <c r="T8" s="98">
        <v>6.3613737497651701E-4</v>
      </c>
      <c r="U8" s="98">
        <v>9.2315517705245987E-4</v>
      </c>
      <c r="V8" s="98">
        <v>1.217852931875731E-3</v>
      </c>
      <c r="W8" s="98">
        <v>1.0098683440055655E-3</v>
      </c>
      <c r="DA8" s="63" t="s">
        <v>1576</v>
      </c>
    </row>
    <row r="9" spans="1:105" ht="12" customHeight="1" x14ac:dyDescent="0.25">
      <c r="A9" s="121" t="s">
        <v>55</v>
      </c>
      <c r="B9" s="122">
        <v>0.23302172029706802</v>
      </c>
      <c r="C9" s="122">
        <v>0.20474964108781071</v>
      </c>
      <c r="D9" s="122">
        <v>0.23596001187541646</v>
      </c>
      <c r="E9" s="122">
        <v>0.22755803598609997</v>
      </c>
      <c r="F9" s="122">
        <v>0.21995022354780938</v>
      </c>
      <c r="G9" s="122">
        <v>0.22291352225071201</v>
      </c>
      <c r="H9" s="122">
        <v>0.22224065933525305</v>
      </c>
      <c r="I9" s="122">
        <v>0.24942809158442986</v>
      </c>
      <c r="J9" s="122">
        <v>0.23192085469654239</v>
      </c>
      <c r="K9" s="122">
        <v>0.2474772809534127</v>
      </c>
      <c r="L9" s="122">
        <v>0.22494166408469729</v>
      </c>
      <c r="M9" s="122">
        <v>0.20154164816439571</v>
      </c>
      <c r="N9" s="122">
        <v>0.17342521006532402</v>
      </c>
      <c r="O9" s="122">
        <v>0.13746099635215933</v>
      </c>
      <c r="P9" s="122">
        <v>0.12660685628302887</v>
      </c>
      <c r="Q9" s="122">
        <v>0.12276422456282068</v>
      </c>
      <c r="R9" s="122">
        <v>0.12436372195714716</v>
      </c>
      <c r="S9" s="122">
        <v>0.11488118842534983</v>
      </c>
      <c r="T9" s="122">
        <v>0.10515042906397674</v>
      </c>
      <c r="U9" s="122">
        <v>9.5567202739913995E-2</v>
      </c>
      <c r="V9" s="122">
        <v>6.2863320575149248E-2</v>
      </c>
      <c r="W9" s="122">
        <v>3.9432459000232366E-2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0.14538817881729424</v>
      </c>
      <c r="C15" s="101">
        <v>0.12470472802894383</v>
      </c>
      <c r="D15" s="101">
        <v>0.14066986207449708</v>
      </c>
      <c r="E15" s="101">
        <v>0.13309894924098772</v>
      </c>
      <c r="F15" s="101">
        <v>0.12161913190282406</v>
      </c>
      <c r="G15" s="101">
        <v>0.11906306684615152</v>
      </c>
      <c r="H15" s="101">
        <v>0.11799314311178444</v>
      </c>
      <c r="I15" s="101">
        <v>0.12179213278772276</v>
      </c>
      <c r="J15" s="101">
        <v>0.1161095582892404</v>
      </c>
      <c r="K15" s="101">
        <v>0.11712367149549721</v>
      </c>
      <c r="L15" s="101">
        <v>0.11473287769522524</v>
      </c>
      <c r="M15" s="101">
        <v>9.7898441400873337E-2</v>
      </c>
      <c r="N15" s="101">
        <v>8.6410633305512671E-2</v>
      </c>
      <c r="O15" s="101">
        <v>6.8179191705796324E-2</v>
      </c>
      <c r="P15" s="101">
        <v>5.9221732020240156E-2</v>
      </c>
      <c r="Q15" s="101">
        <v>6.1268830065354427E-2</v>
      </c>
      <c r="R15" s="101">
        <v>5.9630886836790117E-2</v>
      </c>
      <c r="S15" s="101">
        <v>5.6076372899746436E-2</v>
      </c>
      <c r="T15" s="101">
        <v>5.110571071850574E-2</v>
      </c>
      <c r="U15" s="101">
        <v>4.7564621095364121E-2</v>
      </c>
      <c r="V15" s="101">
        <v>3.1814391435921338E-2</v>
      </c>
      <c r="W15" s="101">
        <v>2.0667141422274826E-2</v>
      </c>
      <c r="DA15" s="131" t="s">
        <v>1583</v>
      </c>
    </row>
    <row r="16" spans="1:105" ht="12" customHeight="1" x14ac:dyDescent="0.25">
      <c r="A16" s="107" t="s">
        <v>121</v>
      </c>
      <c r="B16" s="104">
        <v>8.7633541479773772E-2</v>
      </c>
      <c r="C16" s="104">
        <v>8.0044913058866879E-2</v>
      </c>
      <c r="D16" s="104">
        <v>9.5290149800919377E-2</v>
      </c>
      <c r="E16" s="104">
        <v>9.4459086745112247E-2</v>
      </c>
      <c r="F16" s="104">
        <v>9.8331091644985325E-2</v>
      </c>
      <c r="G16" s="104">
        <v>0.10385045540456049</v>
      </c>
      <c r="H16" s="104">
        <v>0.10424751622346862</v>
      </c>
      <c r="I16" s="104">
        <v>0.12763595879670708</v>
      </c>
      <c r="J16" s="104">
        <v>0.11581129640730198</v>
      </c>
      <c r="K16" s="104">
        <v>0.13035360945791549</v>
      </c>
      <c r="L16" s="104">
        <v>0.11020878638947205</v>
      </c>
      <c r="M16" s="104">
        <v>0.10364320676352237</v>
      </c>
      <c r="N16" s="104">
        <v>8.7014576759811335E-2</v>
      </c>
      <c r="O16" s="104">
        <v>6.9281804646363007E-2</v>
      </c>
      <c r="P16" s="104">
        <v>6.7385124262788726E-2</v>
      </c>
      <c r="Q16" s="104">
        <v>6.1495394497466251E-2</v>
      </c>
      <c r="R16" s="104">
        <v>6.4732835120357046E-2</v>
      </c>
      <c r="S16" s="104">
        <v>5.8804815525603391E-2</v>
      </c>
      <c r="T16" s="104">
        <v>5.4044718345471005E-2</v>
      </c>
      <c r="U16" s="104">
        <v>4.8002581644549874E-2</v>
      </c>
      <c r="V16" s="104">
        <v>3.104892913922791E-2</v>
      </c>
      <c r="W16" s="104">
        <v>1.876531757795754E-2</v>
      </c>
      <c r="DA16" s="132" t="s">
        <v>1584</v>
      </c>
    </row>
    <row r="17" spans="1:105" ht="12" customHeight="1" x14ac:dyDescent="0.25">
      <c r="A17" s="108" t="s">
        <v>53</v>
      </c>
      <c r="B17" s="98">
        <v>5.4740427241491002E-2</v>
      </c>
      <c r="C17" s="98">
        <v>4.586040200099295E-2</v>
      </c>
      <c r="D17" s="98">
        <v>5.6782123011960513E-2</v>
      </c>
      <c r="E17" s="98">
        <v>5.5142874078294088E-2</v>
      </c>
      <c r="F17" s="98">
        <v>5.7334422257675377E-2</v>
      </c>
      <c r="G17" s="98">
        <v>6.1074864394095617E-2</v>
      </c>
      <c r="H17" s="98">
        <v>6.0261415028865645E-2</v>
      </c>
      <c r="I17" s="98">
        <v>7.7838447680857653E-2</v>
      </c>
      <c r="J17" s="98">
        <v>6.495009192700045E-2</v>
      </c>
      <c r="K17" s="98">
        <v>7.5086884840713519E-2</v>
      </c>
      <c r="L17" s="98">
        <v>5.497582718837668E-2</v>
      </c>
      <c r="M17" s="98">
        <v>5.6049490289704504E-2</v>
      </c>
      <c r="N17" s="98">
        <v>4.5149179954428541E-2</v>
      </c>
      <c r="O17" s="98">
        <v>3.659095249659719E-2</v>
      </c>
      <c r="P17" s="98">
        <v>3.6721300054602585E-2</v>
      </c>
      <c r="Q17" s="98">
        <v>3.3671866647396985E-2</v>
      </c>
      <c r="R17" s="98">
        <v>3.633462832445207E-2</v>
      </c>
      <c r="S17" s="98">
        <v>3.3017833742767476E-2</v>
      </c>
      <c r="T17" s="98">
        <v>2.9103252587055584E-2</v>
      </c>
      <c r="U17" s="98">
        <v>2.4923347901873862E-2</v>
      </c>
      <c r="V17" s="98">
        <v>1.5941117728104429E-2</v>
      </c>
      <c r="W17" s="98">
        <v>9.5932718962603008E-3</v>
      </c>
      <c r="DA17" s="63" t="s">
        <v>1585</v>
      </c>
    </row>
    <row r="18" spans="1:105" ht="12" customHeight="1" x14ac:dyDescent="0.25">
      <c r="A18" s="108" t="s">
        <v>52</v>
      </c>
      <c r="B18" s="98">
        <v>3.289311423828277E-2</v>
      </c>
      <c r="C18" s="98">
        <v>3.4184511057873922E-2</v>
      </c>
      <c r="D18" s="98">
        <v>3.8508026788958871E-2</v>
      </c>
      <c r="E18" s="98">
        <v>3.9316212666818159E-2</v>
      </c>
      <c r="F18" s="98">
        <v>4.0996669387309947E-2</v>
      </c>
      <c r="G18" s="98">
        <v>4.2775591010464874E-2</v>
      </c>
      <c r="H18" s="98">
        <v>4.3986101194602972E-2</v>
      </c>
      <c r="I18" s="98">
        <v>4.9797511115849437E-2</v>
      </c>
      <c r="J18" s="98">
        <v>5.0861204480301535E-2</v>
      </c>
      <c r="K18" s="98">
        <v>5.5266724617201973E-2</v>
      </c>
      <c r="L18" s="98">
        <v>5.5232959201095375E-2</v>
      </c>
      <c r="M18" s="98">
        <v>4.7593716473817861E-2</v>
      </c>
      <c r="N18" s="98">
        <v>4.1865396805382787E-2</v>
      </c>
      <c r="O18" s="98">
        <v>3.2690852149765817E-2</v>
      </c>
      <c r="P18" s="98">
        <v>3.0663824208186134E-2</v>
      </c>
      <c r="Q18" s="98">
        <v>2.7823527850069266E-2</v>
      </c>
      <c r="R18" s="98">
        <v>2.8398206795904976E-2</v>
      </c>
      <c r="S18" s="98">
        <v>2.5786981782835918E-2</v>
      </c>
      <c r="T18" s="98">
        <v>2.4941465758415424E-2</v>
      </c>
      <c r="U18" s="98">
        <v>2.3079233742676009E-2</v>
      </c>
      <c r="V18" s="98">
        <v>1.510781141112348E-2</v>
      </c>
      <c r="W18" s="98">
        <v>9.1720456816972405E-3</v>
      </c>
      <c r="DA18" s="63" t="s">
        <v>1586</v>
      </c>
    </row>
    <row r="19" spans="1:105" ht="12" customHeight="1" x14ac:dyDescent="0.25">
      <c r="A19" s="121" t="s">
        <v>54</v>
      </c>
      <c r="B19" s="122">
        <v>3.8594529928828017E-2</v>
      </c>
      <c r="C19" s="122">
        <v>4.0689371268792726E-2</v>
      </c>
      <c r="D19" s="122">
        <v>4.0895324199580647E-2</v>
      </c>
      <c r="E19" s="122">
        <v>3.9530817087909918E-2</v>
      </c>
      <c r="F19" s="122">
        <v>4.075283926664626E-2</v>
      </c>
      <c r="G19" s="122">
        <v>4.1338276155479144E-2</v>
      </c>
      <c r="H19" s="122">
        <v>4.5971192118039968E-2</v>
      </c>
      <c r="I19" s="122">
        <v>4.6407607054406649E-2</v>
      </c>
      <c r="J19" s="122">
        <v>4.8419090007121295E-2</v>
      </c>
      <c r="K19" s="122">
        <v>4.4458296129378377E-2</v>
      </c>
      <c r="L19" s="122">
        <v>5.0611296848314662E-2</v>
      </c>
      <c r="M19" s="122">
        <v>4.4016843838777429E-2</v>
      </c>
      <c r="N19" s="122">
        <v>3.8480775826290788E-2</v>
      </c>
      <c r="O19" s="122">
        <v>2.9919064961448843E-2</v>
      </c>
      <c r="P19" s="122">
        <v>2.6357750949172285E-2</v>
      </c>
      <c r="Q19" s="122">
        <v>2.46846143805249E-2</v>
      </c>
      <c r="R19" s="122">
        <v>2.4099936940330177E-2</v>
      </c>
      <c r="S19" s="122">
        <v>2.1977453748612128E-2</v>
      </c>
      <c r="T19" s="122">
        <v>2.0741377914986744E-2</v>
      </c>
      <c r="U19" s="122">
        <v>1.9490578678366201E-2</v>
      </c>
      <c r="V19" s="122">
        <v>1.3383785971200886E-2</v>
      </c>
      <c r="W19" s="122">
        <v>8.4581237036504674E-3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3.8594529928828017E-2</v>
      </c>
      <c r="C22" s="33">
        <v>4.0689371268792726E-2</v>
      </c>
      <c r="D22" s="33">
        <v>4.0895324199580647E-2</v>
      </c>
      <c r="E22" s="33">
        <v>3.9530817087909918E-2</v>
      </c>
      <c r="F22" s="33">
        <v>4.075283926664626E-2</v>
      </c>
      <c r="G22" s="33">
        <v>4.1338276155479144E-2</v>
      </c>
      <c r="H22" s="33">
        <v>4.5971192118039968E-2</v>
      </c>
      <c r="I22" s="33">
        <v>4.6407607054406649E-2</v>
      </c>
      <c r="J22" s="33">
        <v>4.8419090007121295E-2</v>
      </c>
      <c r="K22" s="33">
        <v>4.4458296129378377E-2</v>
      </c>
      <c r="L22" s="33">
        <v>5.0611296848314662E-2</v>
      </c>
      <c r="M22" s="33">
        <v>4.4016843838777429E-2</v>
      </c>
      <c r="N22" s="33">
        <v>3.8480775826290788E-2</v>
      </c>
      <c r="O22" s="33">
        <v>2.9919064961448843E-2</v>
      </c>
      <c r="P22" s="33">
        <v>2.6357750949172285E-2</v>
      </c>
      <c r="Q22" s="33">
        <v>2.46846143805249E-2</v>
      </c>
      <c r="R22" s="33">
        <v>2.4099936940330177E-2</v>
      </c>
      <c r="S22" s="33">
        <v>2.1977453748612128E-2</v>
      </c>
      <c r="T22" s="33">
        <v>2.0741377914986744E-2</v>
      </c>
      <c r="U22" s="33">
        <v>1.9490578678366201E-2</v>
      </c>
      <c r="V22" s="33">
        <v>1.3383785971200886E-2</v>
      </c>
      <c r="W22" s="33">
        <v>8.4581237036504674E-3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26.443473236138921</v>
      </c>
      <c r="C24" s="117">
        <f t="shared" si="7"/>
        <v>27.311589041888663</v>
      </c>
      <c r="D24" s="117">
        <f t="shared" si="7"/>
        <v>26.4856589351315</v>
      </c>
      <c r="E24" s="117">
        <f t="shared" si="7"/>
        <v>26.486903613578303</v>
      </c>
      <c r="F24" s="117">
        <f t="shared" si="7"/>
        <v>26.509288866899169</v>
      </c>
      <c r="G24" s="117">
        <f t="shared" si="7"/>
        <v>26.663914575263721</v>
      </c>
      <c r="H24" s="117">
        <f t="shared" si="7"/>
        <v>30.139006316059707</v>
      </c>
      <c r="I24" s="117">
        <f t="shared" si="7"/>
        <v>29.246658354300646</v>
      </c>
      <c r="J24" s="117">
        <f t="shared" si="7"/>
        <v>31.253600721594289</v>
      </c>
      <c r="K24" s="117">
        <f t="shared" si="7"/>
        <v>31.360652350981212</v>
      </c>
      <c r="L24" s="117">
        <f t="shared" si="7"/>
        <v>35.791586898325058</v>
      </c>
      <c r="M24" s="117">
        <f t="shared" si="7"/>
        <v>29.300426315985234</v>
      </c>
      <c r="N24" s="117">
        <f t="shared" si="7"/>
        <v>31.49960689027602</v>
      </c>
      <c r="O24" s="117">
        <f t="shared" si="7"/>
        <v>33.7318451682683</v>
      </c>
      <c r="P24" s="117">
        <f t="shared" si="7"/>
        <v>27.257993342384701</v>
      </c>
      <c r="Q24" s="117">
        <f t="shared" si="7"/>
        <v>26.715291050242698</v>
      </c>
      <c r="R24" s="117">
        <f t="shared" ref="R24:V24" si="8">R25+R28+R30+R39</f>
        <v>26.743171509838071</v>
      </c>
      <c r="S24" s="117">
        <f t="shared" si="8"/>
        <v>26.734589208771027</v>
      </c>
      <c r="T24" s="117">
        <f t="shared" si="8"/>
        <v>26.660006389515772</v>
      </c>
      <c r="U24" s="117">
        <f t="shared" si="8"/>
        <v>26.556584305511155</v>
      </c>
      <c r="V24" s="117">
        <f t="shared" si="8"/>
        <v>26.360303039400215</v>
      </c>
      <c r="W24" s="117">
        <f t="shared" ref="W24" si="9">W25+W28+W30+W39</f>
        <v>26.268007608836349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24.017577104981218</v>
      </c>
      <c r="C25" s="122">
        <f t="shared" si="10"/>
        <v>25.107419288844824</v>
      </c>
      <c r="D25" s="122">
        <f t="shared" si="10"/>
        <v>24.01346611608319</v>
      </c>
      <c r="E25" s="122">
        <f t="shared" si="10"/>
        <v>24.011851205854782</v>
      </c>
      <c r="F25" s="122">
        <f t="shared" si="10"/>
        <v>24.010881246398483</v>
      </c>
      <c r="G25" s="122">
        <f t="shared" si="10"/>
        <v>24.009602983578425</v>
      </c>
      <c r="H25" s="122">
        <f t="shared" si="10"/>
        <v>27.282013131806252</v>
      </c>
      <c r="I25" s="122">
        <f t="shared" si="10"/>
        <v>26.187299496005515</v>
      </c>
      <c r="J25" s="122">
        <f t="shared" si="10"/>
        <v>28.375208266321344</v>
      </c>
      <c r="K25" s="122">
        <f t="shared" si="10"/>
        <v>28.375949941473333</v>
      </c>
      <c r="L25" s="122">
        <f t="shared" si="10"/>
        <v>32.754783741484673</v>
      </c>
      <c r="M25" s="122">
        <f t="shared" si="10"/>
        <v>26.191172907602557</v>
      </c>
      <c r="N25" s="122">
        <f t="shared" si="10"/>
        <v>28.380599433091103</v>
      </c>
      <c r="O25" s="122">
        <f t="shared" si="10"/>
        <v>30.574043408383748</v>
      </c>
      <c r="P25" s="122">
        <f t="shared" si="10"/>
        <v>24.006705596920799</v>
      </c>
      <c r="Q25" s="122">
        <f t="shared" si="10"/>
        <v>23.4652340071525</v>
      </c>
      <c r="R25" s="122">
        <f t="shared" ref="R25:V25" si="11">SUM(R26:R27)</f>
        <v>23.47781368918832</v>
      </c>
      <c r="S25" s="122">
        <f t="shared" si="11"/>
        <v>23.476599245542072</v>
      </c>
      <c r="T25" s="122">
        <f t="shared" si="11"/>
        <v>23.483981525680097</v>
      </c>
      <c r="U25" s="122">
        <f t="shared" si="11"/>
        <v>23.484664158586483</v>
      </c>
      <c r="V25" s="122">
        <f t="shared" si="11"/>
        <v>23.483329790853055</v>
      </c>
      <c r="W25" s="122">
        <f t="shared" ref="W25" si="12">SUM(W26:W27)</f>
        <v>23.495515595683276</v>
      </c>
      <c r="DA25" s="130" t="s">
        <v>1592</v>
      </c>
    </row>
    <row r="26" spans="1:105" ht="12" customHeight="1" x14ac:dyDescent="0.25">
      <c r="A26" s="97" t="s">
        <v>74</v>
      </c>
      <c r="B26" s="98">
        <v>23.748753224419598</v>
      </c>
      <c r="C26" s="98">
        <v>24.828202923473768</v>
      </c>
      <c r="D26" s="98">
        <v>23.748753224419595</v>
      </c>
      <c r="E26" s="98">
        <v>23.748753224419598</v>
      </c>
      <c r="F26" s="98">
        <v>23.748753224419598</v>
      </c>
      <c r="G26" s="98">
        <v>23.748753224419598</v>
      </c>
      <c r="H26" s="98">
        <v>26.987188306104905</v>
      </c>
      <c r="I26" s="98">
        <v>25.907738607050746</v>
      </c>
      <c r="J26" s="98">
        <v>28.066723989681851</v>
      </c>
      <c r="K26" s="98">
        <v>28.066723989681847</v>
      </c>
      <c r="L26" s="98">
        <v>32.38460877042133</v>
      </c>
      <c r="M26" s="98">
        <v>25.907738607050739</v>
      </c>
      <c r="N26" s="98">
        <v>28.066723989681847</v>
      </c>
      <c r="O26" s="98">
        <v>30.225623387790183</v>
      </c>
      <c r="P26" s="98">
        <v>23.748753224419605</v>
      </c>
      <c r="Q26" s="98">
        <v>23.203525365434224</v>
      </c>
      <c r="R26" s="98">
        <v>23.211263972484968</v>
      </c>
      <c r="S26" s="98">
        <v>23.209114359415302</v>
      </c>
      <c r="T26" s="98">
        <v>23.213413585554612</v>
      </c>
      <c r="U26" s="98">
        <v>23.213413585554591</v>
      </c>
      <c r="V26" s="98">
        <v>23.213413585554619</v>
      </c>
      <c r="W26" s="98">
        <v>23.213413585554637</v>
      </c>
      <c r="DA26" s="63" t="s">
        <v>1593</v>
      </c>
    </row>
    <row r="27" spans="1:105" ht="12" customHeight="1" x14ac:dyDescent="0.25">
      <c r="A27" s="97" t="s">
        <v>53</v>
      </c>
      <c r="B27" s="98">
        <v>0.26882388056162032</v>
      </c>
      <c r="C27" s="98">
        <v>0.27921636537105582</v>
      </c>
      <c r="D27" s="98">
        <v>0.26471289166359524</v>
      </c>
      <c r="E27" s="98">
        <v>0.26309798143518542</v>
      </c>
      <c r="F27" s="98">
        <v>0.26212802197888513</v>
      </c>
      <c r="G27" s="98">
        <v>0.26084975915882819</v>
      </c>
      <c r="H27" s="98">
        <v>0.29482482570134821</v>
      </c>
      <c r="I27" s="98">
        <v>0.27956088895477105</v>
      </c>
      <c r="J27" s="98">
        <v>0.30848427663949246</v>
      </c>
      <c r="K27" s="98">
        <v>0.30922595179148715</v>
      </c>
      <c r="L27" s="98">
        <v>0.3701749710633418</v>
      </c>
      <c r="M27" s="98">
        <v>0.28343430055181784</v>
      </c>
      <c r="N27" s="98">
        <v>0.31387544340925472</v>
      </c>
      <c r="O27" s="98">
        <v>0.34842002059356625</v>
      </c>
      <c r="P27" s="98">
        <v>0.25795237250119257</v>
      </c>
      <c r="Q27" s="98">
        <v>0.26170864171827518</v>
      </c>
      <c r="R27" s="98">
        <v>0.26654971670335365</v>
      </c>
      <c r="S27" s="98">
        <v>0.26748488612677002</v>
      </c>
      <c r="T27" s="98">
        <v>0.27056794012548341</v>
      </c>
      <c r="U27" s="98">
        <v>0.27125057303189282</v>
      </c>
      <c r="V27" s="98">
        <v>0.2699162052984373</v>
      </c>
      <c r="W27" s="98">
        <v>0.28210201012864017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7.786636354714385E-3</v>
      </c>
      <c r="C28" s="122">
        <f t="shared" si="13"/>
        <v>7.8802401908499176E-3</v>
      </c>
      <c r="D28" s="122">
        <f t="shared" si="13"/>
        <v>8.2856258174542948E-3</v>
      </c>
      <c r="E28" s="122">
        <f t="shared" si="13"/>
        <v>1.1760247836229587E-2</v>
      </c>
      <c r="F28" s="122">
        <f t="shared" si="13"/>
        <v>8.9910557976097625E-3</v>
      </c>
      <c r="G28" s="122">
        <f t="shared" si="13"/>
        <v>1.0478752529755211E-2</v>
      </c>
      <c r="H28" s="122">
        <f t="shared" si="13"/>
        <v>1.9376298665931369E-2</v>
      </c>
      <c r="I28" s="122">
        <f t="shared" si="13"/>
        <v>1.4935402715089625E-2</v>
      </c>
      <c r="J28" s="122">
        <f t="shared" si="13"/>
        <v>1.673773743765258E-2</v>
      </c>
      <c r="K28" s="122">
        <f t="shared" si="13"/>
        <v>1.8962343620386141E-2</v>
      </c>
      <c r="L28" s="122">
        <f t="shared" si="13"/>
        <v>2.0662621322863686E-2</v>
      </c>
      <c r="M28" s="122">
        <f t="shared" si="13"/>
        <v>2.4681999144576913E-2</v>
      </c>
      <c r="N28" s="122">
        <f t="shared" si="13"/>
        <v>2.8692863064450267E-2</v>
      </c>
      <c r="O28" s="122">
        <f t="shared" si="13"/>
        <v>3.2489845803816184E-2</v>
      </c>
      <c r="P28" s="122">
        <f t="shared" si="13"/>
        <v>3.760660867317285E-2</v>
      </c>
      <c r="Q28" s="122">
        <f t="shared" si="13"/>
        <v>4.2732628795899924E-2</v>
      </c>
      <c r="R28" s="122">
        <f t="shared" si="13"/>
        <v>4.6845715773419595E-2</v>
      </c>
      <c r="S28" s="122">
        <f t="shared" si="13"/>
        <v>5.097889321178397E-2</v>
      </c>
      <c r="T28" s="122">
        <f t="shared" si="13"/>
        <v>5.6501667382918383E-2</v>
      </c>
      <c r="U28" s="122">
        <f t="shared" si="13"/>
        <v>6.3565770807335401E-2</v>
      </c>
      <c r="V28" s="122">
        <f t="shared" si="13"/>
        <v>7.0541208119957496E-2</v>
      </c>
      <c r="W28" s="122">
        <f t="shared" si="13"/>
        <v>7.557243477388341E-2</v>
      </c>
      <c r="DA28" s="130" t="s">
        <v>1595</v>
      </c>
    </row>
    <row r="29" spans="1:105" ht="12" customHeight="1" x14ac:dyDescent="0.25">
      <c r="A29" s="97" t="s">
        <v>53</v>
      </c>
      <c r="B29" s="98">
        <v>7.786636354714385E-3</v>
      </c>
      <c r="C29" s="98">
        <v>7.8802401908499176E-3</v>
      </c>
      <c r="D29" s="98">
        <v>8.2856258174542948E-3</v>
      </c>
      <c r="E29" s="98">
        <v>1.1760247836229587E-2</v>
      </c>
      <c r="F29" s="98">
        <v>8.9910557976097625E-3</v>
      </c>
      <c r="G29" s="98">
        <v>1.0478752529755211E-2</v>
      </c>
      <c r="H29" s="98">
        <v>1.9376298665931369E-2</v>
      </c>
      <c r="I29" s="98">
        <v>1.4935402715089625E-2</v>
      </c>
      <c r="J29" s="98">
        <v>1.673773743765258E-2</v>
      </c>
      <c r="K29" s="98">
        <v>1.8962343620386141E-2</v>
      </c>
      <c r="L29" s="98">
        <v>2.0662621322863686E-2</v>
      </c>
      <c r="M29" s="98">
        <v>2.4681999144576913E-2</v>
      </c>
      <c r="N29" s="98">
        <v>2.8692863064450267E-2</v>
      </c>
      <c r="O29" s="98">
        <v>3.2489845803816184E-2</v>
      </c>
      <c r="P29" s="98">
        <v>3.760660867317285E-2</v>
      </c>
      <c r="Q29" s="98">
        <v>4.2732628795899924E-2</v>
      </c>
      <c r="R29" s="98">
        <v>4.6845715773419595E-2</v>
      </c>
      <c r="S29" s="98">
        <v>5.097889321178397E-2</v>
      </c>
      <c r="T29" s="98">
        <v>5.6501667382918383E-2</v>
      </c>
      <c r="U29" s="98">
        <v>6.3565770807335401E-2</v>
      </c>
      <c r="V29" s="98">
        <v>7.0541208119957496E-2</v>
      </c>
      <c r="W29" s="98">
        <v>7.557243477388341E-2</v>
      </c>
      <c r="DA29" s="63" t="s">
        <v>1596</v>
      </c>
    </row>
    <row r="30" spans="1:105" ht="12" customHeight="1" x14ac:dyDescent="0.25">
      <c r="A30" s="121" t="s">
        <v>55</v>
      </c>
      <c r="B30" s="122">
        <v>2.0745235646756108</v>
      </c>
      <c r="C30" s="122">
        <v>1.8321473180659922</v>
      </c>
      <c r="D30" s="122">
        <v>2.0999441397361802</v>
      </c>
      <c r="E30" s="122">
        <v>2.0985621472475842</v>
      </c>
      <c r="F30" s="122">
        <v>2.0999215152750175</v>
      </c>
      <c r="G30" s="122">
        <v>2.2299232870034094</v>
      </c>
      <c r="H30" s="122">
        <v>2.3510439052406484</v>
      </c>
      <c r="I30" s="122">
        <v>2.5671257287881586</v>
      </c>
      <c r="J30" s="122">
        <v>2.367667997917144</v>
      </c>
      <c r="K30" s="122">
        <v>2.5143918202378348</v>
      </c>
      <c r="L30" s="122">
        <v>2.4645278586731152</v>
      </c>
      <c r="M30" s="122">
        <v>2.5304799332662329</v>
      </c>
      <c r="N30" s="122">
        <v>2.5283946927238992</v>
      </c>
      <c r="O30" s="122">
        <v>2.5650898604060384</v>
      </c>
      <c r="P30" s="122">
        <v>2.6574654555091533</v>
      </c>
      <c r="Q30" s="122">
        <v>2.6666340357446723</v>
      </c>
      <c r="R30" s="122">
        <v>2.6930605664793301</v>
      </c>
      <c r="S30" s="122">
        <v>2.6884683635964572</v>
      </c>
      <c r="T30" s="122">
        <v>2.6038189604532613</v>
      </c>
      <c r="U30" s="122">
        <v>2.4982314232416218</v>
      </c>
      <c r="V30" s="122">
        <v>2.3142769136625958</v>
      </c>
      <c r="W30" s="122">
        <v>2.2217722440249021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1.2947372625751921</v>
      </c>
      <c r="C35" s="101">
        <v>1.1149774686490335</v>
      </c>
      <c r="D35" s="101">
        <v>1.2513737941444407</v>
      </c>
      <c r="E35" s="101">
        <v>1.2241173474484641</v>
      </c>
      <c r="F35" s="101">
        <v>1.1510822778904999</v>
      </c>
      <c r="G35" s="101">
        <v>1.1835691035851708</v>
      </c>
      <c r="H35" s="101">
        <v>1.2467118100964807</v>
      </c>
      <c r="I35" s="101">
        <v>1.2706580071746763</v>
      </c>
      <c r="J35" s="101">
        <v>1.1975034808514473</v>
      </c>
      <c r="K35" s="101">
        <v>1.2046257026107108</v>
      </c>
      <c r="L35" s="101">
        <v>1.3404044635321197</v>
      </c>
      <c r="M35" s="101">
        <v>1.1974079576146144</v>
      </c>
      <c r="N35" s="101">
        <v>1.2575798490766898</v>
      </c>
      <c r="O35" s="101">
        <v>1.2635999356673198</v>
      </c>
      <c r="P35" s="101">
        <v>1.2253825494432573</v>
      </c>
      <c r="Q35" s="101">
        <v>1.2611163588345138</v>
      </c>
      <c r="R35" s="101">
        <v>1.2470808503578779</v>
      </c>
      <c r="S35" s="101">
        <v>1.2575889997002376</v>
      </c>
      <c r="T35" s="101">
        <v>1.2800296128305761</v>
      </c>
      <c r="U35" s="101">
        <v>1.2754036993580131</v>
      </c>
      <c r="V35" s="101">
        <v>1.1985317855502091</v>
      </c>
      <c r="W35" s="101">
        <v>1.1782457334984249</v>
      </c>
      <c r="DA35" s="131" t="s">
        <v>1602</v>
      </c>
    </row>
    <row r="36" spans="1:105" ht="12" customHeight="1" x14ac:dyDescent="0.25">
      <c r="A36" s="107" t="s">
        <v>121</v>
      </c>
      <c r="B36" s="104">
        <v>0.77978630210041866</v>
      </c>
      <c r="C36" s="104">
        <v>0.71716984941695872</v>
      </c>
      <c r="D36" s="104">
        <v>0.84857034559173949</v>
      </c>
      <c r="E36" s="104">
        <v>0.87444479979912026</v>
      </c>
      <c r="F36" s="104">
        <v>0.94883923738451748</v>
      </c>
      <c r="G36" s="104">
        <v>1.0463541834182386</v>
      </c>
      <c r="H36" s="104">
        <v>1.1043320951441675</v>
      </c>
      <c r="I36" s="104">
        <v>1.2964677216134821</v>
      </c>
      <c r="J36" s="104">
        <v>1.1701645170656967</v>
      </c>
      <c r="K36" s="104">
        <v>1.3097661176271242</v>
      </c>
      <c r="L36" s="104">
        <v>1.1241233951409955</v>
      </c>
      <c r="M36" s="104">
        <v>1.3330719756516185</v>
      </c>
      <c r="N36" s="104">
        <v>1.2708148436472095</v>
      </c>
      <c r="O36" s="104">
        <v>1.3014899247387188</v>
      </c>
      <c r="P36" s="104">
        <v>1.4320829060658957</v>
      </c>
      <c r="Q36" s="104">
        <v>1.4055176769101587</v>
      </c>
      <c r="R36" s="104">
        <v>1.4459797161214523</v>
      </c>
      <c r="S36" s="104">
        <v>1.4308793638962198</v>
      </c>
      <c r="T36" s="104">
        <v>1.323789347622685</v>
      </c>
      <c r="U36" s="104">
        <v>1.2228277238836089</v>
      </c>
      <c r="V36" s="104">
        <v>1.1157451281123865</v>
      </c>
      <c r="W36" s="104">
        <v>1.043526510526477</v>
      </c>
      <c r="DA36" s="132" t="s">
        <v>1603</v>
      </c>
    </row>
    <row r="37" spans="1:105" ht="12" customHeight="1" x14ac:dyDescent="0.25">
      <c r="A37" s="108" t="s">
        <v>53</v>
      </c>
      <c r="B37" s="98">
        <v>0.48709471982130703</v>
      </c>
      <c r="C37" s="98">
        <v>0.41085664702099095</v>
      </c>
      <c r="D37" s="98">
        <v>0.50565109842543177</v>
      </c>
      <c r="E37" s="98">
        <v>0.51032031716522031</v>
      </c>
      <c r="F37" s="98">
        <v>0.55300346159466796</v>
      </c>
      <c r="G37" s="98">
        <v>0.61512034228602153</v>
      </c>
      <c r="H37" s="98">
        <v>0.63822889229323065</v>
      </c>
      <c r="I37" s="98">
        <v>0.79066135717384944</v>
      </c>
      <c r="J37" s="98">
        <v>0.65630531287176441</v>
      </c>
      <c r="K37" s="98">
        <v>0.75452339943869862</v>
      </c>
      <c r="L37" s="98">
        <v>0.56077617378678857</v>
      </c>
      <c r="M37" s="98">
        <v>0.72024825203235832</v>
      </c>
      <c r="N37" s="98">
        <v>0.65836229250666933</v>
      </c>
      <c r="O37" s="98">
        <v>0.68547055662588607</v>
      </c>
      <c r="P37" s="98">
        <v>0.7783504405819065</v>
      </c>
      <c r="Q37" s="98">
        <v>0.76933634766019021</v>
      </c>
      <c r="R37" s="98">
        <v>0.81338435323932845</v>
      </c>
      <c r="S37" s="98">
        <v>0.80578154133112945</v>
      </c>
      <c r="T37" s="98">
        <v>0.714174546953809</v>
      </c>
      <c r="U37" s="98">
        <v>0.63477734267538644</v>
      </c>
      <c r="V37" s="98">
        <v>0.57121576786290618</v>
      </c>
      <c r="W37" s="98">
        <v>0.53003027719792195</v>
      </c>
      <c r="DA37" s="63" t="s">
        <v>1604</v>
      </c>
    </row>
    <row r="38" spans="1:105" ht="12" customHeight="1" x14ac:dyDescent="0.25">
      <c r="A38" s="108" t="s">
        <v>52</v>
      </c>
      <c r="B38" s="98">
        <v>0.29269158227911163</v>
      </c>
      <c r="C38" s="98">
        <v>0.30631320239596771</v>
      </c>
      <c r="D38" s="98">
        <v>0.34291924716630773</v>
      </c>
      <c r="E38" s="98">
        <v>0.36412448263390002</v>
      </c>
      <c r="F38" s="98">
        <v>0.39583577578984952</v>
      </c>
      <c r="G38" s="98">
        <v>0.43123384113221713</v>
      </c>
      <c r="H38" s="98">
        <v>0.46610320285093676</v>
      </c>
      <c r="I38" s="98">
        <v>0.50580636443963256</v>
      </c>
      <c r="J38" s="98">
        <v>0.51385920419393238</v>
      </c>
      <c r="K38" s="98">
        <v>0.55524271818842563</v>
      </c>
      <c r="L38" s="98">
        <v>0.56334722135420701</v>
      </c>
      <c r="M38" s="98">
        <v>0.6128237236192603</v>
      </c>
      <c r="N38" s="98">
        <v>0.6124525511405402</v>
      </c>
      <c r="O38" s="98">
        <v>0.61601936811283275</v>
      </c>
      <c r="P38" s="98">
        <v>0.65373246548398922</v>
      </c>
      <c r="Q38" s="98">
        <v>0.6361813292499684</v>
      </c>
      <c r="R38" s="98">
        <v>0.63259536288212392</v>
      </c>
      <c r="S38" s="98">
        <v>0.6250978225650905</v>
      </c>
      <c r="T38" s="98">
        <v>0.60961480066887597</v>
      </c>
      <c r="U38" s="98">
        <v>0.58805038120822251</v>
      </c>
      <c r="V38" s="98">
        <v>0.54452936024948018</v>
      </c>
      <c r="W38" s="98">
        <v>0.5134962333285551</v>
      </c>
      <c r="DA38" s="63" t="s">
        <v>1605</v>
      </c>
    </row>
    <row r="39" spans="1:105" ht="12" customHeight="1" x14ac:dyDescent="0.25">
      <c r="A39" s="121" t="s">
        <v>54</v>
      </c>
      <c r="B39" s="122">
        <v>0.34358593012737548</v>
      </c>
      <c r="C39" s="122">
        <v>0.36414219478699533</v>
      </c>
      <c r="D39" s="122">
        <v>0.36396305349467395</v>
      </c>
      <c r="E39" s="122">
        <v>0.36473001263970689</v>
      </c>
      <c r="F39" s="122">
        <v>0.38949504942805935</v>
      </c>
      <c r="G39" s="122">
        <v>0.41390955215213016</v>
      </c>
      <c r="H39" s="122">
        <v>0.48657298034687302</v>
      </c>
      <c r="I39" s="122">
        <v>0.47729772679188343</v>
      </c>
      <c r="J39" s="122">
        <v>0.49398671991814658</v>
      </c>
      <c r="K39" s="122">
        <v>0.45134824564965537</v>
      </c>
      <c r="L39" s="122">
        <v>0.55161267684440984</v>
      </c>
      <c r="M39" s="122">
        <v>0.55409147597187047</v>
      </c>
      <c r="N39" s="122">
        <v>0.56191990139656667</v>
      </c>
      <c r="O39" s="122">
        <v>0.56022205367470146</v>
      </c>
      <c r="P39" s="122">
        <v>0.55621568128157506</v>
      </c>
      <c r="Q39" s="122">
        <v>0.54069037854962743</v>
      </c>
      <c r="R39" s="122">
        <v>0.52545153839699954</v>
      </c>
      <c r="S39" s="122">
        <v>0.51854270642071365</v>
      </c>
      <c r="T39" s="122">
        <v>0.51570423599949589</v>
      </c>
      <c r="U39" s="122">
        <v>0.51012295287571585</v>
      </c>
      <c r="V39" s="122">
        <v>0.49215512676460349</v>
      </c>
      <c r="W39" s="122">
        <v>0.47514733435428924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0.34358593012737548</v>
      </c>
      <c r="C41" s="33">
        <v>0.36414219478699533</v>
      </c>
      <c r="D41" s="33">
        <v>0.36396305349467395</v>
      </c>
      <c r="E41" s="33">
        <v>0.36473001263970689</v>
      </c>
      <c r="F41" s="33">
        <v>0.38949504942805935</v>
      </c>
      <c r="G41" s="33">
        <v>0.41390955215213016</v>
      </c>
      <c r="H41" s="33">
        <v>0.48657298034687302</v>
      </c>
      <c r="I41" s="33">
        <v>0.47729772679188343</v>
      </c>
      <c r="J41" s="33">
        <v>0.49398671991814658</v>
      </c>
      <c r="K41" s="33">
        <v>0.45134824564965537</v>
      </c>
      <c r="L41" s="33">
        <v>0.55161267684440984</v>
      </c>
      <c r="M41" s="33">
        <v>0.55409147597187047</v>
      </c>
      <c r="N41" s="33">
        <v>0.56191990139656667</v>
      </c>
      <c r="O41" s="33">
        <v>0.56022205367470146</v>
      </c>
      <c r="P41" s="33">
        <v>0.55621568128157506</v>
      </c>
      <c r="Q41" s="33">
        <v>0.54069037854962743</v>
      </c>
      <c r="R41" s="33">
        <v>0.52545153839699954</v>
      </c>
      <c r="S41" s="33">
        <v>0.51854270642071365</v>
      </c>
      <c r="T41" s="33">
        <v>0.51570423599949589</v>
      </c>
      <c r="U41" s="33">
        <v>0.51012295287571585</v>
      </c>
      <c r="V41" s="33">
        <v>0.49215512676460349</v>
      </c>
      <c r="W41" s="33">
        <v>0.47514733435428924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57.058897956733794</v>
      </c>
      <c r="C43" s="117">
        <f t="shared" si="14"/>
        <v>49.92303113075085</v>
      </c>
      <c r="D43" s="117">
        <f t="shared" si="14"/>
        <v>43.561111685726715</v>
      </c>
      <c r="E43" s="117">
        <f t="shared" si="14"/>
        <v>36.653178113546424</v>
      </c>
      <c r="F43" s="117">
        <f t="shared" si="14"/>
        <v>29.738308420384438</v>
      </c>
      <c r="G43" s="117">
        <f t="shared" si="14"/>
        <v>22.963812774840356</v>
      </c>
      <c r="H43" s="117">
        <f t="shared" si="14"/>
        <v>16.277244636350627</v>
      </c>
      <c r="I43" s="117">
        <f t="shared" si="14"/>
        <v>16.123532033275808</v>
      </c>
      <c r="J43" s="117">
        <f t="shared" si="14"/>
        <v>15.903884258284402</v>
      </c>
      <c r="K43" s="117">
        <f t="shared" si="14"/>
        <v>15.916188063166143</v>
      </c>
      <c r="L43" s="117">
        <f t="shared" si="14"/>
        <v>15.924568403983207</v>
      </c>
      <c r="M43" s="117">
        <f t="shared" si="14"/>
        <v>14.978921455600528</v>
      </c>
      <c r="N43" s="117">
        <f t="shared" si="14"/>
        <v>15.064655455610998</v>
      </c>
      <c r="O43" s="117">
        <f t="shared" si="14"/>
        <v>15.193632898427859</v>
      </c>
      <c r="P43" s="117">
        <f t="shared" si="14"/>
        <v>15.398416832647257</v>
      </c>
      <c r="Q43" s="117">
        <f t="shared" si="14"/>
        <v>15.574414027792333</v>
      </c>
      <c r="R43" s="117">
        <f t="shared" ref="R43:V43" si="15">R44+R47+R49+R58</f>
        <v>15.381593528002957</v>
      </c>
      <c r="S43" s="117">
        <f t="shared" si="15"/>
        <v>15.246556794183832</v>
      </c>
      <c r="T43" s="117">
        <f t="shared" si="15"/>
        <v>15.009462866684659</v>
      </c>
      <c r="U43" s="117">
        <f t="shared" si="15"/>
        <v>14.733106251906472</v>
      </c>
      <c r="V43" s="117">
        <f t="shared" si="15"/>
        <v>14.466299043865776</v>
      </c>
      <c r="W43" s="117">
        <f t="shared" ref="W43" si="16">W44+W47+W49+W58</f>
        <v>14.241355188492248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52.057763981791375</v>
      </c>
      <c r="C44" s="122">
        <f t="shared" si="17"/>
        <v>45.80255361271216</v>
      </c>
      <c r="D44" s="122">
        <f t="shared" si="17"/>
        <v>39.548253445743143</v>
      </c>
      <c r="E44" s="122">
        <f t="shared" si="17"/>
        <v>33.297181515839867</v>
      </c>
      <c r="F44" s="122">
        <f t="shared" si="17"/>
        <v>27.048121664522522</v>
      </c>
      <c r="G44" s="122">
        <f t="shared" si="17"/>
        <v>20.801083928422109</v>
      </c>
      <c r="H44" s="122">
        <f t="shared" si="17"/>
        <v>14.557029205871846</v>
      </c>
      <c r="I44" s="122">
        <f t="shared" si="17"/>
        <v>14.552765759275736</v>
      </c>
      <c r="J44" s="122">
        <f t="shared" si="17"/>
        <v>14.570200668681146</v>
      </c>
      <c r="K44" s="122">
        <f t="shared" si="17"/>
        <v>14.568480129259509</v>
      </c>
      <c r="L44" s="122">
        <f t="shared" si="17"/>
        <v>14.577548088585978</v>
      </c>
      <c r="M44" s="122">
        <f t="shared" si="17"/>
        <v>13.539118068635524</v>
      </c>
      <c r="N44" s="122">
        <f t="shared" si="17"/>
        <v>13.550796615943295</v>
      </c>
      <c r="O44" s="122">
        <f t="shared" si="17"/>
        <v>13.563482217601818</v>
      </c>
      <c r="P44" s="122">
        <f t="shared" si="17"/>
        <v>13.553764378480608</v>
      </c>
      <c r="Q44" s="122">
        <f t="shared" si="17"/>
        <v>13.645082301525502</v>
      </c>
      <c r="R44" s="122">
        <f t="shared" ref="R44:V44" si="18">SUM(R45:R46)</f>
        <v>13.423934310475763</v>
      </c>
      <c r="S44" s="122">
        <f t="shared" si="18"/>
        <v>13.333624969830359</v>
      </c>
      <c r="T44" s="122">
        <f t="shared" si="18"/>
        <v>13.201378027327792</v>
      </c>
      <c r="U44" s="122">
        <f t="shared" si="18"/>
        <v>13.040937681205552</v>
      </c>
      <c r="V44" s="122">
        <f t="shared" si="18"/>
        <v>12.905480122407333</v>
      </c>
      <c r="W44" s="122">
        <f t="shared" ref="W44" si="19">SUM(W45:W46)</f>
        <v>12.799930352470826</v>
      </c>
      <c r="DA44" s="130" t="s">
        <v>1610</v>
      </c>
    </row>
    <row r="45" spans="1:105" ht="12" customHeight="1" x14ac:dyDescent="0.25">
      <c r="A45" s="97" t="s">
        <v>216</v>
      </c>
      <c r="B45" s="98">
        <v>51.471281169389499</v>
      </c>
      <c r="C45" s="98">
        <v>45.294668959587284</v>
      </c>
      <c r="D45" s="98">
        <v>39.118142734307824</v>
      </c>
      <c r="E45" s="98">
        <v>32.941616509028364</v>
      </c>
      <c r="F45" s="98">
        <v>26.765090283748922</v>
      </c>
      <c r="G45" s="98">
        <v>20.588564058469469</v>
      </c>
      <c r="H45" s="98">
        <v>14.412037833190023</v>
      </c>
      <c r="I45" s="98">
        <v>14.412037833190027</v>
      </c>
      <c r="J45" s="98">
        <v>14.428718830610489</v>
      </c>
      <c r="K45" s="98">
        <v>14.428718830610489</v>
      </c>
      <c r="L45" s="98">
        <v>14.428718830610489</v>
      </c>
      <c r="M45" s="98">
        <v>13.399226139294928</v>
      </c>
      <c r="N45" s="98">
        <v>13.399226139294921</v>
      </c>
      <c r="O45" s="98">
        <v>13.399226139294925</v>
      </c>
      <c r="P45" s="98">
        <v>13.399226139294933</v>
      </c>
      <c r="Q45" s="98">
        <v>13.484522785898546</v>
      </c>
      <c r="R45" s="98">
        <v>13.265090283748934</v>
      </c>
      <c r="S45" s="98">
        <v>13.178331900257954</v>
      </c>
      <c r="T45" s="98">
        <v>13.049011177987966</v>
      </c>
      <c r="U45" s="98">
        <v>12.892949269131556</v>
      </c>
      <c r="V45" s="98">
        <v>12.762080825451427</v>
      </c>
      <c r="W45" s="98">
        <v>12.653998280309546</v>
      </c>
      <c r="DA45" s="63" t="s">
        <v>1611</v>
      </c>
    </row>
    <row r="46" spans="1:105" ht="12" customHeight="1" x14ac:dyDescent="0.25">
      <c r="A46" s="97" t="s">
        <v>53</v>
      </c>
      <c r="B46" s="98">
        <v>0.58648281240187417</v>
      </c>
      <c r="C46" s="98">
        <v>0.50788465312487219</v>
      </c>
      <c r="D46" s="98">
        <v>0.43011071143532015</v>
      </c>
      <c r="E46" s="98">
        <v>0.35556500681150388</v>
      </c>
      <c r="F46" s="98">
        <v>0.28303138077360052</v>
      </c>
      <c r="G46" s="98">
        <v>0.21251986995264063</v>
      </c>
      <c r="H46" s="98">
        <v>0.14499137268182322</v>
      </c>
      <c r="I46" s="98">
        <v>0.14072792608570933</v>
      </c>
      <c r="J46" s="98">
        <v>0.14148183807065712</v>
      </c>
      <c r="K46" s="98">
        <v>0.13976129864902043</v>
      </c>
      <c r="L46" s="98">
        <v>0.14882925797548829</v>
      </c>
      <c r="M46" s="98">
        <v>0.13989192934059674</v>
      </c>
      <c r="N46" s="98">
        <v>0.15157047664837334</v>
      </c>
      <c r="O46" s="98">
        <v>0.1642560783068929</v>
      </c>
      <c r="P46" s="98">
        <v>0.15453823918567502</v>
      </c>
      <c r="Q46" s="98">
        <v>0.16055951562695484</v>
      </c>
      <c r="R46" s="98">
        <v>0.15884402672682921</v>
      </c>
      <c r="S46" s="98">
        <v>0.15529306957240441</v>
      </c>
      <c r="T46" s="98">
        <v>0.15236684933982556</v>
      </c>
      <c r="U46" s="98">
        <v>0.14798841207399671</v>
      </c>
      <c r="V46" s="98">
        <v>0.14339929695590595</v>
      </c>
      <c r="W46" s="98">
        <v>0.14593207216127985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1.6054920318998731E-2</v>
      </c>
      <c r="C47" s="122">
        <f t="shared" si="20"/>
        <v>1.5838583375494299E-2</v>
      </c>
      <c r="D47" s="122">
        <f t="shared" si="20"/>
        <v>1.6109086447980054E-2</v>
      </c>
      <c r="E47" s="122">
        <f t="shared" si="20"/>
        <v>1.9261185584718891E-2</v>
      </c>
      <c r="F47" s="122">
        <f t="shared" si="20"/>
        <v>1.1208476158649661E-2</v>
      </c>
      <c r="G47" s="122">
        <f t="shared" si="20"/>
        <v>7.7950575389618354E-3</v>
      </c>
      <c r="H47" s="122">
        <f t="shared" si="20"/>
        <v>6.6615551433062822E-3</v>
      </c>
      <c r="I47" s="122">
        <f t="shared" si="20"/>
        <v>2.9912613109477995E-3</v>
      </c>
      <c r="J47" s="122">
        <f t="shared" si="20"/>
        <v>2.1883171719023157E-3</v>
      </c>
      <c r="K47" s="122">
        <f t="shared" si="20"/>
        <v>1.0501157807709825E-3</v>
      </c>
      <c r="L47" s="122">
        <f t="shared" si="20"/>
        <v>1.9211336405323808E-3</v>
      </c>
      <c r="M47" s="122">
        <f t="shared" si="20"/>
        <v>8.9082433836871928E-3</v>
      </c>
      <c r="N47" s="122">
        <f t="shared" si="20"/>
        <v>1.8237810073082644E-2</v>
      </c>
      <c r="O47" s="122">
        <f t="shared" si="20"/>
        <v>2.8415945086463026E-2</v>
      </c>
      <c r="P47" s="122">
        <f t="shared" si="20"/>
        <v>3.9151260079050162E-2</v>
      </c>
      <c r="Q47" s="122">
        <f t="shared" si="20"/>
        <v>4.6567159251791397E-2</v>
      </c>
      <c r="R47" s="122">
        <f t="shared" si="20"/>
        <v>4.9045562939064542E-2</v>
      </c>
      <c r="S47" s="122">
        <f t="shared" si="20"/>
        <v>4.8987073448831721E-2</v>
      </c>
      <c r="T47" s="122">
        <f t="shared" si="20"/>
        <v>4.5928115446096381E-2</v>
      </c>
      <c r="U47" s="122">
        <f t="shared" si="20"/>
        <v>3.97897297339804E-2</v>
      </c>
      <c r="V47" s="122">
        <f t="shared" si="20"/>
        <v>3.1889052466494372E-2</v>
      </c>
      <c r="W47" s="122">
        <f t="shared" si="20"/>
        <v>2.3900511350496069E-2</v>
      </c>
      <c r="DA47" s="130" t="s">
        <v>1613</v>
      </c>
    </row>
    <row r="48" spans="1:105" ht="12" customHeight="1" x14ac:dyDescent="0.25">
      <c r="A48" s="97" t="s">
        <v>53</v>
      </c>
      <c r="B48" s="98">
        <v>1.6054920318998731E-2</v>
      </c>
      <c r="C48" s="98">
        <v>1.5838583375494299E-2</v>
      </c>
      <c r="D48" s="98">
        <v>1.6109086447980054E-2</v>
      </c>
      <c r="E48" s="98">
        <v>1.9261185584718891E-2</v>
      </c>
      <c r="F48" s="98">
        <v>1.1208476158649661E-2</v>
      </c>
      <c r="G48" s="98">
        <v>7.7950575389618354E-3</v>
      </c>
      <c r="H48" s="98">
        <v>6.6615551433062822E-3</v>
      </c>
      <c r="I48" s="98">
        <v>2.9912613109477995E-3</v>
      </c>
      <c r="J48" s="98">
        <v>2.1883171719023157E-3</v>
      </c>
      <c r="K48" s="98">
        <v>1.0501157807709825E-3</v>
      </c>
      <c r="L48" s="98">
        <v>1.9211336405323808E-3</v>
      </c>
      <c r="M48" s="98">
        <v>8.9082433836871928E-3</v>
      </c>
      <c r="N48" s="98">
        <v>1.8237810073082644E-2</v>
      </c>
      <c r="O48" s="98">
        <v>2.8415945086463026E-2</v>
      </c>
      <c r="P48" s="98">
        <v>3.9151260079050162E-2</v>
      </c>
      <c r="Q48" s="98">
        <v>4.6567159251791397E-2</v>
      </c>
      <c r="R48" s="98">
        <v>4.9045562939064542E-2</v>
      </c>
      <c r="S48" s="98">
        <v>4.8987073448831721E-2</v>
      </c>
      <c r="T48" s="98">
        <v>4.5928115446096381E-2</v>
      </c>
      <c r="U48" s="98">
        <v>3.97897297339804E-2</v>
      </c>
      <c r="V48" s="98">
        <v>3.1889052466494372E-2</v>
      </c>
      <c r="W48" s="98">
        <v>2.3900511350496069E-2</v>
      </c>
      <c r="DA48" s="63" t="s">
        <v>1614</v>
      </c>
    </row>
    <row r="49" spans="1:105" ht="12" customHeight="1" x14ac:dyDescent="0.25">
      <c r="A49" s="121" t="s">
        <v>55</v>
      </c>
      <c r="B49" s="122">
        <v>4.2767570765884697</v>
      </c>
      <c r="C49" s="122">
        <v>3.4256432414286899</v>
      </c>
      <c r="D49" s="122">
        <v>3.4087046737546944</v>
      </c>
      <c r="E49" s="122">
        <v>2.845526405388406</v>
      </c>
      <c r="F49" s="122">
        <v>2.2633183088321513</v>
      </c>
      <c r="G49" s="122">
        <v>1.820191996957067</v>
      </c>
      <c r="H49" s="122">
        <v>1.4209848769852156</v>
      </c>
      <c r="I49" s="122">
        <v>1.3225831946739062</v>
      </c>
      <c r="J49" s="122">
        <v>1.1020746309685208</v>
      </c>
      <c r="K49" s="122">
        <v>1.1422189329355008</v>
      </c>
      <c r="L49" s="122">
        <v>1.1001300396774321</v>
      </c>
      <c r="M49" s="122">
        <v>1.1726141798292147</v>
      </c>
      <c r="N49" s="122">
        <v>1.2226123799004487</v>
      </c>
      <c r="O49" s="122">
        <v>1.3132136263577949</v>
      </c>
      <c r="P49" s="122">
        <v>1.4915440165802025</v>
      </c>
      <c r="Q49" s="122">
        <v>1.563847525327045</v>
      </c>
      <c r="R49" s="122">
        <v>1.5960548066181746</v>
      </c>
      <c r="S49" s="122">
        <v>1.5619330036275065</v>
      </c>
      <c r="T49" s="122">
        <v>1.4709919089068579</v>
      </c>
      <c r="U49" s="122">
        <v>1.3733837040939738</v>
      </c>
      <c r="V49" s="122">
        <v>1.2625790873865206</v>
      </c>
      <c r="W49" s="122">
        <v>1.1699019151186532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2.6692360954737611</v>
      </c>
      <c r="C54" s="101">
        <v>2.1247357985137163</v>
      </c>
      <c r="D54" s="101">
        <v>2.0927184503074607</v>
      </c>
      <c r="E54" s="101">
        <v>1.7319163626001148</v>
      </c>
      <c r="F54" s="101">
        <v>1.3351657033367887</v>
      </c>
      <c r="G54" s="101">
        <v>1.033408297893708</v>
      </c>
      <c r="H54" s="101">
        <v>0.77513575597844087</v>
      </c>
      <c r="I54" s="101">
        <v>0.65854774894474022</v>
      </c>
      <c r="J54" s="101">
        <v>0.55260909961800886</v>
      </c>
      <c r="K54" s="101">
        <v>0.54177177343807981</v>
      </c>
      <c r="L54" s="101">
        <v>0.6174676661775238</v>
      </c>
      <c r="M54" s="101">
        <v>0.51030970843250656</v>
      </c>
      <c r="N54" s="101">
        <v>0.59168016316714467</v>
      </c>
      <c r="O54" s="101">
        <v>0.64099519462833432</v>
      </c>
      <c r="P54" s="101">
        <v>0.6875135070094065</v>
      </c>
      <c r="Q54" s="101">
        <v>0.72739993152064886</v>
      </c>
      <c r="R54" s="101">
        <v>0.73099123621435569</v>
      </c>
      <c r="S54" s="101">
        <v>0.71551953194553475</v>
      </c>
      <c r="T54" s="101">
        <v>0.71784937048354802</v>
      </c>
      <c r="U54" s="101">
        <v>0.70946112809008388</v>
      </c>
      <c r="V54" s="101">
        <v>0.66028688803263857</v>
      </c>
      <c r="W54" s="101">
        <v>0.62558356653085501</v>
      </c>
      <c r="DA54" s="131" t="s">
        <v>1620</v>
      </c>
    </row>
    <row r="55" spans="1:105" ht="12" customHeight="1" x14ac:dyDescent="0.25">
      <c r="A55" s="107" t="s">
        <v>121</v>
      </c>
      <c r="B55" s="104">
        <v>1.6075209811147086</v>
      </c>
      <c r="C55" s="104">
        <v>1.3009074429149736</v>
      </c>
      <c r="D55" s="104">
        <v>1.3159862234472337</v>
      </c>
      <c r="E55" s="104">
        <v>1.1136100427882909</v>
      </c>
      <c r="F55" s="104">
        <v>0.9281526054953626</v>
      </c>
      <c r="G55" s="104">
        <v>0.7867836990633591</v>
      </c>
      <c r="H55" s="104">
        <v>0.64584912100677472</v>
      </c>
      <c r="I55" s="104">
        <v>0.66403544572916595</v>
      </c>
      <c r="J55" s="104">
        <v>0.5494655313505119</v>
      </c>
      <c r="K55" s="104">
        <v>0.600447159497421</v>
      </c>
      <c r="L55" s="104">
        <v>0.48266237349990815</v>
      </c>
      <c r="M55" s="104">
        <v>0.66230447139670812</v>
      </c>
      <c r="N55" s="104">
        <v>0.63093221673330413</v>
      </c>
      <c r="O55" s="104">
        <v>0.67221843172946061</v>
      </c>
      <c r="P55" s="104">
        <v>0.80403050957079603</v>
      </c>
      <c r="Q55" s="104">
        <v>0.83644759380639622</v>
      </c>
      <c r="R55" s="104">
        <v>0.86506357040381876</v>
      </c>
      <c r="S55" s="104">
        <v>0.84641347168197179</v>
      </c>
      <c r="T55" s="104">
        <v>0.75314253842330992</v>
      </c>
      <c r="U55" s="104">
        <v>0.66392257600388993</v>
      </c>
      <c r="V55" s="104">
        <v>0.60229219935388201</v>
      </c>
      <c r="W55" s="104">
        <v>0.54431834858779804</v>
      </c>
      <c r="DA55" s="132" t="s">
        <v>1621</v>
      </c>
    </row>
    <row r="56" spans="1:105" ht="12" customHeight="1" x14ac:dyDescent="0.25">
      <c r="A56" s="108" t="s">
        <v>53</v>
      </c>
      <c r="B56" s="98">
        <v>1.0041404674509238</v>
      </c>
      <c r="C56" s="98">
        <v>0.74649521912429195</v>
      </c>
      <c r="D56" s="98">
        <v>0.78657326168303243</v>
      </c>
      <c r="E56" s="98">
        <v>0.65284010177503404</v>
      </c>
      <c r="F56" s="98">
        <v>0.54381153459880049</v>
      </c>
      <c r="G56" s="98">
        <v>0.46461434727457146</v>
      </c>
      <c r="H56" s="98">
        <v>0.37393385798112228</v>
      </c>
      <c r="I56" s="98">
        <v>0.404967252294411</v>
      </c>
      <c r="J56" s="98">
        <v>0.30824038121062675</v>
      </c>
      <c r="K56" s="98">
        <v>0.34594177878057569</v>
      </c>
      <c r="L56" s="98">
        <v>0.24080224233355213</v>
      </c>
      <c r="M56" s="98">
        <v>0.35746563900453321</v>
      </c>
      <c r="N56" s="98">
        <v>0.32627191384673615</v>
      </c>
      <c r="O56" s="98">
        <v>0.35314481545883047</v>
      </c>
      <c r="P56" s="98">
        <v>0.43652641201239739</v>
      </c>
      <c r="Q56" s="98">
        <v>0.45804311314709689</v>
      </c>
      <c r="R56" s="98">
        <v>0.48751932660333247</v>
      </c>
      <c r="S56" s="98">
        <v>0.47808939668346867</v>
      </c>
      <c r="T56" s="98">
        <v>0.40733156015568195</v>
      </c>
      <c r="U56" s="98">
        <v>0.34484246929857237</v>
      </c>
      <c r="V56" s="98">
        <v>0.30814872232620633</v>
      </c>
      <c r="W56" s="98">
        <v>0.27624443013653299</v>
      </c>
      <c r="DA56" s="63" t="s">
        <v>1622</v>
      </c>
    </row>
    <row r="57" spans="1:105" ht="12" customHeight="1" x14ac:dyDescent="0.25">
      <c r="A57" s="108" t="s">
        <v>52</v>
      </c>
      <c r="B57" s="98">
        <v>0.60338051366378498</v>
      </c>
      <c r="C57" s="98">
        <v>0.55441222379068178</v>
      </c>
      <c r="D57" s="98">
        <v>0.52941296176420138</v>
      </c>
      <c r="E57" s="98">
        <v>0.4607699410132568</v>
      </c>
      <c r="F57" s="98">
        <v>0.38434107089656216</v>
      </c>
      <c r="G57" s="98">
        <v>0.32216935178878764</v>
      </c>
      <c r="H57" s="98">
        <v>0.27191526302565239</v>
      </c>
      <c r="I57" s="98">
        <v>0.2590681934347549</v>
      </c>
      <c r="J57" s="98">
        <v>0.24122515013988519</v>
      </c>
      <c r="K57" s="98">
        <v>0.25450538071684536</v>
      </c>
      <c r="L57" s="98">
        <v>0.24186013116635599</v>
      </c>
      <c r="M57" s="98">
        <v>0.30483883239217485</v>
      </c>
      <c r="N57" s="98">
        <v>0.30466030288656798</v>
      </c>
      <c r="O57" s="98">
        <v>0.31907361627063013</v>
      </c>
      <c r="P57" s="98">
        <v>0.36750409755839869</v>
      </c>
      <c r="Q57" s="98">
        <v>0.37840448065929927</v>
      </c>
      <c r="R57" s="98">
        <v>0.37754424380048629</v>
      </c>
      <c r="S57" s="98">
        <v>0.36832407499850317</v>
      </c>
      <c r="T57" s="98">
        <v>0.34581097826762802</v>
      </c>
      <c r="U57" s="98">
        <v>0.31908010670531756</v>
      </c>
      <c r="V57" s="98">
        <v>0.29414347702767568</v>
      </c>
      <c r="W57" s="98">
        <v>0.2680739184512651</v>
      </c>
      <c r="DA57" s="63" t="s">
        <v>1623</v>
      </c>
    </row>
    <row r="58" spans="1:105" ht="12" customHeight="1" x14ac:dyDescent="0.25">
      <c r="A58" s="121" t="s">
        <v>54</v>
      </c>
      <c r="B58" s="122">
        <v>0.70832197803495145</v>
      </c>
      <c r="C58" s="122">
        <v>0.6789956932345016</v>
      </c>
      <c r="D58" s="122">
        <v>0.58804447978089913</v>
      </c>
      <c r="E58" s="122">
        <v>0.49120900673343737</v>
      </c>
      <c r="F58" s="122">
        <v>0.4156599708711155</v>
      </c>
      <c r="G58" s="122">
        <v>0.33474179192221626</v>
      </c>
      <c r="H58" s="122">
        <v>0.29256899835025907</v>
      </c>
      <c r="I58" s="122">
        <v>0.24519181801521872</v>
      </c>
      <c r="J58" s="122">
        <v>0.22942064146283431</v>
      </c>
      <c r="K58" s="122">
        <v>0.20443888519036091</v>
      </c>
      <c r="L58" s="122">
        <v>0.24496914207926546</v>
      </c>
      <c r="M58" s="122">
        <v>0.25828096375210297</v>
      </c>
      <c r="N58" s="122">
        <v>0.27300864969417171</v>
      </c>
      <c r="O58" s="122">
        <v>0.28852110938178283</v>
      </c>
      <c r="P58" s="122">
        <v>0.31395717750739582</v>
      </c>
      <c r="Q58" s="122">
        <v>0.31891704168799401</v>
      </c>
      <c r="R58" s="122">
        <v>0.31255884796995509</v>
      </c>
      <c r="S58" s="122">
        <v>0.30201174727713548</v>
      </c>
      <c r="T58" s="122">
        <v>0.29116481500391245</v>
      </c>
      <c r="U58" s="122">
        <v>0.27899513687296712</v>
      </c>
      <c r="V58" s="122">
        <v>0.2663507816054283</v>
      </c>
      <c r="W58" s="122">
        <v>0.24762240955227333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0.70832197803495145</v>
      </c>
      <c r="C60" s="33">
        <v>0.6789956932345016</v>
      </c>
      <c r="D60" s="33">
        <v>0.58804447978089913</v>
      </c>
      <c r="E60" s="33">
        <v>0.49120900673343737</v>
      </c>
      <c r="F60" s="33">
        <v>0.4156599708711155</v>
      </c>
      <c r="G60" s="33">
        <v>0.33474179192221626</v>
      </c>
      <c r="H60" s="33">
        <v>0.29256899835025907</v>
      </c>
      <c r="I60" s="33">
        <v>0.24519181801521872</v>
      </c>
      <c r="J60" s="33">
        <v>0.22942064146283431</v>
      </c>
      <c r="K60" s="33">
        <v>0.20443888519036091</v>
      </c>
      <c r="L60" s="33">
        <v>0.24496914207926546</v>
      </c>
      <c r="M60" s="33">
        <v>0.25828096375210297</v>
      </c>
      <c r="N60" s="33">
        <v>0.27300864969417171</v>
      </c>
      <c r="O60" s="33">
        <v>0.28852110938178283</v>
      </c>
      <c r="P60" s="33">
        <v>0.31395717750739582</v>
      </c>
      <c r="Q60" s="33">
        <v>0.31891704168799401</v>
      </c>
      <c r="R60" s="33">
        <v>0.31255884796995509</v>
      </c>
      <c r="S60" s="33">
        <v>0.30201174727713548</v>
      </c>
      <c r="T60" s="33">
        <v>0.29116481500391245</v>
      </c>
      <c r="U60" s="33">
        <v>0.27899513687296712</v>
      </c>
      <c r="V60" s="33">
        <v>0.2663507816054283</v>
      </c>
      <c r="W60" s="33">
        <v>0.24762240955227333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8647.0922907542536</v>
      </c>
      <c r="C62" s="117">
        <f t="shared" si="21"/>
        <v>9191.7515418696967</v>
      </c>
      <c r="D62" s="117">
        <f t="shared" si="21"/>
        <v>8871.3901264452725</v>
      </c>
      <c r="E62" s="117">
        <f t="shared" si="21"/>
        <v>9085.3994521873592</v>
      </c>
      <c r="F62" s="117">
        <f t="shared" si="21"/>
        <v>8685.9593666792789</v>
      </c>
      <c r="G62" s="117">
        <f t="shared" si="21"/>
        <v>8352.9256658401919</v>
      </c>
      <c r="H62" s="117">
        <f t="shared" si="21"/>
        <v>8423.6940239986398</v>
      </c>
      <c r="I62" s="117">
        <f t="shared" si="21"/>
        <v>7524.3513651798658</v>
      </c>
      <c r="J62" s="117">
        <f t="shared" si="21"/>
        <v>8523.2016440831085</v>
      </c>
      <c r="K62" s="117">
        <f t="shared" si="21"/>
        <v>8486.5080239707822</v>
      </c>
      <c r="L62" s="117">
        <f t="shared" si="21"/>
        <v>9889.4271714182214</v>
      </c>
      <c r="M62" s="117">
        <f t="shared" si="21"/>
        <v>7693.6562074961312</v>
      </c>
      <c r="N62" s="117">
        <f t="shared" si="21"/>
        <v>8228.6138952409892</v>
      </c>
      <c r="O62" s="117">
        <f t="shared" si="21"/>
        <v>8741.0485587766816</v>
      </c>
      <c r="P62" s="117">
        <f t="shared" si="21"/>
        <v>6527.5590209350376</v>
      </c>
      <c r="Q62" s="117">
        <f t="shared" si="21"/>
        <v>6958.986959648807</v>
      </c>
      <c r="R62" s="117">
        <f t="shared" ref="R62:V62" si="22">R63+R66+R68+R77</f>
        <v>7250.4809223378224</v>
      </c>
      <c r="S62" s="117">
        <f t="shared" si="22"/>
        <v>7035.489612037657</v>
      </c>
      <c r="T62" s="117">
        <f t="shared" si="22"/>
        <v>6991.4978521347148</v>
      </c>
      <c r="U62" s="117">
        <f t="shared" si="22"/>
        <v>6755.2788985634543</v>
      </c>
      <c r="V62" s="117">
        <f t="shared" si="22"/>
        <v>6470.5909734717106</v>
      </c>
      <c r="W62" s="117">
        <f t="shared" ref="W62" si="23">W63+W66+W68+W77</f>
        <v>7336.587214088222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7624.4228936430454</v>
      </c>
      <c r="C63" s="122">
        <f t="shared" si="24"/>
        <v>8135.150134754077</v>
      </c>
      <c r="D63" s="122">
        <f t="shared" si="24"/>
        <v>7743.0080048115015</v>
      </c>
      <c r="E63" s="122">
        <f t="shared" si="24"/>
        <v>7930.3435456315665</v>
      </c>
      <c r="F63" s="122">
        <f t="shared" si="24"/>
        <v>7566.750458894594</v>
      </c>
      <c r="G63" s="122">
        <f t="shared" si="24"/>
        <v>7252.5978473412843</v>
      </c>
      <c r="H63" s="122">
        <f t="shared" si="24"/>
        <v>7303.8270183300665</v>
      </c>
      <c r="I63" s="122">
        <f t="shared" si="24"/>
        <v>6469.9086146404679</v>
      </c>
      <c r="J63" s="122">
        <f t="shared" si="24"/>
        <v>7428.2056490813547</v>
      </c>
      <c r="K63" s="122">
        <f t="shared" si="24"/>
        <v>7391.4570596216117</v>
      </c>
      <c r="L63" s="122">
        <f t="shared" si="24"/>
        <v>8590.8699591578988</v>
      </c>
      <c r="M63" s="122">
        <f t="shared" si="24"/>
        <v>6667.5567664396831</v>
      </c>
      <c r="N63" s="122">
        <f t="shared" si="24"/>
        <v>7172.0098878167728</v>
      </c>
      <c r="O63" s="122">
        <f t="shared" si="24"/>
        <v>7608.758159880339</v>
      </c>
      <c r="P63" s="122">
        <f t="shared" si="24"/>
        <v>5583.0570695701454</v>
      </c>
      <c r="Q63" s="122">
        <f t="shared" si="24"/>
        <v>5857.9555939074098</v>
      </c>
      <c r="R63" s="122">
        <f t="shared" ref="R63:V63" si="25">SUM(R64:R65)</f>
        <v>6115.3840259973185</v>
      </c>
      <c r="S63" s="122">
        <f t="shared" si="25"/>
        <v>5953.2313959062685</v>
      </c>
      <c r="T63" s="122">
        <f t="shared" si="25"/>
        <v>5950.7998387017988</v>
      </c>
      <c r="U63" s="122">
        <f t="shared" si="25"/>
        <v>5789.8508101103171</v>
      </c>
      <c r="V63" s="122">
        <f t="shared" si="25"/>
        <v>5602.5867802347766</v>
      </c>
      <c r="W63" s="122">
        <f t="shared" ref="W63" si="26">SUM(W64:W65)</f>
        <v>6439.8537577847719</v>
      </c>
      <c r="DA63" s="130" t="s">
        <v>1628</v>
      </c>
    </row>
    <row r="64" spans="1:105" ht="12" customHeight="1" x14ac:dyDescent="0.25">
      <c r="A64" s="97" t="s">
        <v>217</v>
      </c>
      <c r="B64" s="98">
        <v>7528.2209841146432</v>
      </c>
      <c r="C64" s="98">
        <v>8032.7097397132811</v>
      </c>
      <c r="D64" s="98">
        <v>7646.0038618176313</v>
      </c>
      <c r="E64" s="98">
        <v>7831.3389691067541</v>
      </c>
      <c r="F64" s="98">
        <v>7472.7678388929553</v>
      </c>
      <c r="G64" s="98">
        <v>7163.2413342196933</v>
      </c>
      <c r="H64" s="98">
        <v>7214.566598153121</v>
      </c>
      <c r="I64" s="98">
        <v>6391.700434654832</v>
      </c>
      <c r="J64" s="98">
        <v>7336.2601224390091</v>
      </c>
      <c r="K64" s="98">
        <v>7299.1395181449161</v>
      </c>
      <c r="L64" s="98">
        <v>8478.8373511559203</v>
      </c>
      <c r="M64" s="98">
        <v>6583.8331305097327</v>
      </c>
      <c r="N64" s="98">
        <v>7079.604367361223</v>
      </c>
      <c r="O64" s="98">
        <v>7507.51547713733</v>
      </c>
      <c r="P64" s="98">
        <v>5513.2500696903526</v>
      </c>
      <c r="Q64" s="98">
        <v>5781.9840924103983</v>
      </c>
      <c r="R64" s="98">
        <v>6034.7602150190278</v>
      </c>
      <c r="S64" s="98">
        <v>5874.9067120903601</v>
      </c>
      <c r="T64" s="98">
        <v>5872.3220523789696</v>
      </c>
      <c r="U64" s="98">
        <v>5714.017364535378</v>
      </c>
      <c r="V64" s="98">
        <v>5530.1187109957809</v>
      </c>
      <c r="W64" s="98">
        <v>6353.4849443260264</v>
      </c>
      <c r="DA64" s="63" t="s">
        <v>1629</v>
      </c>
    </row>
    <row r="65" spans="1:105" ht="12" customHeight="1" x14ac:dyDescent="0.25">
      <c r="A65" s="97" t="s">
        <v>53</v>
      </c>
      <c r="B65" s="98">
        <v>96.201909528402439</v>
      </c>
      <c r="C65" s="98">
        <v>102.4403950407962</v>
      </c>
      <c r="D65" s="98">
        <v>97.00414299387019</v>
      </c>
      <c r="E65" s="98">
        <v>99.004576524812009</v>
      </c>
      <c r="F65" s="98">
        <v>93.982620001638395</v>
      </c>
      <c r="G65" s="98">
        <v>89.356513121590865</v>
      </c>
      <c r="H65" s="98">
        <v>89.260420176945502</v>
      </c>
      <c r="I65" s="98">
        <v>78.208179985635724</v>
      </c>
      <c r="J65" s="98">
        <v>91.945526642345285</v>
      </c>
      <c r="K65" s="98">
        <v>92.317541476695695</v>
      </c>
      <c r="L65" s="98">
        <v>112.03260800197874</v>
      </c>
      <c r="M65" s="98">
        <v>83.723635929950774</v>
      </c>
      <c r="N65" s="98">
        <v>92.405520455549336</v>
      </c>
      <c r="O65" s="98">
        <v>101.24268274300931</v>
      </c>
      <c r="P65" s="98">
        <v>69.806999879792414</v>
      </c>
      <c r="Q65" s="98">
        <v>75.97150149701163</v>
      </c>
      <c r="R65" s="98">
        <v>80.623810978290905</v>
      </c>
      <c r="S65" s="98">
        <v>78.324683815908244</v>
      </c>
      <c r="T65" s="98">
        <v>78.477786322829118</v>
      </c>
      <c r="U65" s="98">
        <v>75.833445574939205</v>
      </c>
      <c r="V65" s="98">
        <v>72.468069238995412</v>
      </c>
      <c r="W65" s="98">
        <v>86.368813458745379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2.7977504834391178</v>
      </c>
      <c r="C66" s="122">
        <f t="shared" si="27"/>
        <v>2.8464340323310919</v>
      </c>
      <c r="D66" s="122">
        <f t="shared" si="27"/>
        <v>2.9931386502007524</v>
      </c>
      <c r="E66" s="122">
        <f t="shared" si="27"/>
        <v>4.3219127784603861</v>
      </c>
      <c r="F66" s="122">
        <f t="shared" si="27"/>
        <v>3.2504726625100138</v>
      </c>
      <c r="G66" s="122">
        <f t="shared" si="27"/>
        <v>3.4197066531818878</v>
      </c>
      <c r="H66" s="122">
        <f t="shared" si="27"/>
        <v>5.4436786043471566</v>
      </c>
      <c r="I66" s="122">
        <f t="shared" si="27"/>
        <v>3.9259429428661186</v>
      </c>
      <c r="J66" s="122">
        <f t="shared" si="27"/>
        <v>4.247878418453527</v>
      </c>
      <c r="K66" s="122">
        <f t="shared" si="27"/>
        <v>4.8580736683798431</v>
      </c>
      <c r="L66" s="122">
        <f t="shared" si="27"/>
        <v>5.5627159369315757</v>
      </c>
      <c r="M66" s="122">
        <f t="shared" si="27"/>
        <v>7.1001817993115983</v>
      </c>
      <c r="N66" s="122">
        <f t="shared" si="27"/>
        <v>8.5810886960025474</v>
      </c>
      <c r="O66" s="122">
        <f t="shared" si="27"/>
        <v>9.9597818340250583</v>
      </c>
      <c r="P66" s="122">
        <f t="shared" si="27"/>
        <v>11.450232947024583</v>
      </c>
      <c r="Q66" s="122">
        <f t="shared" si="27"/>
        <v>12.984331495908988</v>
      </c>
      <c r="R66" s="122">
        <f t="shared" si="27"/>
        <v>14.473540826938343</v>
      </c>
      <c r="S66" s="122">
        <f t="shared" si="27"/>
        <v>15.966988359283183</v>
      </c>
      <c r="T66" s="122">
        <f t="shared" si="27"/>
        <v>17.411358339916561</v>
      </c>
      <c r="U66" s="122">
        <f t="shared" si="27"/>
        <v>18.822221143270053</v>
      </c>
      <c r="V66" s="122">
        <f t="shared" si="27"/>
        <v>20.186352096294119</v>
      </c>
      <c r="W66" s="122">
        <f t="shared" si="27"/>
        <v>21.652572323680896</v>
      </c>
      <c r="DA66" s="130" t="s">
        <v>1631</v>
      </c>
    </row>
    <row r="67" spans="1:105" ht="12" customHeight="1" x14ac:dyDescent="0.25">
      <c r="A67" s="97" t="s">
        <v>53</v>
      </c>
      <c r="B67" s="98">
        <v>2.7977504834391178</v>
      </c>
      <c r="C67" s="98">
        <v>2.8464340323310919</v>
      </c>
      <c r="D67" s="98">
        <v>2.9931386502007524</v>
      </c>
      <c r="E67" s="98">
        <v>4.3219127784603861</v>
      </c>
      <c r="F67" s="98">
        <v>3.2504726625100138</v>
      </c>
      <c r="G67" s="98">
        <v>3.4197066531818878</v>
      </c>
      <c r="H67" s="98">
        <v>5.4436786043471566</v>
      </c>
      <c r="I67" s="98">
        <v>3.9259429428661186</v>
      </c>
      <c r="J67" s="98">
        <v>4.247878418453527</v>
      </c>
      <c r="K67" s="98">
        <v>4.8580736683798431</v>
      </c>
      <c r="L67" s="98">
        <v>5.5627159369315757</v>
      </c>
      <c r="M67" s="98">
        <v>7.1001817993115983</v>
      </c>
      <c r="N67" s="98">
        <v>8.5810886960025474</v>
      </c>
      <c r="O67" s="98">
        <v>9.9597818340250583</v>
      </c>
      <c r="P67" s="98">
        <v>11.450232947024583</v>
      </c>
      <c r="Q67" s="98">
        <v>12.984331495908988</v>
      </c>
      <c r="R67" s="98">
        <v>14.473540826938343</v>
      </c>
      <c r="S67" s="98">
        <v>15.966988359283183</v>
      </c>
      <c r="T67" s="98">
        <v>17.411358339916561</v>
      </c>
      <c r="U67" s="98">
        <v>18.822221143270053</v>
      </c>
      <c r="V67" s="98">
        <v>20.186352096294119</v>
      </c>
      <c r="W67" s="98">
        <v>21.652572323680896</v>
      </c>
      <c r="DA67" s="63" t="s">
        <v>1632</v>
      </c>
    </row>
    <row r="68" spans="1:105" ht="12" customHeight="1" x14ac:dyDescent="0.25">
      <c r="A68" s="121" t="s">
        <v>55</v>
      </c>
      <c r="B68" s="122">
        <v>874.33420021590098</v>
      </c>
      <c r="C68" s="122">
        <v>896.3935029465257</v>
      </c>
      <c r="D68" s="122">
        <v>967.83847751818394</v>
      </c>
      <c r="E68" s="122">
        <v>992.03079262600295</v>
      </c>
      <c r="F68" s="122">
        <v>953.51638051268765</v>
      </c>
      <c r="G68" s="122">
        <v>934.21387266702482</v>
      </c>
      <c r="H68" s="122">
        <v>934.09158816950321</v>
      </c>
      <c r="I68" s="122">
        <v>884.96080466594208</v>
      </c>
      <c r="J68" s="122">
        <v>916.73923679854647</v>
      </c>
      <c r="K68" s="122">
        <v>930.74494478630197</v>
      </c>
      <c r="L68" s="122">
        <v>1086.7924709363272</v>
      </c>
      <c r="M68" s="122">
        <v>821.51330185827737</v>
      </c>
      <c r="N68" s="122">
        <v>852.64621112874124</v>
      </c>
      <c r="O68" s="122">
        <v>929.45343107350345</v>
      </c>
      <c r="P68" s="122">
        <v>743.84091757110934</v>
      </c>
      <c r="Q68" s="122">
        <v>900.42201002901174</v>
      </c>
      <c r="R68" s="122">
        <v>935.07597933576153</v>
      </c>
      <c r="S68" s="122">
        <v>882.99997930157417</v>
      </c>
      <c r="T68" s="122">
        <v>842.79397529757409</v>
      </c>
      <c r="U68" s="122">
        <v>768.95195960701983</v>
      </c>
      <c r="V68" s="122">
        <v>673.17918686559199</v>
      </c>
      <c r="W68" s="122">
        <v>702.92469970866648</v>
      </c>
      <c r="DA68" s="130" t="s">
        <v>1633</v>
      </c>
    </row>
    <row r="69" spans="1:105" ht="12" customHeight="1" x14ac:dyDescent="0.25">
      <c r="A69" s="97" t="s">
        <v>134</v>
      </c>
      <c r="B69" s="98">
        <v>866.3690312025027</v>
      </c>
      <c r="C69" s="98">
        <v>886.62793187956902</v>
      </c>
      <c r="D69" s="98">
        <v>956.47943294745937</v>
      </c>
      <c r="E69" s="98">
        <v>980.50115009484398</v>
      </c>
      <c r="F69" s="98">
        <v>942.23887620576181</v>
      </c>
      <c r="G69" s="98">
        <v>923.05743556183779</v>
      </c>
      <c r="H69" s="98">
        <v>922.87298049700712</v>
      </c>
      <c r="I69" s="98">
        <v>872.2206623190043</v>
      </c>
      <c r="J69" s="98">
        <v>903.3154592572763</v>
      </c>
      <c r="K69" s="98">
        <v>916.54333263282399</v>
      </c>
      <c r="L69" s="98">
        <v>1071.7420597266921</v>
      </c>
      <c r="M69" s="98">
        <v>809.06679133608463</v>
      </c>
      <c r="N69" s="98">
        <v>839.37562035972462</v>
      </c>
      <c r="O69" s="98">
        <v>915.9826711030106</v>
      </c>
      <c r="P69" s="98">
        <v>734.31812933478352</v>
      </c>
      <c r="Q69" s="98">
        <v>887.11708474176692</v>
      </c>
      <c r="R69" s="98">
        <v>922.08337014452377</v>
      </c>
      <c r="S69" s="98">
        <v>870.61779684726105</v>
      </c>
      <c r="T69" s="98">
        <v>830.27054600834799</v>
      </c>
      <c r="U69" s="98">
        <v>756.31639036162198</v>
      </c>
      <c r="V69" s="98">
        <v>660.91170363363301</v>
      </c>
      <c r="W69" s="98">
        <v>692.37472442551598</v>
      </c>
      <c r="DA69" s="63" t="s">
        <v>1634</v>
      </c>
    </row>
    <row r="70" spans="1:105" ht="12" customHeight="1" x14ac:dyDescent="0.25">
      <c r="A70" s="97" t="s">
        <v>133</v>
      </c>
      <c r="B70" s="98">
        <v>3.275801019006539</v>
      </c>
      <c r="C70" s="98">
        <v>4.0857611357162069</v>
      </c>
      <c r="D70" s="98">
        <v>4.2881999134249043</v>
      </c>
      <c r="E70" s="98">
        <v>4.7062189393229428</v>
      </c>
      <c r="F70" s="98">
        <v>4.9451507343830965</v>
      </c>
      <c r="G70" s="98">
        <v>4.9761343428054516</v>
      </c>
      <c r="H70" s="98">
        <v>5.148628818374883</v>
      </c>
      <c r="I70" s="98">
        <v>4.8311913879848714</v>
      </c>
      <c r="J70" s="98">
        <v>5.6801778751509175</v>
      </c>
      <c r="K70" s="98">
        <v>5.9787215515295458</v>
      </c>
      <c r="L70" s="98">
        <v>7.313792844970874</v>
      </c>
      <c r="M70" s="98">
        <v>5.2439968505223833</v>
      </c>
      <c r="N70" s="98">
        <v>5.3114725951894668</v>
      </c>
      <c r="O70" s="98">
        <v>6.5162686594093238</v>
      </c>
      <c r="P70" s="98">
        <v>4.9884306850578248</v>
      </c>
      <c r="Q70" s="98">
        <v>6.2076204682833342</v>
      </c>
      <c r="R70" s="98">
        <v>6.6902079856543306</v>
      </c>
      <c r="S70" s="98">
        <v>6.0122176915903278</v>
      </c>
      <c r="T70" s="98">
        <v>5.5305962612048516</v>
      </c>
      <c r="U70" s="98">
        <v>4.7888019394054044</v>
      </c>
      <c r="V70" s="98">
        <v>3.8940562892277608</v>
      </c>
      <c r="W70" s="98">
        <v>4.316876801796429</v>
      </c>
      <c r="DA70" s="63" t="s">
        <v>1635</v>
      </c>
    </row>
    <row r="71" spans="1:105" ht="12" customHeight="1" x14ac:dyDescent="0.25">
      <c r="A71" s="100" t="s">
        <v>217</v>
      </c>
      <c r="B71" s="101">
        <v>2.1702443637293771</v>
      </c>
      <c r="C71" s="101">
        <v>2.518586484788591</v>
      </c>
      <c r="D71" s="101">
        <v>2.7202632748722921</v>
      </c>
      <c r="E71" s="101">
        <v>2.9311230134192865</v>
      </c>
      <c r="F71" s="101">
        <v>3.0674988028528349</v>
      </c>
      <c r="G71" s="101">
        <v>3.1013581006033215</v>
      </c>
      <c r="H71" s="101">
        <v>3.1617782157780705</v>
      </c>
      <c r="I71" s="101">
        <v>3.0846488668857872</v>
      </c>
      <c r="J71" s="101">
        <v>3.3835923568102446</v>
      </c>
      <c r="K71" s="101">
        <v>3.6155547964070451</v>
      </c>
      <c r="L71" s="101">
        <v>4.0026756751417141</v>
      </c>
      <c r="M71" s="101">
        <v>2.9404622183825402</v>
      </c>
      <c r="N71" s="101">
        <v>2.8582467301888301</v>
      </c>
      <c r="O71" s="101">
        <v>3.5942564601514904</v>
      </c>
      <c r="P71" s="101">
        <v>2.783076411955602</v>
      </c>
      <c r="Q71" s="101">
        <v>3.5048704259393109</v>
      </c>
      <c r="R71" s="101">
        <v>3.8633222597798658</v>
      </c>
      <c r="S71" s="101">
        <v>3.4480906611167557</v>
      </c>
      <c r="T71" s="101">
        <v>3.0432858201884216</v>
      </c>
      <c r="U71" s="101">
        <v>2.5267208840301456</v>
      </c>
      <c r="V71" s="101">
        <v>2.01062864946203</v>
      </c>
      <c r="W71" s="101">
        <v>2.2128448626788524</v>
      </c>
      <c r="DA71" s="131" t="s">
        <v>1636</v>
      </c>
    </row>
    <row r="72" spans="1:105" ht="12" customHeight="1" x14ac:dyDescent="0.25">
      <c r="A72" s="103" t="s">
        <v>52</v>
      </c>
      <c r="B72" s="104">
        <v>1.1055566552771621</v>
      </c>
      <c r="C72" s="104">
        <v>1.5671746509276159</v>
      </c>
      <c r="D72" s="104">
        <v>1.5679366385526121</v>
      </c>
      <c r="E72" s="104">
        <v>1.7750959259036558</v>
      </c>
      <c r="F72" s="104">
        <v>1.8776519315302611</v>
      </c>
      <c r="G72" s="104">
        <v>1.8747762422021297</v>
      </c>
      <c r="H72" s="104">
        <v>1.9868506025968125</v>
      </c>
      <c r="I72" s="104">
        <v>1.7465425210990839</v>
      </c>
      <c r="J72" s="104">
        <v>2.2965855183406725</v>
      </c>
      <c r="K72" s="104">
        <v>2.3631667551225011</v>
      </c>
      <c r="L72" s="104">
        <v>3.3111171698291599</v>
      </c>
      <c r="M72" s="104">
        <v>2.3035346321398431</v>
      </c>
      <c r="N72" s="104">
        <v>2.4532258650006367</v>
      </c>
      <c r="O72" s="104">
        <v>2.9220121992578334</v>
      </c>
      <c r="P72" s="104">
        <v>2.2053542731022224</v>
      </c>
      <c r="Q72" s="104">
        <v>2.7027500423440234</v>
      </c>
      <c r="R72" s="104">
        <v>2.8268857258744644</v>
      </c>
      <c r="S72" s="104">
        <v>2.5641270304735726</v>
      </c>
      <c r="T72" s="104">
        <v>2.48731044101643</v>
      </c>
      <c r="U72" s="104">
        <v>2.2620810553752593</v>
      </c>
      <c r="V72" s="104">
        <v>1.8834276397657308</v>
      </c>
      <c r="W72" s="104">
        <v>2.1040319391175766</v>
      </c>
      <c r="DA72" s="132" t="s">
        <v>1637</v>
      </c>
    </row>
    <row r="73" spans="1:105" ht="12" customHeight="1" x14ac:dyDescent="0.25">
      <c r="A73" s="106" t="s">
        <v>122</v>
      </c>
      <c r="B73" s="101">
        <v>2.9266943287960525</v>
      </c>
      <c r="C73" s="101">
        <v>3.2810152050016468</v>
      </c>
      <c r="D73" s="101">
        <v>4.0088581530513583</v>
      </c>
      <c r="E73" s="101">
        <v>3.8182234621823721</v>
      </c>
      <c r="F73" s="101">
        <v>3.4303338075235188</v>
      </c>
      <c r="G73" s="101">
        <v>3.2736774296443283</v>
      </c>
      <c r="H73" s="101">
        <v>3.2127736939420624</v>
      </c>
      <c r="I73" s="101">
        <v>3.6663845711572298</v>
      </c>
      <c r="J73" s="101">
        <v>3.7320209681856085</v>
      </c>
      <c r="K73" s="101">
        <v>3.6979567924281933</v>
      </c>
      <c r="L73" s="101">
        <v>3.7519053674553051</v>
      </c>
      <c r="M73" s="101">
        <v>3.4394703188998652</v>
      </c>
      <c r="N73" s="101">
        <v>4.0752215264045244</v>
      </c>
      <c r="O73" s="101">
        <v>3.5972652385403818</v>
      </c>
      <c r="P73" s="101">
        <v>2.5441399698910487</v>
      </c>
      <c r="Q73" s="101">
        <v>3.9823765506530693</v>
      </c>
      <c r="R73" s="101">
        <v>3.5369274178628882</v>
      </c>
      <c r="S73" s="101">
        <v>3.5774184155230877</v>
      </c>
      <c r="T73" s="101">
        <v>4.0025344624833803</v>
      </c>
      <c r="U73" s="101">
        <v>4.3525837625289077</v>
      </c>
      <c r="V73" s="101">
        <v>4.6236429180913321</v>
      </c>
      <c r="W73" s="101">
        <v>3.4451768865892145</v>
      </c>
      <c r="DA73" s="131" t="s">
        <v>1638</v>
      </c>
    </row>
    <row r="74" spans="1:105" ht="12" customHeight="1" x14ac:dyDescent="0.25">
      <c r="A74" s="107" t="s">
        <v>121</v>
      </c>
      <c r="B74" s="104">
        <v>1.7626736655956483</v>
      </c>
      <c r="C74" s="104">
        <v>2.39879472623891</v>
      </c>
      <c r="D74" s="104">
        <v>3.0619865042482282</v>
      </c>
      <c r="E74" s="104">
        <v>3.0052001296536872</v>
      </c>
      <c r="F74" s="104">
        <v>2.9020197650191788</v>
      </c>
      <c r="G74" s="104">
        <v>2.9066253327371996</v>
      </c>
      <c r="H74" s="104">
        <v>2.8572051601791628</v>
      </c>
      <c r="I74" s="104">
        <v>4.2425663877956694</v>
      </c>
      <c r="J74" s="104">
        <v>4.0115786979336985</v>
      </c>
      <c r="K74" s="104">
        <v>4.5249338095202205</v>
      </c>
      <c r="L74" s="104">
        <v>3.9847129972087898</v>
      </c>
      <c r="M74" s="104">
        <v>3.7630433527704152</v>
      </c>
      <c r="N74" s="104">
        <v>3.8838966474226169</v>
      </c>
      <c r="O74" s="104">
        <v>3.3572260725431953</v>
      </c>
      <c r="P74" s="104">
        <v>1.990217581377062</v>
      </c>
      <c r="Q74" s="104">
        <v>3.1149282683083586</v>
      </c>
      <c r="R74" s="104">
        <v>2.7654737877205662</v>
      </c>
      <c r="S74" s="104">
        <v>2.7925463471997229</v>
      </c>
      <c r="T74" s="104">
        <v>2.9902985655378416</v>
      </c>
      <c r="U74" s="104">
        <v>3.4941835434636159</v>
      </c>
      <c r="V74" s="104">
        <v>3.7497840246398555</v>
      </c>
      <c r="W74" s="104">
        <v>2.7879215947648071</v>
      </c>
      <c r="DA74" s="132" t="s">
        <v>1639</v>
      </c>
    </row>
    <row r="75" spans="1:105" ht="12" customHeight="1" x14ac:dyDescent="0.25">
      <c r="A75" s="108" t="s">
        <v>53</v>
      </c>
      <c r="B75" s="98">
        <v>1.1010568318102383</v>
      </c>
      <c r="C75" s="98">
        <v>1.3688812105544057</v>
      </c>
      <c r="D75" s="98">
        <v>1.8183907428904424</v>
      </c>
      <c r="E75" s="98">
        <v>1.7497984324220048</v>
      </c>
      <c r="F75" s="98">
        <v>1.6899352919334778</v>
      </c>
      <c r="G75" s="98">
        <v>1.7087896063171781</v>
      </c>
      <c r="H75" s="98">
        <v>1.6520525259024199</v>
      </c>
      <c r="I75" s="98">
        <v>2.5871478627564484</v>
      </c>
      <c r="J75" s="98">
        <v>2.2492617330004783</v>
      </c>
      <c r="K75" s="98">
        <v>2.6053784103434601</v>
      </c>
      <c r="L75" s="98">
        <v>1.9868306612570079</v>
      </c>
      <c r="M75" s="98">
        <v>2.0353085884350994</v>
      </c>
      <c r="N75" s="98">
        <v>2.0140317131219909</v>
      </c>
      <c r="O75" s="98">
        <v>1.7729483537337098</v>
      </c>
      <c r="P75" s="98">
        <v>1.0857960362183092</v>
      </c>
      <c r="Q75" s="98">
        <v>1.7000668561748067</v>
      </c>
      <c r="R75" s="98">
        <v>1.5517298653154412</v>
      </c>
      <c r="S75" s="98">
        <v>1.5668695635197978</v>
      </c>
      <c r="T75" s="98">
        <v>1.6070007883669755</v>
      </c>
      <c r="U75" s="98">
        <v>1.8076559789259035</v>
      </c>
      <c r="V75" s="98">
        <v>1.9121880627113976</v>
      </c>
      <c r="W75" s="98">
        <v>1.4115895616562828</v>
      </c>
      <c r="DA75" s="63" t="s">
        <v>1640</v>
      </c>
    </row>
    <row r="76" spans="1:105" ht="12" customHeight="1" x14ac:dyDescent="0.25">
      <c r="A76" s="108" t="s">
        <v>52</v>
      </c>
      <c r="B76" s="98">
        <v>0.66161683378540992</v>
      </c>
      <c r="C76" s="98">
        <v>1.0299135156845043</v>
      </c>
      <c r="D76" s="98">
        <v>1.2435957613577857</v>
      </c>
      <c r="E76" s="98">
        <v>1.2554016972316826</v>
      </c>
      <c r="F76" s="98">
        <v>1.2120844730857012</v>
      </c>
      <c r="G76" s="98">
        <v>1.1978357264200212</v>
      </c>
      <c r="H76" s="98">
        <v>1.2051526342767429</v>
      </c>
      <c r="I76" s="98">
        <v>1.655418525039221</v>
      </c>
      <c r="J76" s="98">
        <v>1.7623169649332207</v>
      </c>
      <c r="K76" s="98">
        <v>1.9195553991767602</v>
      </c>
      <c r="L76" s="98">
        <v>1.9978823359517819</v>
      </c>
      <c r="M76" s="98">
        <v>1.727734764335316</v>
      </c>
      <c r="N76" s="98">
        <v>1.8698649343006257</v>
      </c>
      <c r="O76" s="98">
        <v>1.5842777188094856</v>
      </c>
      <c r="P76" s="98">
        <v>0.90442154515875273</v>
      </c>
      <c r="Q76" s="98">
        <v>1.4148614121335517</v>
      </c>
      <c r="R76" s="98">
        <v>1.2137439224051247</v>
      </c>
      <c r="S76" s="98">
        <v>1.2256767836799254</v>
      </c>
      <c r="T76" s="98">
        <v>1.3832977771708661</v>
      </c>
      <c r="U76" s="98">
        <v>1.6865275645377127</v>
      </c>
      <c r="V76" s="98">
        <v>1.8375959619284579</v>
      </c>
      <c r="W76" s="98">
        <v>1.3763320331085243</v>
      </c>
      <c r="DA76" s="63" t="s">
        <v>1641</v>
      </c>
    </row>
    <row r="77" spans="1:105" ht="12" customHeight="1" x14ac:dyDescent="0.25">
      <c r="A77" s="121" t="s">
        <v>54</v>
      </c>
      <c r="B77" s="122">
        <v>145.53744641186836</v>
      </c>
      <c r="C77" s="122">
        <v>157.3614701367618</v>
      </c>
      <c r="D77" s="122">
        <v>157.55050546538681</v>
      </c>
      <c r="E77" s="122">
        <v>158.70320115132878</v>
      </c>
      <c r="F77" s="122">
        <v>162.44205460948785</v>
      </c>
      <c r="G77" s="122">
        <v>162.69423917870174</v>
      </c>
      <c r="H77" s="122">
        <v>180.33173889472425</v>
      </c>
      <c r="I77" s="122">
        <v>165.55600293058953</v>
      </c>
      <c r="J77" s="122">
        <v>174.00887978475455</v>
      </c>
      <c r="K77" s="122">
        <v>159.44794589448719</v>
      </c>
      <c r="L77" s="122">
        <v>206.2020253870636</v>
      </c>
      <c r="M77" s="122">
        <v>197.48595739885857</v>
      </c>
      <c r="N77" s="122">
        <v>195.37670759947352</v>
      </c>
      <c r="O77" s="122">
        <v>192.87718598881543</v>
      </c>
      <c r="P77" s="122">
        <v>189.21080084675853</v>
      </c>
      <c r="Q77" s="122">
        <v>187.62502421647633</v>
      </c>
      <c r="R77" s="122">
        <v>185.54737617780432</v>
      </c>
      <c r="S77" s="122">
        <v>183.29124847053129</v>
      </c>
      <c r="T77" s="122">
        <v>180.49267979542515</v>
      </c>
      <c r="U77" s="122">
        <v>177.65390770284748</v>
      </c>
      <c r="V77" s="122">
        <v>174.6386542750476</v>
      </c>
      <c r="W77" s="122">
        <v>172.15618427110266</v>
      </c>
      <c r="DA77" s="130" t="s">
        <v>1642</v>
      </c>
    </row>
    <row r="78" spans="1:105" ht="12" customHeight="1" x14ac:dyDescent="0.25">
      <c r="A78" s="97" t="s">
        <v>192</v>
      </c>
      <c r="B78" s="98">
        <v>111.83131383588982</v>
      </c>
      <c r="C78" s="98">
        <v>121.38527244686644</v>
      </c>
      <c r="D78" s="98">
        <v>121.27210834008716</v>
      </c>
      <c r="E78" s="98">
        <v>122.40880937569267</v>
      </c>
      <c r="F78" s="98">
        <v>125.04005952920853</v>
      </c>
      <c r="G78" s="98">
        <v>125.23289017461417</v>
      </c>
      <c r="H78" s="98">
        <v>139.3796405545568</v>
      </c>
      <c r="I78" s="98">
        <v>126.88617161413644</v>
      </c>
      <c r="J78" s="98">
        <v>134.31296696152765</v>
      </c>
      <c r="K78" s="98">
        <v>122.97820663565678</v>
      </c>
      <c r="L78" s="98">
        <v>160.26081971911722</v>
      </c>
      <c r="M78" s="98">
        <v>151.18945256520499</v>
      </c>
      <c r="N78" s="98">
        <v>148.92161077672674</v>
      </c>
      <c r="O78" s="98">
        <v>146.65376898824869</v>
      </c>
      <c r="P78" s="98">
        <v>143.62997993694432</v>
      </c>
      <c r="Q78" s="98">
        <v>141.36213814846602</v>
      </c>
      <c r="R78" s="98">
        <v>139.09429635998836</v>
      </c>
      <c r="S78" s="98">
        <v>136.82645457151037</v>
      </c>
      <c r="T78" s="98">
        <v>134.558612783032</v>
      </c>
      <c r="U78" s="98">
        <v>132.29077099455392</v>
      </c>
      <c r="V78" s="98">
        <v>130.0229292060761</v>
      </c>
      <c r="W78" s="98">
        <v>127.75508741759811</v>
      </c>
      <c r="DA78" s="63" t="s">
        <v>1643</v>
      </c>
    </row>
    <row r="79" spans="1:105" ht="12" customHeight="1" x14ac:dyDescent="0.25">
      <c r="A79" s="109" t="s">
        <v>120</v>
      </c>
      <c r="B79" s="33">
        <v>33.706132575978543</v>
      </c>
      <c r="C79" s="33">
        <v>35.976197689895344</v>
      </c>
      <c r="D79" s="33">
        <v>36.278397125299641</v>
      </c>
      <c r="E79" s="33">
        <v>36.294391775636122</v>
      </c>
      <c r="F79" s="33">
        <v>37.401995080279306</v>
      </c>
      <c r="G79" s="33">
        <v>37.461349004087559</v>
      </c>
      <c r="H79" s="33">
        <v>40.952098340167453</v>
      </c>
      <c r="I79" s="33">
        <v>38.669831316453077</v>
      </c>
      <c r="J79" s="33">
        <v>39.695912823226912</v>
      </c>
      <c r="K79" s="33">
        <v>36.46973925883043</v>
      </c>
      <c r="L79" s="33">
        <v>45.94120566794637</v>
      </c>
      <c r="M79" s="33">
        <v>46.296504833653579</v>
      </c>
      <c r="N79" s="33">
        <v>46.455096822746789</v>
      </c>
      <c r="O79" s="33">
        <v>46.223417000566741</v>
      </c>
      <c r="P79" s="33">
        <v>45.5808209098142</v>
      </c>
      <c r="Q79" s="33">
        <v>46.262886068010332</v>
      </c>
      <c r="R79" s="33">
        <v>46.453079817815947</v>
      </c>
      <c r="S79" s="33">
        <v>46.464793899020918</v>
      </c>
      <c r="T79" s="33">
        <v>45.934067012393129</v>
      </c>
      <c r="U79" s="33">
        <v>45.363136708293553</v>
      </c>
      <c r="V79" s="33">
        <v>44.6157250689715</v>
      </c>
      <c r="W79" s="33">
        <v>44.401096853504548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370.06205176965267</v>
      </c>
      <c r="C81" s="117">
        <f t="shared" si="28"/>
        <v>364.72586150376725</v>
      </c>
      <c r="D81" s="117">
        <f t="shared" si="28"/>
        <v>367.69274754566993</v>
      </c>
      <c r="E81" s="117">
        <f t="shared" si="28"/>
        <v>377.25041630586492</v>
      </c>
      <c r="F81" s="117">
        <f t="shared" si="28"/>
        <v>396.49989513401601</v>
      </c>
      <c r="G81" s="117">
        <f t="shared" si="28"/>
        <v>418.67467779562014</v>
      </c>
      <c r="H81" s="117">
        <f t="shared" si="28"/>
        <v>439.16577096387522</v>
      </c>
      <c r="I81" s="117">
        <f t="shared" si="28"/>
        <v>440.69570634516828</v>
      </c>
      <c r="J81" s="117">
        <f t="shared" si="28"/>
        <v>441.37834353139891</v>
      </c>
      <c r="K81" s="117">
        <f t="shared" si="28"/>
        <v>449.10578342802677</v>
      </c>
      <c r="L81" s="117">
        <f t="shared" si="28"/>
        <v>459.35271830995902</v>
      </c>
      <c r="M81" s="117">
        <f t="shared" si="28"/>
        <v>469.24021520301557</v>
      </c>
      <c r="N81" s="117">
        <f t="shared" si="28"/>
        <v>458.63405651409346</v>
      </c>
      <c r="O81" s="117">
        <f t="shared" si="28"/>
        <v>462.74183355779809</v>
      </c>
      <c r="P81" s="117">
        <f t="shared" si="28"/>
        <v>465.59663686907669</v>
      </c>
      <c r="Q81" s="117">
        <f t="shared" si="28"/>
        <v>464.32740041398188</v>
      </c>
      <c r="R81" s="117">
        <f t="shared" ref="R81:V81" si="29">R82+R85+R87+R100</f>
        <v>461.49960063096427</v>
      </c>
      <c r="S81" s="117">
        <f t="shared" si="29"/>
        <v>457.49176815748382</v>
      </c>
      <c r="T81" s="117">
        <f t="shared" si="29"/>
        <v>455.56425940628884</v>
      </c>
      <c r="U81" s="117">
        <f t="shared" si="29"/>
        <v>448.25289316466757</v>
      </c>
      <c r="V81" s="117">
        <f t="shared" si="29"/>
        <v>441.74883526250233</v>
      </c>
      <c r="W81" s="117">
        <f t="shared" ref="W81" si="30">W82+W85+W87+W100</f>
        <v>440.08821565027989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336.54722694057949</v>
      </c>
      <c r="C82" s="122">
        <f t="shared" si="31"/>
        <v>334.42923377235729</v>
      </c>
      <c r="D82" s="122">
        <f t="shared" si="31"/>
        <v>332.46467856255049</v>
      </c>
      <c r="E82" s="122">
        <f t="shared" si="31"/>
        <v>340.40366778863466</v>
      </c>
      <c r="F82" s="122">
        <f t="shared" si="31"/>
        <v>357.56629089139153</v>
      </c>
      <c r="G82" s="122">
        <f t="shared" si="31"/>
        <v>375.90658908421096</v>
      </c>
      <c r="H82" s="122">
        <f t="shared" si="31"/>
        <v>393.42923571216323</v>
      </c>
      <c r="I82" s="122">
        <f t="shared" si="31"/>
        <v>393.02394397975729</v>
      </c>
      <c r="J82" s="122">
        <f t="shared" si="31"/>
        <v>396.53143132073052</v>
      </c>
      <c r="K82" s="122">
        <f t="shared" si="31"/>
        <v>402.35083289096349</v>
      </c>
      <c r="L82" s="122">
        <f t="shared" si="31"/>
        <v>410.51324117021159</v>
      </c>
      <c r="M82" s="122">
        <f t="shared" si="31"/>
        <v>417.9989648813866</v>
      </c>
      <c r="N82" s="122">
        <f t="shared" si="31"/>
        <v>406.6514733471891</v>
      </c>
      <c r="O82" s="122">
        <f t="shared" si="31"/>
        <v>408.49621290454866</v>
      </c>
      <c r="P82" s="122">
        <f t="shared" si="31"/>
        <v>405.63291212149403</v>
      </c>
      <c r="Q82" s="122">
        <f t="shared" si="31"/>
        <v>402.00066586024349</v>
      </c>
      <c r="R82" s="122">
        <f t="shared" ref="R82:V82" si="32">SUM(R83:R84)</f>
        <v>397.8502431805428</v>
      </c>
      <c r="S82" s="122">
        <f t="shared" si="32"/>
        <v>394.55079393783996</v>
      </c>
      <c r="T82" s="122">
        <f t="shared" si="32"/>
        <v>394.89431136961861</v>
      </c>
      <c r="U82" s="122">
        <f t="shared" si="32"/>
        <v>390.86015029654504</v>
      </c>
      <c r="V82" s="122">
        <f t="shared" si="32"/>
        <v>388.19107688897992</v>
      </c>
      <c r="W82" s="122">
        <f t="shared" ref="W82" si="33">SUM(W83:W84)</f>
        <v>388.75924891376474</v>
      </c>
      <c r="DA82" s="130" t="s">
        <v>1646</v>
      </c>
    </row>
    <row r="83" spans="1:105" ht="12" customHeight="1" x14ac:dyDescent="0.25">
      <c r="A83" s="97" t="s">
        <v>204</v>
      </c>
      <c r="B83" s="98">
        <v>335.01874462596732</v>
      </c>
      <c r="C83" s="98">
        <v>332.91186586414437</v>
      </c>
      <c r="D83" s="98">
        <v>330.94729148753214</v>
      </c>
      <c r="E83" s="98">
        <v>338.83387790197759</v>
      </c>
      <c r="F83" s="98">
        <v>355.89329320722271</v>
      </c>
      <c r="G83" s="98">
        <v>374.12828890799648</v>
      </c>
      <c r="H83" s="98">
        <v>391.56027515047282</v>
      </c>
      <c r="I83" s="98">
        <v>391.1695614789337</v>
      </c>
      <c r="J83" s="98">
        <v>394.61049011177965</v>
      </c>
      <c r="K83" s="98">
        <v>400.37944969905396</v>
      </c>
      <c r="L83" s="98">
        <v>408.40214961306941</v>
      </c>
      <c r="M83" s="98">
        <v>415.91771281169372</v>
      </c>
      <c r="N83" s="98">
        <v>404.56586414445388</v>
      </c>
      <c r="O83" s="98">
        <v>406.32545141874476</v>
      </c>
      <c r="P83" s="98">
        <v>403.59458297506455</v>
      </c>
      <c r="Q83" s="98">
        <v>399.90343938091138</v>
      </c>
      <c r="R83" s="98">
        <v>395.74385210662098</v>
      </c>
      <c r="S83" s="98">
        <v>392.46981943250165</v>
      </c>
      <c r="T83" s="98">
        <v>392.80318142734302</v>
      </c>
      <c r="U83" s="98">
        <v>388.80214961306933</v>
      </c>
      <c r="V83" s="98">
        <v>386.16981943250227</v>
      </c>
      <c r="W83" s="98">
        <v>386.65924333619944</v>
      </c>
      <c r="DA83" s="63" t="s">
        <v>1647</v>
      </c>
    </row>
    <row r="84" spans="1:105" ht="12" customHeight="1" x14ac:dyDescent="0.25">
      <c r="A84" s="97" t="s">
        <v>53</v>
      </c>
      <c r="B84" s="98">
        <v>1.528482314612202</v>
      </c>
      <c r="C84" s="98">
        <v>1.5173679082129372</v>
      </c>
      <c r="D84" s="98">
        <v>1.5173870750183351</v>
      </c>
      <c r="E84" s="98">
        <v>1.5697898866570918</v>
      </c>
      <c r="F84" s="98">
        <v>1.6729976841688132</v>
      </c>
      <c r="G84" s="98">
        <v>1.7783001762144646</v>
      </c>
      <c r="H84" s="98">
        <v>1.8689605616904428</v>
      </c>
      <c r="I84" s="98">
        <v>1.854382500823605</v>
      </c>
      <c r="J84" s="98">
        <v>1.9209412089508846</v>
      </c>
      <c r="K84" s="98">
        <v>1.9713831919095188</v>
      </c>
      <c r="L84" s="98">
        <v>2.1110915571421662</v>
      </c>
      <c r="M84" s="98">
        <v>2.0812520696928583</v>
      </c>
      <c r="N84" s="98">
        <v>2.0856092027351942</v>
      </c>
      <c r="O84" s="98">
        <v>2.1707614858039057</v>
      </c>
      <c r="P84" s="98">
        <v>2.03832914642945</v>
      </c>
      <c r="Q84" s="98">
        <v>2.0972264793320941</v>
      </c>
      <c r="R84" s="98">
        <v>2.1063910739218041</v>
      </c>
      <c r="S84" s="98">
        <v>2.0809745053382893</v>
      </c>
      <c r="T84" s="98">
        <v>2.0911299422755607</v>
      </c>
      <c r="U84" s="98">
        <v>2.058000683475691</v>
      </c>
      <c r="V84" s="98">
        <v>2.0212574564776515</v>
      </c>
      <c r="W84" s="98">
        <v>2.1000055775652773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0.10752782883649402</v>
      </c>
      <c r="C85" s="122">
        <f t="shared" si="34"/>
        <v>0.10876697342456654</v>
      </c>
      <c r="D85" s="122">
        <f t="shared" si="34"/>
        <v>0.11455367747443941</v>
      </c>
      <c r="E85" s="122">
        <f t="shared" si="34"/>
        <v>0.16961850752770866</v>
      </c>
      <c r="F85" s="122">
        <f t="shared" si="34"/>
        <v>0.14183297690507093</v>
      </c>
      <c r="G85" s="122">
        <f t="shared" si="34"/>
        <v>0.1820847548242126</v>
      </c>
      <c r="H85" s="122">
        <f t="shared" si="34"/>
        <v>0.34414130499607315</v>
      </c>
      <c r="I85" s="122">
        <f t="shared" si="34"/>
        <v>0.2631455368238102</v>
      </c>
      <c r="J85" s="122">
        <f t="shared" si="34"/>
        <v>0.2854313259090423</v>
      </c>
      <c r="K85" s="122">
        <f t="shared" si="34"/>
        <v>0.31307641594482155</v>
      </c>
      <c r="L85" s="122">
        <f t="shared" si="34"/>
        <v>0.339607957082048</v>
      </c>
      <c r="M85" s="122">
        <f t="shared" si="34"/>
        <v>0.41397666412486855</v>
      </c>
      <c r="N85" s="122">
        <f t="shared" si="34"/>
        <v>0.48641070461929614</v>
      </c>
      <c r="O85" s="122">
        <f t="shared" si="34"/>
        <v>0.56472934878521663</v>
      </c>
      <c r="P85" s="122">
        <f t="shared" si="34"/>
        <v>0.74723235959641177</v>
      </c>
      <c r="Q85" s="122">
        <f t="shared" si="34"/>
        <v>0.94877690668130288</v>
      </c>
      <c r="R85" s="122">
        <f t="shared" si="34"/>
        <v>1.1411034019901773</v>
      </c>
      <c r="S85" s="122">
        <f t="shared" si="34"/>
        <v>1.2623127254455546</v>
      </c>
      <c r="T85" s="122">
        <f t="shared" si="34"/>
        <v>1.366873616234896</v>
      </c>
      <c r="U85" s="122">
        <f t="shared" si="34"/>
        <v>1.4733525462557207</v>
      </c>
      <c r="V85" s="122">
        <f t="shared" si="34"/>
        <v>1.5350250136230175</v>
      </c>
      <c r="W85" s="122">
        <f t="shared" si="34"/>
        <v>1.5378200891716634</v>
      </c>
      <c r="DA85" s="130" t="s">
        <v>1649</v>
      </c>
    </row>
    <row r="86" spans="1:105" ht="12" customHeight="1" x14ac:dyDescent="0.25">
      <c r="A86" s="97" t="s">
        <v>53</v>
      </c>
      <c r="B86" s="98">
        <v>0.10752782883649402</v>
      </c>
      <c r="C86" s="98">
        <v>0.10876697342456654</v>
      </c>
      <c r="D86" s="98">
        <v>0.11455367747443941</v>
      </c>
      <c r="E86" s="98">
        <v>0.16961850752770866</v>
      </c>
      <c r="F86" s="98">
        <v>0.14183297690507093</v>
      </c>
      <c r="G86" s="98">
        <v>0.1820847548242126</v>
      </c>
      <c r="H86" s="98">
        <v>0.34414130499607315</v>
      </c>
      <c r="I86" s="98">
        <v>0.2631455368238102</v>
      </c>
      <c r="J86" s="98">
        <v>0.2854313259090423</v>
      </c>
      <c r="K86" s="98">
        <v>0.31307641594482155</v>
      </c>
      <c r="L86" s="98">
        <v>0.339607957082048</v>
      </c>
      <c r="M86" s="98">
        <v>0.41397666412486855</v>
      </c>
      <c r="N86" s="98">
        <v>0.48641070461929614</v>
      </c>
      <c r="O86" s="98">
        <v>0.56472934878521663</v>
      </c>
      <c r="P86" s="98">
        <v>0.74723235959641177</v>
      </c>
      <c r="Q86" s="98">
        <v>0.94877690668130288</v>
      </c>
      <c r="R86" s="98">
        <v>1.1411034019901773</v>
      </c>
      <c r="S86" s="98">
        <v>1.2623127254455546</v>
      </c>
      <c r="T86" s="98">
        <v>1.366873616234896</v>
      </c>
      <c r="U86" s="98">
        <v>1.4733525462557207</v>
      </c>
      <c r="V86" s="98">
        <v>1.5350250136230175</v>
      </c>
      <c r="W86" s="98">
        <v>1.5378200891716634</v>
      </c>
      <c r="DA86" s="63" t="s">
        <v>1650</v>
      </c>
    </row>
    <row r="87" spans="1:105" ht="12" customHeight="1" x14ac:dyDescent="0.25">
      <c r="A87" s="121" t="s">
        <v>55</v>
      </c>
      <c r="B87" s="122">
        <v>28.660504909393691</v>
      </c>
      <c r="C87" s="122">
        <v>25.183318133172762</v>
      </c>
      <c r="D87" s="122">
        <v>29.924958041286075</v>
      </c>
      <c r="E87" s="122">
        <v>31.242772305359644</v>
      </c>
      <c r="F87" s="122">
        <v>32.7156873866506</v>
      </c>
      <c r="G87" s="122">
        <v>35.913424616159631</v>
      </c>
      <c r="H87" s="122">
        <v>37.604723666979886</v>
      </c>
      <c r="I87" s="122">
        <v>39.978756046660692</v>
      </c>
      <c r="J87" s="122">
        <v>36.872494518425682</v>
      </c>
      <c r="K87" s="122">
        <v>39.375912655114576</v>
      </c>
      <c r="L87" s="122">
        <v>39.647683362400556</v>
      </c>
      <c r="M87" s="122">
        <v>41.701058056853419</v>
      </c>
      <c r="N87" s="122">
        <v>42.137700518749085</v>
      </c>
      <c r="O87" s="122">
        <v>44.06135616516309</v>
      </c>
      <c r="P87" s="122">
        <v>48.942786577468006</v>
      </c>
      <c r="Q87" s="122">
        <v>50.999271856133412</v>
      </c>
      <c r="R87" s="122">
        <v>52.27206376151527</v>
      </c>
      <c r="S87" s="122">
        <v>51.676457159881494</v>
      </c>
      <c r="T87" s="122">
        <v>49.470446738244789</v>
      </c>
      <c r="U87" s="122">
        <v>46.413408639214154</v>
      </c>
      <c r="V87" s="122">
        <v>42.881780452177345</v>
      </c>
      <c r="W87" s="122">
        <v>41.010122476151054</v>
      </c>
      <c r="DA87" s="130" t="s">
        <v>1651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17.887667990164232</v>
      </c>
      <c r="C96" s="101">
        <v>15.340216397796427</v>
      </c>
      <c r="D96" s="101">
        <v>17.805386134055905</v>
      </c>
      <c r="E96" s="101">
        <v>18.152815415831096</v>
      </c>
      <c r="F96" s="101">
        <v>17.763791207208389</v>
      </c>
      <c r="G96" s="101">
        <v>18.937302108190075</v>
      </c>
      <c r="H96" s="101">
        <v>19.835103731047944</v>
      </c>
      <c r="I96" s="101">
        <v>19.93371077129493</v>
      </c>
      <c r="J96" s="101">
        <v>18.78058208986031</v>
      </c>
      <c r="K96" s="101">
        <v>18.944372622567609</v>
      </c>
      <c r="L96" s="101">
        <v>22.146627567939408</v>
      </c>
      <c r="M96" s="101">
        <v>19.886355389435302</v>
      </c>
      <c r="N96" s="101">
        <v>21.133217522076951</v>
      </c>
      <c r="O96" s="101">
        <v>21.866730491339052</v>
      </c>
      <c r="P96" s="101">
        <v>22.250784945243346</v>
      </c>
      <c r="Q96" s="101">
        <v>23.744105285677151</v>
      </c>
      <c r="R96" s="101">
        <v>23.849903238505345</v>
      </c>
      <c r="S96" s="101">
        <v>23.77980741299907</v>
      </c>
      <c r="T96" s="101">
        <v>23.862780959639696</v>
      </c>
      <c r="U96" s="101">
        <v>23.372957568940112</v>
      </c>
      <c r="V96" s="101">
        <v>21.973272604036417</v>
      </c>
      <c r="W96" s="101">
        <v>21.588610607249404</v>
      </c>
      <c r="DA96" s="131" t="s">
        <v>1660</v>
      </c>
    </row>
    <row r="97" spans="1:105" ht="12" customHeight="1" x14ac:dyDescent="0.25">
      <c r="A97" s="107" t="s">
        <v>121</v>
      </c>
      <c r="B97" s="104">
        <v>10.772836919229459</v>
      </c>
      <c r="C97" s="104">
        <v>9.843101735376333</v>
      </c>
      <c r="D97" s="104">
        <v>12.119571907230171</v>
      </c>
      <c r="E97" s="104">
        <v>13.089956889528548</v>
      </c>
      <c r="F97" s="104">
        <v>14.951896179442208</v>
      </c>
      <c r="G97" s="104">
        <v>16.976122507969553</v>
      </c>
      <c r="H97" s="104">
        <v>17.769619935931942</v>
      </c>
      <c r="I97" s="104">
        <v>20.045045275365766</v>
      </c>
      <c r="J97" s="104">
        <v>18.091912428565372</v>
      </c>
      <c r="K97" s="104">
        <v>20.43154003254697</v>
      </c>
      <c r="L97" s="104">
        <v>17.501055794461145</v>
      </c>
      <c r="M97" s="104">
        <v>21.814702667418118</v>
      </c>
      <c r="N97" s="104">
        <v>21.004482996672138</v>
      </c>
      <c r="O97" s="104">
        <v>22.194625673824035</v>
      </c>
      <c r="P97" s="104">
        <v>26.69200163222466</v>
      </c>
      <c r="Q97" s="104">
        <v>27.255166570456261</v>
      </c>
      <c r="R97" s="104">
        <v>28.422160523009929</v>
      </c>
      <c r="S97" s="104">
        <v>27.896649746882421</v>
      </c>
      <c r="T97" s="104">
        <v>25.607665778605089</v>
      </c>
      <c r="U97" s="104">
        <v>23.040451070274045</v>
      </c>
      <c r="V97" s="104">
        <v>20.908507848140928</v>
      </c>
      <c r="W97" s="104">
        <v>19.42151186890165</v>
      </c>
      <c r="DA97" s="132" t="s">
        <v>1661</v>
      </c>
    </row>
    <row r="98" spans="1:105" ht="12" customHeight="1" x14ac:dyDescent="0.25">
      <c r="A98" s="108" t="s">
        <v>53</v>
      </c>
      <c r="B98" s="98">
        <v>6.7292692455848773</v>
      </c>
      <c r="C98" s="98">
        <v>5.6394256230174058</v>
      </c>
      <c r="D98" s="98">
        <v>7.2195978864292609</v>
      </c>
      <c r="E98" s="98">
        <v>7.634692009829922</v>
      </c>
      <c r="F98" s="98">
        <v>8.708791574213512</v>
      </c>
      <c r="G98" s="98">
        <v>9.9755706941512052</v>
      </c>
      <c r="H98" s="98">
        <v>10.268729300967857</v>
      </c>
      <c r="I98" s="98">
        <v>12.225752692044917</v>
      </c>
      <c r="J98" s="98">
        <v>10.148208528731514</v>
      </c>
      <c r="K98" s="98">
        <v>11.770860171261313</v>
      </c>
      <c r="L98" s="98">
        <v>8.7305965063107731</v>
      </c>
      <c r="M98" s="98">
        <v>11.783426769647345</v>
      </c>
      <c r="N98" s="98">
        <v>10.878544130395937</v>
      </c>
      <c r="O98" s="98">
        <v>11.685691514355163</v>
      </c>
      <c r="P98" s="98">
        <v>14.494447525609282</v>
      </c>
      <c r="Q98" s="98">
        <v>14.906768997206745</v>
      </c>
      <c r="R98" s="98">
        <v>15.978974883944289</v>
      </c>
      <c r="S98" s="98">
        <v>15.709119853805383</v>
      </c>
      <c r="T98" s="98">
        <v>13.818348282430719</v>
      </c>
      <c r="U98" s="98">
        <v>11.969884105239338</v>
      </c>
      <c r="V98" s="98">
        <v>10.713462221853778</v>
      </c>
      <c r="W98" s="98">
        <v>9.8698690937859155</v>
      </c>
      <c r="DA98" s="63" t="s">
        <v>1662</v>
      </c>
    </row>
    <row r="99" spans="1:105" ht="12" customHeight="1" x14ac:dyDescent="0.25">
      <c r="A99" s="108" t="s">
        <v>52</v>
      </c>
      <c r="B99" s="98">
        <v>4.0435676736445814</v>
      </c>
      <c r="C99" s="98">
        <v>4.2036761123589272</v>
      </c>
      <c r="D99" s="98">
        <v>4.8999740208009097</v>
      </c>
      <c r="E99" s="98">
        <v>5.4552648796986256</v>
      </c>
      <c r="F99" s="98">
        <v>6.2431046052286954</v>
      </c>
      <c r="G99" s="98">
        <v>7.0005518138183467</v>
      </c>
      <c r="H99" s="98">
        <v>7.500890634964084</v>
      </c>
      <c r="I99" s="98">
        <v>7.8192925833208466</v>
      </c>
      <c r="J99" s="98">
        <v>7.9437038998338592</v>
      </c>
      <c r="K99" s="98">
        <v>8.6606798612856561</v>
      </c>
      <c r="L99" s="98">
        <v>8.7704592881503736</v>
      </c>
      <c r="M99" s="98">
        <v>10.031275897770771</v>
      </c>
      <c r="N99" s="98">
        <v>10.125938866276201</v>
      </c>
      <c r="O99" s="98">
        <v>10.508934159468872</v>
      </c>
      <c r="P99" s="98">
        <v>12.197554106615378</v>
      </c>
      <c r="Q99" s="98">
        <v>12.348397573249516</v>
      </c>
      <c r="R99" s="98">
        <v>12.443185639065639</v>
      </c>
      <c r="S99" s="98">
        <v>12.187529893077038</v>
      </c>
      <c r="T99" s="98">
        <v>11.78931749617437</v>
      </c>
      <c r="U99" s="98">
        <v>11.070566965034709</v>
      </c>
      <c r="V99" s="98">
        <v>10.19504562628715</v>
      </c>
      <c r="W99" s="98">
        <v>9.5516427751157345</v>
      </c>
      <c r="DA99" s="63" t="s">
        <v>1663</v>
      </c>
    </row>
    <row r="100" spans="1:105" ht="12" customHeight="1" x14ac:dyDescent="0.25">
      <c r="A100" s="121" t="s">
        <v>54</v>
      </c>
      <c r="B100" s="122">
        <v>4.746792090842991</v>
      </c>
      <c r="C100" s="122">
        <v>5.0045426248126583</v>
      </c>
      <c r="D100" s="122">
        <v>5.1885572643589466</v>
      </c>
      <c r="E100" s="122">
        <v>5.4343577043428484</v>
      </c>
      <c r="F100" s="122">
        <v>6.0760838790688396</v>
      </c>
      <c r="G100" s="122">
        <v>6.6725793404254068</v>
      </c>
      <c r="H100" s="122">
        <v>7.7876702797360267</v>
      </c>
      <c r="I100" s="122">
        <v>7.4298607819265001</v>
      </c>
      <c r="J100" s="122">
        <v>7.6889863663336486</v>
      </c>
      <c r="K100" s="122">
        <v>7.0659614660038885</v>
      </c>
      <c r="L100" s="122">
        <v>8.8521858202648822</v>
      </c>
      <c r="M100" s="122">
        <v>9.1262156006506903</v>
      </c>
      <c r="N100" s="122">
        <v>9.3584719435359638</v>
      </c>
      <c r="O100" s="122">
        <v>9.6195351393011546</v>
      </c>
      <c r="P100" s="122">
        <v>10.273705810518241</v>
      </c>
      <c r="Q100" s="122">
        <v>10.378685790923697</v>
      </c>
      <c r="R100" s="122">
        <v>10.236190286916019</v>
      </c>
      <c r="S100" s="122">
        <v>10.002204334316806</v>
      </c>
      <c r="T100" s="122">
        <v>9.8326276821905267</v>
      </c>
      <c r="U100" s="122">
        <v>9.505981682652644</v>
      </c>
      <c r="V100" s="122">
        <v>9.1409529077220792</v>
      </c>
      <c r="W100" s="122">
        <v>8.7810241711924348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4.746792090842991</v>
      </c>
      <c r="C103" s="33">
        <v>5.0045426248126583</v>
      </c>
      <c r="D103" s="33">
        <v>5.1885572643589466</v>
      </c>
      <c r="E103" s="33">
        <v>5.4343577043428484</v>
      </c>
      <c r="F103" s="33">
        <v>6.0760838790688396</v>
      </c>
      <c r="G103" s="33">
        <v>6.6725793404254068</v>
      </c>
      <c r="H103" s="33">
        <v>7.7876702797360267</v>
      </c>
      <c r="I103" s="33">
        <v>7.4298607819265001</v>
      </c>
      <c r="J103" s="33">
        <v>7.6889863663336486</v>
      </c>
      <c r="K103" s="33">
        <v>7.0659614660038885</v>
      </c>
      <c r="L103" s="33">
        <v>8.8521858202648822</v>
      </c>
      <c r="M103" s="33">
        <v>9.1262156006506903</v>
      </c>
      <c r="N103" s="33">
        <v>9.3584719435359638</v>
      </c>
      <c r="O103" s="33">
        <v>9.6195351393011546</v>
      </c>
      <c r="P103" s="33">
        <v>10.273705810518241</v>
      </c>
      <c r="Q103" s="33">
        <v>10.378685790923697</v>
      </c>
      <c r="R103" s="33">
        <v>10.236190286916019</v>
      </c>
      <c r="S103" s="33">
        <v>10.002204334316806</v>
      </c>
      <c r="T103" s="33">
        <v>9.8326276821905267</v>
      </c>
      <c r="U103" s="33">
        <v>9.505981682652644</v>
      </c>
      <c r="V103" s="33">
        <v>9.1409529077220792</v>
      </c>
      <c r="W103" s="33">
        <v>8.7810241711924348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175.28868690202319</v>
      </c>
      <c r="C124" s="117">
        <f t="shared" si="42"/>
        <v>202.05571150910711</v>
      </c>
      <c r="D124" s="117">
        <f t="shared" si="42"/>
        <v>199.41050569675801</v>
      </c>
      <c r="E124" s="117">
        <f t="shared" si="42"/>
        <v>217.303834135127</v>
      </c>
      <c r="F124" s="117">
        <f t="shared" si="42"/>
        <v>223.22644405530895</v>
      </c>
      <c r="G124" s="117">
        <f t="shared" si="42"/>
        <v>216.53929800595176</v>
      </c>
      <c r="H124" s="117">
        <f t="shared" si="42"/>
        <v>217.40685552946516</v>
      </c>
      <c r="I124" s="117">
        <f t="shared" si="42"/>
        <v>213.0754874806124</v>
      </c>
      <c r="J124" s="117">
        <f t="shared" si="42"/>
        <v>242.2974368211915</v>
      </c>
      <c r="K124" s="117">
        <f t="shared" si="42"/>
        <v>245.8889758724377</v>
      </c>
      <c r="L124" s="117">
        <f t="shared" si="42"/>
        <v>299.0969563904564</v>
      </c>
      <c r="M124" s="117">
        <f t="shared" si="42"/>
        <v>258.37602356179895</v>
      </c>
      <c r="N124" s="117">
        <f t="shared" si="42"/>
        <v>298.39995330756335</v>
      </c>
      <c r="O124" s="117">
        <f t="shared" si="42"/>
        <v>335.20606844442113</v>
      </c>
      <c r="P124" s="117">
        <f t="shared" si="42"/>
        <v>270.66376594524769</v>
      </c>
      <c r="Q124" s="117">
        <f t="shared" si="42"/>
        <v>298.73578588690259</v>
      </c>
      <c r="R124" s="117">
        <f t="shared" ref="R124:V124" si="43">R125+R128+R130+R139</f>
        <v>303.48901920077327</v>
      </c>
      <c r="S124" s="117">
        <f t="shared" si="43"/>
        <v>295.43663598968021</v>
      </c>
      <c r="T124" s="117">
        <f t="shared" si="43"/>
        <v>308.87716213716971</v>
      </c>
      <c r="U124" s="117">
        <f t="shared" si="43"/>
        <v>298.63077241444813</v>
      </c>
      <c r="V124" s="117">
        <f t="shared" si="43"/>
        <v>291.22583255658674</v>
      </c>
      <c r="W124" s="117">
        <f t="shared" ref="W124" si="44">W125+W128+W130+W139</f>
        <v>327.07076521627567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152.91822015782515</v>
      </c>
      <c r="C125" s="122">
        <f t="shared" si="45"/>
        <v>177.34290126088197</v>
      </c>
      <c r="D125" s="122">
        <f t="shared" si="45"/>
        <v>172.51436365938653</v>
      </c>
      <c r="E125" s="122">
        <f t="shared" si="45"/>
        <v>188.24657168278503</v>
      </c>
      <c r="F125" s="122">
        <f t="shared" si="45"/>
        <v>193.21889891384691</v>
      </c>
      <c r="G125" s="122">
        <f t="shared" si="45"/>
        <v>186.82765509648712</v>
      </c>
      <c r="H125" s="122">
        <f t="shared" si="45"/>
        <v>187.31340765033781</v>
      </c>
      <c r="I125" s="122">
        <f t="shared" si="45"/>
        <v>182.44671051627486</v>
      </c>
      <c r="J125" s="122">
        <f t="shared" si="45"/>
        <v>210.54355376778796</v>
      </c>
      <c r="K125" s="122">
        <f t="shared" si="45"/>
        <v>213.69560934513854</v>
      </c>
      <c r="L125" s="122">
        <f t="shared" si="45"/>
        <v>259.75407052453204</v>
      </c>
      <c r="M125" s="122">
        <f t="shared" si="45"/>
        <v>223.94446603846777</v>
      </c>
      <c r="N125" s="122">
        <f t="shared" si="45"/>
        <v>260.3928491662295</v>
      </c>
      <c r="O125" s="122">
        <f t="shared" si="45"/>
        <v>292.33592384302847</v>
      </c>
      <c r="P125" s="122">
        <f t="shared" si="45"/>
        <v>231.98014743204124</v>
      </c>
      <c r="Q125" s="122">
        <f t="shared" si="45"/>
        <v>252.24281594731411</v>
      </c>
      <c r="R125" s="122">
        <f t="shared" ref="R125:V125" si="46">SUM(R126:R127)</f>
        <v>256.37665555095515</v>
      </c>
      <c r="S125" s="122">
        <f t="shared" si="46"/>
        <v>250.25174655062938</v>
      </c>
      <c r="T125" s="122">
        <f t="shared" si="46"/>
        <v>263.42458270128037</v>
      </c>
      <c r="U125" s="122">
        <f t="shared" si="46"/>
        <v>256.35659069745446</v>
      </c>
      <c r="V125" s="122">
        <f t="shared" si="46"/>
        <v>252.60659307172574</v>
      </c>
      <c r="W125" s="122">
        <f t="shared" ref="W125" si="47">SUM(W126:W127)</f>
        <v>287.2802588213973</v>
      </c>
      <c r="DA125" s="130" t="s">
        <v>1687</v>
      </c>
    </row>
    <row r="126" spans="1:105" ht="12" customHeight="1" x14ac:dyDescent="0.25">
      <c r="A126" s="97" t="s">
        <v>203</v>
      </c>
      <c r="B126" s="98">
        <v>152.32819915090573</v>
      </c>
      <c r="C126" s="98">
        <v>176.66702075101429</v>
      </c>
      <c r="D126" s="98">
        <v>171.86717913473387</v>
      </c>
      <c r="E126" s="98">
        <v>187.55065114944381</v>
      </c>
      <c r="F126" s="98">
        <v>192.51664911957337</v>
      </c>
      <c r="G126" s="98">
        <v>186.16272780994854</v>
      </c>
      <c r="H126" s="98">
        <v>186.66161820879188</v>
      </c>
      <c r="I126" s="98">
        <v>181.82836413555884</v>
      </c>
      <c r="J126" s="98">
        <v>209.824612964529</v>
      </c>
      <c r="K126" s="98">
        <v>212.97218636573913</v>
      </c>
      <c r="L126" s="98">
        <v>258.8527977711081</v>
      </c>
      <c r="M126" s="98">
        <v>223.21138640469624</v>
      </c>
      <c r="N126" s="98">
        <v>259.53726027315162</v>
      </c>
      <c r="O126" s="98">
        <v>291.36459707546516</v>
      </c>
      <c r="P126" s="98">
        <v>231.25921375231323</v>
      </c>
      <c r="Q126" s="98">
        <v>251.43500341483349</v>
      </c>
      <c r="R126" s="98">
        <v>255.54995952565591</v>
      </c>
      <c r="S126" s="98">
        <v>249.45559446709771</v>
      </c>
      <c r="T126" s="98">
        <v>262.59297341922928</v>
      </c>
      <c r="U126" s="98">
        <v>255.56073665917708</v>
      </c>
      <c r="V126" s="98">
        <v>251.83954211852833</v>
      </c>
      <c r="W126" s="98">
        <v>286.38346546426322</v>
      </c>
      <c r="DA126" s="63" t="s">
        <v>1688</v>
      </c>
    </row>
    <row r="127" spans="1:105" ht="12" customHeight="1" x14ac:dyDescent="0.25">
      <c r="A127" s="97" t="s">
        <v>53</v>
      </c>
      <c r="B127" s="98">
        <v>0.59002100691941339</v>
      </c>
      <c r="C127" s="98">
        <v>0.67588050986768766</v>
      </c>
      <c r="D127" s="98">
        <v>0.64718452465267096</v>
      </c>
      <c r="E127" s="98">
        <v>0.6959205333412346</v>
      </c>
      <c r="F127" s="98">
        <v>0.70224979427353718</v>
      </c>
      <c r="G127" s="98">
        <v>0.66492728653857702</v>
      </c>
      <c r="H127" s="98">
        <v>0.65178944154594198</v>
      </c>
      <c r="I127" s="98">
        <v>0.61834638071600634</v>
      </c>
      <c r="J127" s="98">
        <v>0.71894080325897103</v>
      </c>
      <c r="K127" s="98">
        <v>0.72342297939939126</v>
      </c>
      <c r="L127" s="98">
        <v>0.9012727534239352</v>
      </c>
      <c r="M127" s="98">
        <v>0.73307963377151641</v>
      </c>
      <c r="N127" s="98">
        <v>0.85558889307785146</v>
      </c>
      <c r="O127" s="98">
        <v>0.97132676756330028</v>
      </c>
      <c r="P127" s="98">
        <v>0.72093367972801858</v>
      </c>
      <c r="Q127" s="98">
        <v>0.80781253248061213</v>
      </c>
      <c r="R127" s="98">
        <v>0.82669602529922115</v>
      </c>
      <c r="S127" s="98">
        <v>0.79615208353167355</v>
      </c>
      <c r="T127" s="98">
        <v>0.83160928205106655</v>
      </c>
      <c r="U127" s="98">
        <v>0.79585403827740009</v>
      </c>
      <c r="V127" s="98">
        <v>0.76705095319739958</v>
      </c>
      <c r="W127" s="98">
        <v>0.89679335713405783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8.6716638372991914E-2</v>
      </c>
      <c r="C128" s="122">
        <f t="shared" si="48"/>
        <v>8.9077653124712677E-2</v>
      </c>
      <c r="D128" s="122">
        <f t="shared" si="48"/>
        <v>9.4568270130972257E-2</v>
      </c>
      <c r="E128" s="122">
        <f t="shared" si="48"/>
        <v>0.14589568702233152</v>
      </c>
      <c r="F128" s="122">
        <f t="shared" si="48"/>
        <v>0.11870238547259375</v>
      </c>
      <c r="G128" s="122">
        <f t="shared" si="48"/>
        <v>0.13473589458368301</v>
      </c>
      <c r="H128" s="122">
        <f t="shared" si="48"/>
        <v>0.22340200286535342</v>
      </c>
      <c r="I128" s="122">
        <f t="shared" si="48"/>
        <v>0.16346570578036071</v>
      </c>
      <c r="J128" s="122">
        <f t="shared" si="48"/>
        <v>0.17716524553799548</v>
      </c>
      <c r="K128" s="122">
        <f t="shared" si="48"/>
        <v>0.20384115244562637</v>
      </c>
      <c r="L128" s="122">
        <f t="shared" si="48"/>
        <v>0.23521628787651822</v>
      </c>
      <c r="M128" s="122">
        <f t="shared" si="48"/>
        <v>0.31502795977267833</v>
      </c>
      <c r="N128" s="122">
        <f t="shared" si="48"/>
        <v>0.40280719388727698</v>
      </c>
      <c r="O128" s="122">
        <f t="shared" si="48"/>
        <v>0.49573745118181695</v>
      </c>
      <c r="P128" s="122">
        <f t="shared" si="48"/>
        <v>0.62473664532607509</v>
      </c>
      <c r="Q128" s="122">
        <f t="shared" si="48"/>
        <v>0.75443936003040302</v>
      </c>
      <c r="R128" s="122">
        <f t="shared" si="48"/>
        <v>0.86989582174380764</v>
      </c>
      <c r="S128" s="122">
        <f t="shared" si="48"/>
        <v>0.95204166917121813</v>
      </c>
      <c r="T128" s="122">
        <f t="shared" si="48"/>
        <v>1.0214566086968462</v>
      </c>
      <c r="U128" s="122">
        <f t="shared" si="48"/>
        <v>1.0869455412192668</v>
      </c>
      <c r="V128" s="122">
        <f t="shared" si="48"/>
        <v>1.1290279713046618</v>
      </c>
      <c r="W128" s="122">
        <f t="shared" si="48"/>
        <v>1.1513556290342555</v>
      </c>
      <c r="DA128" s="130" t="s">
        <v>1690</v>
      </c>
    </row>
    <row r="129" spans="1:105" ht="12" customHeight="1" x14ac:dyDescent="0.25">
      <c r="A129" s="97" t="s">
        <v>53</v>
      </c>
      <c r="B129" s="98">
        <v>8.6716638372991914E-2</v>
      </c>
      <c r="C129" s="98">
        <v>8.9077653124712677E-2</v>
      </c>
      <c r="D129" s="98">
        <v>9.4568270130972257E-2</v>
      </c>
      <c r="E129" s="98">
        <v>0.14589568702233152</v>
      </c>
      <c r="F129" s="98">
        <v>0.11870238547259375</v>
      </c>
      <c r="G129" s="98">
        <v>0.13473589458368301</v>
      </c>
      <c r="H129" s="98">
        <v>0.22340200286535342</v>
      </c>
      <c r="I129" s="98">
        <v>0.16346570578036071</v>
      </c>
      <c r="J129" s="98">
        <v>0.17716524553799548</v>
      </c>
      <c r="K129" s="98">
        <v>0.20384115244562637</v>
      </c>
      <c r="L129" s="98">
        <v>0.23521628787651822</v>
      </c>
      <c r="M129" s="98">
        <v>0.31502795977267833</v>
      </c>
      <c r="N129" s="98">
        <v>0.40280719388727698</v>
      </c>
      <c r="O129" s="98">
        <v>0.49573745118181695</v>
      </c>
      <c r="P129" s="98">
        <v>0.62473664532607509</v>
      </c>
      <c r="Q129" s="98">
        <v>0.75443936003040302</v>
      </c>
      <c r="R129" s="98">
        <v>0.86989582174380764</v>
      </c>
      <c r="S129" s="98">
        <v>0.95204166917121813</v>
      </c>
      <c r="T129" s="98">
        <v>1.0214566086968462</v>
      </c>
      <c r="U129" s="98">
        <v>1.0869455412192668</v>
      </c>
      <c r="V129" s="98">
        <v>1.1290279713046618</v>
      </c>
      <c r="W129" s="98">
        <v>1.1513556290342555</v>
      </c>
      <c r="DA129" s="63" t="s">
        <v>1691</v>
      </c>
    </row>
    <row r="130" spans="1:105" ht="12" customHeight="1" x14ac:dyDescent="0.25">
      <c r="A130" s="121" t="s">
        <v>55</v>
      </c>
      <c r="B130" s="122">
        <v>18.455519654008274</v>
      </c>
      <c r="C130" s="122">
        <v>20.389218313185321</v>
      </c>
      <c r="D130" s="122">
        <v>22.375663868042334</v>
      </c>
      <c r="E130" s="122">
        <v>24.2940796182992</v>
      </c>
      <c r="F130" s="122">
        <v>24.974902880416522</v>
      </c>
      <c r="G130" s="122">
        <v>24.555921954531989</v>
      </c>
      <c r="H130" s="122">
        <v>24.303076686081621</v>
      </c>
      <c r="I130" s="122">
        <v>25.114530549799731</v>
      </c>
      <c r="J130" s="122">
        <v>25.968098362967957</v>
      </c>
      <c r="K130" s="122">
        <v>26.729442753241219</v>
      </c>
      <c r="L130" s="122">
        <v>32.417223017408027</v>
      </c>
      <c r="M130" s="122">
        <v>27.080516913697974</v>
      </c>
      <c r="N130" s="122">
        <v>30.163912917408396</v>
      </c>
      <c r="O130" s="122">
        <v>34.681765950879011</v>
      </c>
      <c r="P130" s="122">
        <v>30.180511553139802</v>
      </c>
      <c r="Q130" s="122">
        <v>37.779820047732485</v>
      </c>
      <c r="R130" s="122">
        <v>38.380841643371696</v>
      </c>
      <c r="S130" s="122">
        <v>36.502090717037802</v>
      </c>
      <c r="T130" s="122">
        <v>36.796986562445596</v>
      </c>
      <c r="U130" s="122">
        <v>33.715389989856781</v>
      </c>
      <c r="V130" s="122">
        <v>30.195033803392775</v>
      </c>
      <c r="W130" s="122">
        <v>31.469983840958783</v>
      </c>
      <c r="DA130" s="130" t="s">
        <v>1692</v>
      </c>
    </row>
    <row r="131" spans="1:105" ht="12" customHeight="1" x14ac:dyDescent="0.25">
      <c r="A131" s="97" t="s">
        <v>128</v>
      </c>
      <c r="B131" s="98">
        <v>18.115831651056482</v>
      </c>
      <c r="C131" s="98">
        <v>20.035768684731273</v>
      </c>
      <c r="D131" s="98">
        <v>21.96564569198507</v>
      </c>
      <c r="E131" s="98">
        <v>23.851356691942673</v>
      </c>
      <c r="F131" s="98">
        <v>24.511134509453431</v>
      </c>
      <c r="G131" s="98">
        <v>24.082837022332274</v>
      </c>
      <c r="H131" s="98">
        <v>23.824675669638228</v>
      </c>
      <c r="I131" s="98">
        <v>24.58793904152235</v>
      </c>
      <c r="J131" s="98">
        <v>25.437826479517774</v>
      </c>
      <c r="K131" s="98">
        <v>26.153833716027496</v>
      </c>
      <c r="L131" s="98">
        <v>31.777824045742246</v>
      </c>
      <c r="M131" s="98">
        <v>26.458240964588786</v>
      </c>
      <c r="N131" s="98">
        <v>29.485709849794169</v>
      </c>
      <c r="O131" s="98">
        <v>33.907478529933705</v>
      </c>
      <c r="P131" s="98">
        <v>29.406475931010863</v>
      </c>
      <c r="Q131" s="98">
        <v>36.893928414067332</v>
      </c>
      <c r="R131" s="98">
        <v>37.468774308035769</v>
      </c>
      <c r="S131" s="98">
        <v>35.618412320903829</v>
      </c>
      <c r="T131" s="98">
        <v>35.923043278484776</v>
      </c>
      <c r="U131" s="98">
        <v>32.897905348296263</v>
      </c>
      <c r="V131" s="98">
        <v>29.439137963167173</v>
      </c>
      <c r="W131" s="98">
        <v>30.716515196066947</v>
      </c>
      <c r="DA131" s="63" t="s">
        <v>1693</v>
      </c>
    </row>
    <row r="132" spans="1:105" ht="12" customHeight="1" x14ac:dyDescent="0.25">
      <c r="A132" s="97" t="s">
        <v>127</v>
      </c>
      <c r="B132" s="98">
        <v>7.6554181481566605E-2</v>
      </c>
      <c r="C132" s="98">
        <v>0.10983830421737482</v>
      </c>
      <c r="D132" s="98">
        <v>0.1129413171003866</v>
      </c>
      <c r="E132" s="98">
        <v>0.13322829444095924</v>
      </c>
      <c r="F132" s="98">
        <v>0.15365182043319506</v>
      </c>
      <c r="G132" s="98">
        <v>0.1505085821619358</v>
      </c>
      <c r="H132" s="98">
        <v>0.14923835634504184</v>
      </c>
      <c r="I132" s="98">
        <v>0.1591270747859605</v>
      </c>
      <c r="J132" s="98">
        <v>0.18393313928127319</v>
      </c>
      <c r="K132" s="98">
        <v>0.19072016384330426</v>
      </c>
      <c r="L132" s="98">
        <v>0.24341333824790695</v>
      </c>
      <c r="M132" s="98">
        <v>0.18551859950684629</v>
      </c>
      <c r="N132" s="98">
        <v>0.21145950955716469</v>
      </c>
      <c r="O132" s="98">
        <v>0.26759082519640909</v>
      </c>
      <c r="P132" s="98">
        <v>0.21329267139320573</v>
      </c>
      <c r="Q132" s="98">
        <v>0.29335960087076596</v>
      </c>
      <c r="R132" s="98">
        <v>0.297037772981744</v>
      </c>
      <c r="S132" s="98">
        <v>0.26414285350925759</v>
      </c>
      <c r="T132" s="98">
        <v>0.26323163346046635</v>
      </c>
      <c r="U132" s="98">
        <v>0.22500877425471838</v>
      </c>
      <c r="V132" s="98">
        <v>0.18754706054550491</v>
      </c>
      <c r="W132" s="98">
        <v>0.20335718133654601</v>
      </c>
      <c r="DA132" s="63" t="s">
        <v>1694</v>
      </c>
    </row>
    <row r="133" spans="1:105" ht="12" customHeight="1" x14ac:dyDescent="0.25">
      <c r="A133" s="100" t="s">
        <v>203</v>
      </c>
      <c r="B133" s="101">
        <v>4.4189318416085567E-2</v>
      </c>
      <c r="C133" s="101">
        <v>5.8431544478065478E-2</v>
      </c>
      <c r="D133" s="101">
        <v>6.2274055482297079E-2</v>
      </c>
      <c r="E133" s="101">
        <v>7.2110817254904327E-2</v>
      </c>
      <c r="F133" s="101">
        <v>8.3136405367049956E-2</v>
      </c>
      <c r="G133" s="101">
        <v>8.2122184056190206E-2</v>
      </c>
      <c r="H133" s="101">
        <v>8.0258142206260041E-2</v>
      </c>
      <c r="I133" s="101">
        <v>8.988770855945033E-2</v>
      </c>
      <c r="J133" s="101">
        <v>9.6287985016224056E-2</v>
      </c>
      <c r="K133" s="101">
        <v>0.10201087266171563</v>
      </c>
      <c r="L133" s="101">
        <v>0.11649770163646737</v>
      </c>
      <c r="M133" s="101">
        <v>9.1507626415897686E-2</v>
      </c>
      <c r="N133" s="101">
        <v>9.9987744637900153E-2</v>
      </c>
      <c r="O133" s="101">
        <v>0.13153574455805334</v>
      </c>
      <c r="P133" s="101">
        <v>0.10627936224755645</v>
      </c>
      <c r="Q133" s="101">
        <v>0.14914211778885536</v>
      </c>
      <c r="R133" s="101">
        <v>0.15624467017778221</v>
      </c>
      <c r="S133" s="101">
        <v>0.13863293684804956</v>
      </c>
      <c r="T133" s="101">
        <v>0.13256455765993769</v>
      </c>
      <c r="U133" s="101">
        <v>0.10885584291362874</v>
      </c>
      <c r="V133" s="101">
        <v>8.9075722259936582E-2</v>
      </c>
      <c r="W133" s="101">
        <v>9.692389684958512E-2</v>
      </c>
      <c r="DA133" s="131" t="s">
        <v>1695</v>
      </c>
    </row>
    <row r="134" spans="1:105" ht="12" customHeight="1" x14ac:dyDescent="0.25">
      <c r="A134" s="103" t="s">
        <v>52</v>
      </c>
      <c r="B134" s="104">
        <v>3.2364863065481038E-2</v>
      </c>
      <c r="C134" s="104">
        <v>5.1406759739309346E-2</v>
      </c>
      <c r="D134" s="104">
        <v>5.0667261618089515E-2</v>
      </c>
      <c r="E134" s="104">
        <v>6.1117477186054911E-2</v>
      </c>
      <c r="F134" s="104">
        <v>7.0515415066145101E-2</v>
      </c>
      <c r="G134" s="104">
        <v>6.8386398105745594E-2</v>
      </c>
      <c r="H134" s="104">
        <v>6.898021413878179E-2</v>
      </c>
      <c r="I134" s="104">
        <v>6.9239366226510182E-2</v>
      </c>
      <c r="J134" s="104">
        <v>8.7645154265049152E-2</v>
      </c>
      <c r="K134" s="104">
        <v>8.8709291181588615E-2</v>
      </c>
      <c r="L134" s="104">
        <v>0.12691563661143959</v>
      </c>
      <c r="M134" s="104">
        <v>9.4010973090948621E-2</v>
      </c>
      <c r="N134" s="104">
        <v>0.11147176491926454</v>
      </c>
      <c r="O134" s="104">
        <v>0.13605508063835578</v>
      </c>
      <c r="P134" s="104">
        <v>0.1070133091456493</v>
      </c>
      <c r="Q134" s="104">
        <v>0.1442174830819106</v>
      </c>
      <c r="R134" s="104">
        <v>0.14079310280396179</v>
      </c>
      <c r="S134" s="104">
        <v>0.12550991666120806</v>
      </c>
      <c r="T134" s="104">
        <v>0.13066707580052866</v>
      </c>
      <c r="U134" s="104">
        <v>0.11615293134108963</v>
      </c>
      <c r="V134" s="104">
        <v>9.8471338285568324E-2</v>
      </c>
      <c r="W134" s="104">
        <v>0.10643328448696088</v>
      </c>
      <c r="DA134" s="132" t="s">
        <v>1696</v>
      </c>
    </row>
    <row r="135" spans="1:105" ht="12" customHeight="1" x14ac:dyDescent="0.25">
      <c r="A135" s="106" t="s">
        <v>122</v>
      </c>
      <c r="B135" s="101">
        <v>0.16419272625112827</v>
      </c>
      <c r="C135" s="101">
        <v>0.14696256622275089</v>
      </c>
      <c r="D135" s="101">
        <v>0.17488849675098683</v>
      </c>
      <c r="E135" s="101">
        <v>0.17833770747703789</v>
      </c>
      <c r="F135" s="101">
        <v>0.16894905113978723</v>
      </c>
      <c r="G135" s="101">
        <v>0.17088672173850261</v>
      </c>
      <c r="H135" s="101">
        <v>0.17409430377531571</v>
      </c>
      <c r="I135" s="101">
        <v>0.17987519728200446</v>
      </c>
      <c r="J135" s="101">
        <v>0.17370112129731735</v>
      </c>
      <c r="K135" s="101">
        <v>0.17949438639354198</v>
      </c>
      <c r="L135" s="101">
        <v>0.21647447732132177</v>
      </c>
      <c r="M135" s="101">
        <v>0.20058275897193129</v>
      </c>
      <c r="N135" s="101">
        <v>0.22797396466052849</v>
      </c>
      <c r="O135" s="101">
        <v>0.24677788100803597</v>
      </c>
      <c r="P135" s="101">
        <v>0.25047217373544495</v>
      </c>
      <c r="Q135" s="101">
        <v>0.27355868191082733</v>
      </c>
      <c r="R135" s="101">
        <v>0.27919121388673251</v>
      </c>
      <c r="S135" s="101">
        <v>0.2852917400813636</v>
      </c>
      <c r="T135" s="101">
        <v>0.29728501224969534</v>
      </c>
      <c r="U135" s="101">
        <v>0.29998756219209888</v>
      </c>
      <c r="V135" s="101">
        <v>0.2933454291123061</v>
      </c>
      <c r="W135" s="101">
        <v>0.29123864530340682</v>
      </c>
      <c r="DA135" s="131" t="s">
        <v>1697</v>
      </c>
    </row>
    <row r="136" spans="1:105" ht="12" customHeight="1" x14ac:dyDescent="0.25">
      <c r="A136" s="107" t="s">
        <v>121</v>
      </c>
      <c r="B136" s="104">
        <v>9.8941095219099412E-2</v>
      </c>
      <c r="C136" s="104">
        <v>9.6648758013921615E-2</v>
      </c>
      <c r="D136" s="104">
        <v>0.12218836220589024</v>
      </c>
      <c r="E136" s="104">
        <v>0.13115692443853255</v>
      </c>
      <c r="F136" s="104">
        <v>0.14116749939010947</v>
      </c>
      <c r="G136" s="104">
        <v>0.15168962829927546</v>
      </c>
      <c r="H136" s="104">
        <v>0.1550683563230337</v>
      </c>
      <c r="I136" s="104">
        <v>0.18758923620941401</v>
      </c>
      <c r="J136" s="104">
        <v>0.17263762287159495</v>
      </c>
      <c r="K136" s="104">
        <v>0.20539448697687357</v>
      </c>
      <c r="L136" s="104">
        <v>0.17951115609655166</v>
      </c>
      <c r="M136" s="104">
        <v>0.23617459063041077</v>
      </c>
      <c r="N136" s="104">
        <v>0.23876959339653198</v>
      </c>
      <c r="O136" s="104">
        <v>0.25991871474085992</v>
      </c>
      <c r="P136" s="104">
        <v>0.31027077700028793</v>
      </c>
      <c r="Q136" s="104">
        <v>0.31897335088356349</v>
      </c>
      <c r="R136" s="104">
        <v>0.33583834846744653</v>
      </c>
      <c r="S136" s="104">
        <v>0.33424380254335795</v>
      </c>
      <c r="T136" s="104">
        <v>0.31342663825065892</v>
      </c>
      <c r="U136" s="104">
        <v>0.292488305113703</v>
      </c>
      <c r="V136" s="104">
        <v>0.27500335056778913</v>
      </c>
      <c r="W136" s="104">
        <v>0.25887281825188424</v>
      </c>
      <c r="DA136" s="132" t="s">
        <v>1698</v>
      </c>
    </row>
    <row r="137" spans="1:105" ht="12" customHeight="1" x14ac:dyDescent="0.25">
      <c r="A137" s="108" t="s">
        <v>53</v>
      </c>
      <c r="B137" s="98">
        <v>6.1803708175876937E-2</v>
      </c>
      <c r="C137" s="98">
        <v>5.5329993764578457E-2</v>
      </c>
      <c r="D137" s="98">
        <v>7.2730269292000965E-2</v>
      </c>
      <c r="E137" s="98">
        <v>7.645645163275222E-2</v>
      </c>
      <c r="F137" s="98">
        <v>8.2222065846893774E-2</v>
      </c>
      <c r="G137" s="98">
        <v>8.9154714942220853E-2</v>
      </c>
      <c r="H137" s="98">
        <v>8.9627364141040194E-2</v>
      </c>
      <c r="I137" s="98">
        <v>0.11440952680966422</v>
      </c>
      <c r="J137" s="98">
        <v>9.6829467929804069E-2</v>
      </c>
      <c r="K137" s="98">
        <v>0.11830109392491803</v>
      </c>
      <c r="L137" s="98">
        <v>8.9525027722924352E-2</v>
      </c>
      <c r="M137" s="98">
        <v>0.12754752835551292</v>
      </c>
      <c r="N137" s="98">
        <v>0.12365912507787116</v>
      </c>
      <c r="O137" s="98">
        <v>0.13687713809261021</v>
      </c>
      <c r="P137" s="98">
        <v>0.16849912238568143</v>
      </c>
      <c r="Q137" s="98">
        <v>0.17441205784223743</v>
      </c>
      <c r="R137" s="98">
        <v>0.18874378277863765</v>
      </c>
      <c r="S137" s="98">
        <v>0.18811823471599809</v>
      </c>
      <c r="T137" s="98">
        <v>0.1690308413602585</v>
      </c>
      <c r="U137" s="98">
        <v>0.15185775644204635</v>
      </c>
      <c r="V137" s="98">
        <v>0.14082381094985552</v>
      </c>
      <c r="W137" s="98">
        <v>0.13153159307879492</v>
      </c>
      <c r="DA137" s="63" t="s">
        <v>1699</v>
      </c>
    </row>
    <row r="138" spans="1:105" ht="12" customHeight="1" x14ac:dyDescent="0.25">
      <c r="A138" s="108" t="s">
        <v>52</v>
      </c>
      <c r="B138" s="98">
        <v>3.7137387043222482E-2</v>
      </c>
      <c r="C138" s="98">
        <v>4.1318764249343165E-2</v>
      </c>
      <c r="D138" s="98">
        <v>4.9458092913889286E-2</v>
      </c>
      <c r="E138" s="98">
        <v>5.4700472805780324E-2</v>
      </c>
      <c r="F138" s="98">
        <v>5.8945433543215714E-2</v>
      </c>
      <c r="G138" s="98">
        <v>6.2534913357054592E-2</v>
      </c>
      <c r="H138" s="98">
        <v>6.5440992181993507E-2</v>
      </c>
      <c r="I138" s="98">
        <v>7.3179709399749784E-2</v>
      </c>
      <c r="J138" s="98">
        <v>7.5808154941790884E-2</v>
      </c>
      <c r="K138" s="98">
        <v>8.7093393051955528E-2</v>
      </c>
      <c r="L138" s="98">
        <v>8.9986128373627322E-2</v>
      </c>
      <c r="M138" s="98">
        <v>0.10862706227489785</v>
      </c>
      <c r="N138" s="98">
        <v>0.1151104683186608</v>
      </c>
      <c r="O138" s="98">
        <v>0.12304157664824975</v>
      </c>
      <c r="P138" s="98">
        <v>0.14177165461460647</v>
      </c>
      <c r="Q138" s="98">
        <v>0.14456129304132603</v>
      </c>
      <c r="R138" s="98">
        <v>0.14709456568880888</v>
      </c>
      <c r="S138" s="98">
        <v>0.14612556782735989</v>
      </c>
      <c r="T138" s="98">
        <v>0.14439579689040041</v>
      </c>
      <c r="U138" s="98">
        <v>0.14063054867165664</v>
      </c>
      <c r="V138" s="98">
        <v>0.13417953961793361</v>
      </c>
      <c r="W138" s="98">
        <v>0.12734122517308935</v>
      </c>
      <c r="DA138" s="63" t="s">
        <v>1700</v>
      </c>
    </row>
    <row r="139" spans="1:105" ht="12" customHeight="1" x14ac:dyDescent="0.25">
      <c r="A139" s="121" t="s">
        <v>54</v>
      </c>
      <c r="B139" s="122">
        <v>3.8282304518167836</v>
      </c>
      <c r="C139" s="122">
        <v>4.2345142819151054</v>
      </c>
      <c r="D139" s="122">
        <v>4.425909899198186</v>
      </c>
      <c r="E139" s="122">
        <v>4.6172871470204582</v>
      </c>
      <c r="F139" s="122">
        <v>4.9139398755729005</v>
      </c>
      <c r="G139" s="122">
        <v>5.0209850603489699</v>
      </c>
      <c r="H139" s="122">
        <v>5.5669691901803855</v>
      </c>
      <c r="I139" s="122">
        <v>5.3507807087574424</v>
      </c>
      <c r="J139" s="122">
        <v>5.608619444897573</v>
      </c>
      <c r="K139" s="122">
        <v>5.2600826216123142</v>
      </c>
      <c r="L139" s="122">
        <v>6.6904465606397849</v>
      </c>
      <c r="M139" s="122">
        <v>7.0360126498605373</v>
      </c>
      <c r="N139" s="122">
        <v>7.4403840300382358</v>
      </c>
      <c r="O139" s="122">
        <v>7.6926411993318551</v>
      </c>
      <c r="P139" s="122">
        <v>7.8783703147406197</v>
      </c>
      <c r="Q139" s="122">
        <v>7.9587105318255791</v>
      </c>
      <c r="R139" s="122">
        <v>7.861626184702633</v>
      </c>
      <c r="S139" s="122">
        <v>7.7307570528418026</v>
      </c>
      <c r="T139" s="122">
        <v>7.6341362647469326</v>
      </c>
      <c r="U139" s="122">
        <v>7.471846185917653</v>
      </c>
      <c r="V139" s="122">
        <v>7.2951777101635455</v>
      </c>
      <c r="W139" s="122">
        <v>7.1691669248853422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3.8282304518167836</v>
      </c>
      <c r="C141" s="33">
        <v>4.2345142819151054</v>
      </c>
      <c r="D141" s="33">
        <v>4.425909899198186</v>
      </c>
      <c r="E141" s="33">
        <v>4.6172871470204582</v>
      </c>
      <c r="F141" s="33">
        <v>4.9139398755729005</v>
      </c>
      <c r="G141" s="33">
        <v>5.0209850603489699</v>
      </c>
      <c r="H141" s="33">
        <v>5.5669691901803855</v>
      </c>
      <c r="I141" s="33">
        <v>5.3507807087574424</v>
      </c>
      <c r="J141" s="33">
        <v>5.608619444897573</v>
      </c>
      <c r="K141" s="33">
        <v>5.2600826216123142</v>
      </c>
      <c r="L141" s="33">
        <v>6.6904465606397849</v>
      </c>
      <c r="M141" s="33">
        <v>7.0360126498605373</v>
      </c>
      <c r="N141" s="33">
        <v>7.4403840300382358</v>
      </c>
      <c r="O141" s="33">
        <v>7.6926411993318551</v>
      </c>
      <c r="P141" s="33">
        <v>7.8783703147406197</v>
      </c>
      <c r="Q141" s="33">
        <v>7.9587105318255791</v>
      </c>
      <c r="R141" s="33">
        <v>7.861626184702633</v>
      </c>
      <c r="S141" s="33">
        <v>7.7307570528418026</v>
      </c>
      <c r="T141" s="33">
        <v>7.6341362647469326</v>
      </c>
      <c r="U141" s="33">
        <v>7.471846185917653</v>
      </c>
      <c r="V141" s="33">
        <v>7.2951777101635455</v>
      </c>
      <c r="W141" s="33">
        <v>7.1691669248853422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4.1186559904860447</v>
      </c>
      <c r="C143" s="117">
        <f t="shared" si="49"/>
        <v>4.4094656642339416</v>
      </c>
      <c r="D143" s="117">
        <f t="shared" si="49"/>
        <v>5.6115630992633543</v>
      </c>
      <c r="E143" s="117">
        <f t="shared" si="49"/>
        <v>6.8553885240482595</v>
      </c>
      <c r="F143" s="117">
        <f t="shared" si="49"/>
        <v>7.7937288172506864</v>
      </c>
      <c r="G143" s="117">
        <f t="shared" si="49"/>
        <v>8.7281655362253669</v>
      </c>
      <c r="H143" s="117">
        <f t="shared" si="49"/>
        <v>10.687393701249512</v>
      </c>
      <c r="I143" s="117">
        <f t="shared" si="49"/>
        <v>12.547143090296718</v>
      </c>
      <c r="J143" s="117">
        <f t="shared" si="49"/>
        <v>15.679024377958408</v>
      </c>
      <c r="K143" s="117">
        <f t="shared" si="49"/>
        <v>19.900226828272654</v>
      </c>
      <c r="L143" s="117">
        <f t="shared" si="49"/>
        <v>23.195418710768269</v>
      </c>
      <c r="M143" s="117">
        <f t="shared" si="49"/>
        <v>26.662051458274536</v>
      </c>
      <c r="N143" s="117">
        <f t="shared" si="49"/>
        <v>29.103359451037001</v>
      </c>
      <c r="O143" s="117">
        <f t="shared" si="49"/>
        <v>30.986814952125094</v>
      </c>
      <c r="P143" s="117">
        <f t="shared" si="49"/>
        <v>33.774195079005736</v>
      </c>
      <c r="Q143" s="117">
        <f t="shared" si="49"/>
        <v>36.686803042987563</v>
      </c>
      <c r="R143" s="117">
        <f t="shared" ref="R143:V143" si="50">R144+R146+R148+R157</f>
        <v>42.200211921156068</v>
      </c>
      <c r="S143" s="117">
        <f t="shared" si="50"/>
        <v>50.576640522583396</v>
      </c>
      <c r="T143" s="117">
        <f t="shared" si="50"/>
        <v>61.779582827699812</v>
      </c>
      <c r="U143" s="117">
        <f t="shared" si="50"/>
        <v>78.44288428253256</v>
      </c>
      <c r="V143" s="117">
        <f t="shared" si="50"/>
        <v>102.22807974538242</v>
      </c>
      <c r="W143" s="117">
        <f t="shared" ref="W143" si="51">W144+W146+W148+W157</f>
        <v>124.65784444259907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3.0735100878168233</v>
      </c>
      <c r="C144" s="122">
        <f t="shared" si="52"/>
        <v>3.3640300361323283</v>
      </c>
      <c r="D144" s="122">
        <f t="shared" si="52"/>
        <v>4.1498817059395545</v>
      </c>
      <c r="E144" s="122">
        <f t="shared" si="52"/>
        <v>5.0847412217874979</v>
      </c>
      <c r="F144" s="122">
        <f t="shared" si="52"/>
        <v>5.7265379808272243</v>
      </c>
      <c r="G144" s="122">
        <f t="shared" si="52"/>
        <v>6.218460920676919</v>
      </c>
      <c r="H144" s="122">
        <f t="shared" si="52"/>
        <v>7.5702514847710871</v>
      </c>
      <c r="I144" s="122">
        <f t="shared" si="52"/>
        <v>8.5732609500597601</v>
      </c>
      <c r="J144" s="122">
        <f t="shared" si="52"/>
        <v>11.178624123059921</v>
      </c>
      <c r="K144" s="122">
        <f t="shared" si="52"/>
        <v>14.157164751823069</v>
      </c>
      <c r="L144" s="122">
        <f t="shared" si="52"/>
        <v>16.320638570123119</v>
      </c>
      <c r="M144" s="122">
        <f t="shared" si="52"/>
        <v>18.357217754477364</v>
      </c>
      <c r="N144" s="122">
        <f t="shared" si="52"/>
        <v>19.819358571171556</v>
      </c>
      <c r="O144" s="122">
        <f t="shared" si="52"/>
        <v>20.537655065599566</v>
      </c>
      <c r="P144" s="122">
        <f t="shared" si="52"/>
        <v>21.261467919755493</v>
      </c>
      <c r="Q144" s="122">
        <f t="shared" si="52"/>
        <v>22.19518709821077</v>
      </c>
      <c r="R144" s="122">
        <f t="shared" si="52"/>
        <v>24.964309788316591</v>
      </c>
      <c r="S144" s="122">
        <f t="shared" si="52"/>
        <v>29.565428774028661</v>
      </c>
      <c r="T144" s="122">
        <f t="shared" si="52"/>
        <v>35.730507975244322</v>
      </c>
      <c r="U144" s="122">
        <f t="shared" si="52"/>
        <v>45.95942981297965</v>
      </c>
      <c r="V144" s="122">
        <f t="shared" si="52"/>
        <v>62.412339287119053</v>
      </c>
      <c r="W144" s="122">
        <f t="shared" si="52"/>
        <v>80.007130255588194</v>
      </c>
      <c r="DA144" s="130" t="s">
        <v>1705</v>
      </c>
    </row>
    <row r="145" spans="1:105" ht="12" customHeight="1" x14ac:dyDescent="0.25">
      <c r="A145" s="97" t="s">
        <v>53</v>
      </c>
      <c r="B145" s="98">
        <v>3.0735100878168233</v>
      </c>
      <c r="C145" s="98">
        <v>3.3640300361323283</v>
      </c>
      <c r="D145" s="98">
        <v>4.1498817059395545</v>
      </c>
      <c r="E145" s="98">
        <v>5.0847412217874979</v>
      </c>
      <c r="F145" s="98">
        <v>5.7265379808272243</v>
      </c>
      <c r="G145" s="98">
        <v>6.218460920676919</v>
      </c>
      <c r="H145" s="98">
        <v>7.5702514847710871</v>
      </c>
      <c r="I145" s="98">
        <v>8.5732609500597601</v>
      </c>
      <c r="J145" s="98">
        <v>11.178624123059921</v>
      </c>
      <c r="K145" s="98">
        <v>14.157164751823069</v>
      </c>
      <c r="L145" s="98">
        <v>16.320638570123119</v>
      </c>
      <c r="M145" s="98">
        <v>18.357217754477364</v>
      </c>
      <c r="N145" s="98">
        <v>19.819358571171556</v>
      </c>
      <c r="O145" s="98">
        <v>20.537655065599566</v>
      </c>
      <c r="P145" s="98">
        <v>21.261467919755493</v>
      </c>
      <c r="Q145" s="98">
        <v>22.19518709821077</v>
      </c>
      <c r="R145" s="98">
        <v>24.964309788316591</v>
      </c>
      <c r="S145" s="98">
        <v>29.565428774028661</v>
      </c>
      <c r="T145" s="98">
        <v>35.730507975244322</v>
      </c>
      <c r="U145" s="98">
        <v>45.95942981297965</v>
      </c>
      <c r="V145" s="98">
        <v>62.412339287119053</v>
      </c>
      <c r="W145" s="98">
        <v>80.007130255588194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3.2591488247567427E-2</v>
      </c>
      <c r="C146" s="122">
        <f t="shared" si="53"/>
        <v>3.2971089025239736E-2</v>
      </c>
      <c r="D146" s="122">
        <f t="shared" si="53"/>
        <v>3.5625464165715034E-2</v>
      </c>
      <c r="E146" s="122">
        <f t="shared" si="53"/>
        <v>5.1139971342661295E-2</v>
      </c>
      <c r="F146" s="122">
        <f t="shared" si="53"/>
        <v>3.9168801216519361E-2</v>
      </c>
      <c r="G146" s="122">
        <f t="shared" si="53"/>
        <v>4.0709657851785999E-2</v>
      </c>
      <c r="H146" s="122">
        <f t="shared" si="53"/>
        <v>6.749735940921249E-2</v>
      </c>
      <c r="I146" s="122">
        <f t="shared" si="53"/>
        <v>5.9769393438291192E-2</v>
      </c>
      <c r="J146" s="122">
        <f t="shared" si="53"/>
        <v>7.7768708142562343E-2</v>
      </c>
      <c r="K146" s="122">
        <f t="shared" si="53"/>
        <v>0.10306772713210892</v>
      </c>
      <c r="L146" s="122">
        <f t="shared" si="53"/>
        <v>0.13320109435407382</v>
      </c>
      <c r="M146" s="122">
        <f t="shared" si="53"/>
        <v>0.18097113414018259</v>
      </c>
      <c r="N146" s="122">
        <f t="shared" si="53"/>
        <v>0.23680786853474739</v>
      </c>
      <c r="O146" s="122">
        <f t="shared" si="53"/>
        <v>0.29970681267340549</v>
      </c>
      <c r="P146" s="122">
        <f t="shared" si="53"/>
        <v>0.38776637769815753</v>
      </c>
      <c r="Q146" s="122">
        <f t="shared" si="53"/>
        <v>0.5174730465592986</v>
      </c>
      <c r="R146" s="122">
        <f t="shared" si="53"/>
        <v>0.63609778983354393</v>
      </c>
      <c r="S146" s="122">
        <f t="shared" si="53"/>
        <v>0.83701190548657334</v>
      </c>
      <c r="T146" s="122">
        <f t="shared" si="53"/>
        <v>1.1019395403844339</v>
      </c>
      <c r="U146" s="122">
        <f t="shared" si="53"/>
        <v>1.534511371759518</v>
      </c>
      <c r="V146" s="122">
        <f t="shared" si="53"/>
        <v>2.0871144030241431</v>
      </c>
      <c r="W146" s="122">
        <f t="shared" si="53"/>
        <v>2.6190642090050287</v>
      </c>
      <c r="DA146" s="130" t="s">
        <v>1707</v>
      </c>
    </row>
    <row r="147" spans="1:105" ht="12" customHeight="1" x14ac:dyDescent="0.25">
      <c r="A147" s="97" t="s">
        <v>53</v>
      </c>
      <c r="B147" s="98">
        <v>3.2591488247567427E-2</v>
      </c>
      <c r="C147" s="98">
        <v>3.2971089025239736E-2</v>
      </c>
      <c r="D147" s="98">
        <v>3.5625464165715034E-2</v>
      </c>
      <c r="E147" s="98">
        <v>5.1139971342661295E-2</v>
      </c>
      <c r="F147" s="98">
        <v>3.9168801216519361E-2</v>
      </c>
      <c r="G147" s="98">
        <v>4.0709657851785999E-2</v>
      </c>
      <c r="H147" s="98">
        <v>6.749735940921249E-2</v>
      </c>
      <c r="I147" s="98">
        <v>5.9769393438291192E-2</v>
      </c>
      <c r="J147" s="98">
        <v>7.7768708142562343E-2</v>
      </c>
      <c r="K147" s="98">
        <v>0.10306772713210892</v>
      </c>
      <c r="L147" s="98">
        <v>0.13320109435407382</v>
      </c>
      <c r="M147" s="98">
        <v>0.18097113414018259</v>
      </c>
      <c r="N147" s="98">
        <v>0.23680786853474739</v>
      </c>
      <c r="O147" s="98">
        <v>0.29970681267340549</v>
      </c>
      <c r="P147" s="98">
        <v>0.38776637769815753</v>
      </c>
      <c r="Q147" s="98">
        <v>0.5174730465592986</v>
      </c>
      <c r="R147" s="98">
        <v>0.63609778983354393</v>
      </c>
      <c r="S147" s="98">
        <v>0.83701190548657334</v>
      </c>
      <c r="T147" s="98">
        <v>1.1019395403844339</v>
      </c>
      <c r="U147" s="98">
        <v>1.534511371759518</v>
      </c>
      <c r="V147" s="98">
        <v>2.0871144030241431</v>
      </c>
      <c r="W147" s="98">
        <v>2.6190642090050287</v>
      </c>
      <c r="DA147" s="63" t="s">
        <v>1708</v>
      </c>
    </row>
    <row r="148" spans="1:105" ht="12" customHeight="1" x14ac:dyDescent="0.25">
      <c r="A148" s="121" t="s">
        <v>55</v>
      </c>
      <c r="B148" s="122">
        <v>0.86868236439585444</v>
      </c>
      <c r="C148" s="122">
        <v>0.84425733233023781</v>
      </c>
      <c r="D148" s="122">
        <v>1.2146063450426678</v>
      </c>
      <c r="E148" s="122">
        <v>1.4638186041019006</v>
      </c>
      <c r="F148" s="122">
        <v>1.7093014072547059</v>
      </c>
      <c r="G148" s="122">
        <v>2.0813314791222766</v>
      </c>
      <c r="H148" s="122">
        <v>2.5262175161620579</v>
      </c>
      <c r="I148" s="122">
        <v>3.2987015868626042</v>
      </c>
      <c r="J148" s="122">
        <v>3.6579882376252231</v>
      </c>
      <c r="K148" s="122">
        <v>4.7778613387905065</v>
      </c>
      <c r="L148" s="122">
        <v>5.5092329987327009</v>
      </c>
      <c r="M148" s="122">
        <v>6.6585734113444914</v>
      </c>
      <c r="N148" s="122">
        <v>7.3966926830950959</v>
      </c>
      <c r="O148" s="122">
        <v>8.3252360941696448</v>
      </c>
      <c r="P148" s="122">
        <v>10.011344729178003</v>
      </c>
      <c r="Q148" s="122">
        <v>11.60043801426905</v>
      </c>
      <c r="R148" s="122">
        <v>13.866793058713949</v>
      </c>
      <c r="S148" s="122">
        <v>16.890464642842939</v>
      </c>
      <c r="T148" s="122">
        <v>20.813847498264629</v>
      </c>
      <c r="U148" s="122">
        <v>25.686934896395236</v>
      </c>
      <c r="V148" s="122">
        <v>31.099382124440243</v>
      </c>
      <c r="W148" s="122">
        <v>34.604587588897402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0.5421767501728264</v>
      </c>
      <c r="C153" s="101">
        <v>0.50499755632261367</v>
      </c>
      <c r="D153" s="101">
        <v>0.70505352396387921</v>
      </c>
      <c r="E153" s="101">
        <v>0.82943142906126643</v>
      </c>
      <c r="F153" s="101">
        <v>0.90216887311326022</v>
      </c>
      <c r="G153" s="101">
        <v>1.0804149898718935</v>
      </c>
      <c r="H153" s="101">
        <v>1.3396858280489643</v>
      </c>
      <c r="I153" s="101">
        <v>1.5738063101756461</v>
      </c>
      <c r="J153" s="101">
        <v>1.8321413612229318</v>
      </c>
      <c r="K153" s="101">
        <v>2.164971370805818</v>
      </c>
      <c r="L153" s="101">
        <v>3.0719805159991083</v>
      </c>
      <c r="M153" s="101">
        <v>3.0128539551349101</v>
      </c>
      <c r="N153" s="101">
        <v>3.5702830857007832</v>
      </c>
      <c r="O153" s="101">
        <v>4.018728702860872</v>
      </c>
      <c r="P153" s="101">
        <v>4.3459515169833267</v>
      </c>
      <c r="Q153" s="101">
        <v>5.3050553920471684</v>
      </c>
      <c r="R153" s="101">
        <v>6.2367177213982528</v>
      </c>
      <c r="S153" s="101">
        <v>7.8715901700628867</v>
      </c>
      <c r="T153" s="101">
        <v>10.819101182917995</v>
      </c>
      <c r="U153" s="101">
        <v>13.432405819510288</v>
      </c>
      <c r="V153" s="101">
        <v>16.625246598091145</v>
      </c>
      <c r="W153" s="101">
        <v>18.659285056437074</v>
      </c>
      <c r="DA153" s="131" t="s">
        <v>1714</v>
      </c>
    </row>
    <row r="154" spans="1:105" ht="12" customHeight="1" x14ac:dyDescent="0.25">
      <c r="A154" s="107" t="s">
        <v>121</v>
      </c>
      <c r="B154" s="104">
        <v>0.32650561422302804</v>
      </c>
      <c r="C154" s="104">
        <v>0.33925977600762414</v>
      </c>
      <c r="D154" s="104">
        <v>0.50955282107878863</v>
      </c>
      <c r="E154" s="104">
        <v>0.63438717504063413</v>
      </c>
      <c r="F154" s="104">
        <v>0.8071325341414457</v>
      </c>
      <c r="G154" s="104">
        <v>1.000916489250383</v>
      </c>
      <c r="H154" s="104">
        <v>1.1865316881130938</v>
      </c>
      <c r="I154" s="104">
        <v>1.7248952766869581</v>
      </c>
      <c r="J154" s="104">
        <v>1.8258468764022913</v>
      </c>
      <c r="K154" s="104">
        <v>2.612889967984688</v>
      </c>
      <c r="L154" s="104">
        <v>2.4372524827335926</v>
      </c>
      <c r="M154" s="104">
        <v>3.6457194562095809</v>
      </c>
      <c r="N154" s="104">
        <v>3.8264095973943126</v>
      </c>
      <c r="O154" s="104">
        <v>4.3065073913087728</v>
      </c>
      <c r="P154" s="104">
        <v>5.665393212194676</v>
      </c>
      <c r="Q154" s="104">
        <v>6.2953826222218821</v>
      </c>
      <c r="R154" s="104">
        <v>7.6300753373156969</v>
      </c>
      <c r="S154" s="104">
        <v>9.0188744727800536</v>
      </c>
      <c r="T154" s="104">
        <v>9.9947463153466316</v>
      </c>
      <c r="U154" s="104">
        <v>12.25452907688495</v>
      </c>
      <c r="V154" s="104">
        <v>14.474135526349098</v>
      </c>
      <c r="W154" s="104">
        <v>15.945302532460332</v>
      </c>
      <c r="DA154" s="132" t="s">
        <v>1715</v>
      </c>
    </row>
    <row r="155" spans="1:105" ht="12" customHeight="1" x14ac:dyDescent="0.25">
      <c r="A155" s="108" t="s">
        <v>53</v>
      </c>
      <c r="B155" s="98">
        <v>0.20395223698039389</v>
      </c>
      <c r="C155" s="98">
        <v>0.19408911777271204</v>
      </c>
      <c r="D155" s="98">
        <v>0.3027733816477492</v>
      </c>
      <c r="E155" s="98">
        <v>0.36906109231366918</v>
      </c>
      <c r="F155" s="98">
        <v>0.46925140637344454</v>
      </c>
      <c r="G155" s="98">
        <v>0.58752477226087751</v>
      </c>
      <c r="H155" s="98">
        <v>0.68537202940555897</v>
      </c>
      <c r="I155" s="98">
        <v>1.0516225029344162</v>
      </c>
      <c r="J155" s="98">
        <v>1.0235441821455318</v>
      </c>
      <c r="K155" s="98">
        <v>1.5041613082494367</v>
      </c>
      <c r="L155" s="98">
        <v>1.2148715523866433</v>
      </c>
      <c r="M155" s="98">
        <v>1.9679789854969556</v>
      </c>
      <c r="N155" s="98">
        <v>1.981192508905522</v>
      </c>
      <c r="O155" s="98">
        <v>2.2675889195062511</v>
      </c>
      <c r="P155" s="98">
        <v>3.0744044122443221</v>
      </c>
      <c r="Q155" s="98">
        <v>3.4375215875208029</v>
      </c>
      <c r="R155" s="98">
        <v>4.276314553714152</v>
      </c>
      <c r="S155" s="98">
        <v>5.0562156238125917</v>
      </c>
      <c r="T155" s="98">
        <v>5.3642595671679327</v>
      </c>
      <c r="U155" s="98">
        <v>6.3288705035949278</v>
      </c>
      <c r="V155" s="98">
        <v>7.3751937120701045</v>
      </c>
      <c r="W155" s="98">
        <v>8.0728902624532815</v>
      </c>
      <c r="DA155" s="63" t="s">
        <v>1716</v>
      </c>
    </row>
    <row r="156" spans="1:105" ht="12" customHeight="1" x14ac:dyDescent="0.25">
      <c r="A156" s="108" t="s">
        <v>52</v>
      </c>
      <c r="B156" s="98">
        <v>0.12255337724263415</v>
      </c>
      <c r="C156" s="98">
        <v>0.1451706582349121</v>
      </c>
      <c r="D156" s="98">
        <v>0.20677943943103946</v>
      </c>
      <c r="E156" s="98">
        <v>0.26532608272696495</v>
      </c>
      <c r="F156" s="98">
        <v>0.33788112776800111</v>
      </c>
      <c r="G156" s="98">
        <v>0.41339171698950561</v>
      </c>
      <c r="H156" s="98">
        <v>0.50115965870753487</v>
      </c>
      <c r="I156" s="98">
        <v>0.67327277375254191</v>
      </c>
      <c r="J156" s="98">
        <v>0.80230269425675949</v>
      </c>
      <c r="K156" s="98">
        <v>1.108728659735251</v>
      </c>
      <c r="L156" s="98">
        <v>1.2223809303469491</v>
      </c>
      <c r="M156" s="98">
        <v>1.6777404707126251</v>
      </c>
      <c r="N156" s="98">
        <v>1.8452170884887904</v>
      </c>
      <c r="O156" s="98">
        <v>2.0389184718025217</v>
      </c>
      <c r="P156" s="98">
        <v>2.5909887999503542</v>
      </c>
      <c r="Q156" s="98">
        <v>2.8578610347010791</v>
      </c>
      <c r="R156" s="98">
        <v>3.3537607836015448</v>
      </c>
      <c r="S156" s="98">
        <v>3.9626588489674623</v>
      </c>
      <c r="T156" s="98">
        <v>4.6304867481786998</v>
      </c>
      <c r="U156" s="98">
        <v>5.925658573290022</v>
      </c>
      <c r="V156" s="98">
        <v>7.0989418142789944</v>
      </c>
      <c r="W156" s="98">
        <v>7.8724122700070511</v>
      </c>
      <c r="DA156" s="63" t="s">
        <v>1717</v>
      </c>
    </row>
    <row r="157" spans="1:105" ht="12" customHeight="1" x14ac:dyDescent="0.25">
      <c r="A157" s="121" t="s">
        <v>54</v>
      </c>
      <c r="B157" s="122">
        <v>0.14387205002579964</v>
      </c>
      <c r="C157" s="122">
        <v>0.16820720674613576</v>
      </c>
      <c r="D157" s="122">
        <v>0.21144958411541634</v>
      </c>
      <c r="E157" s="122">
        <v>0.25568872681619903</v>
      </c>
      <c r="F157" s="122">
        <v>0.31872062795223693</v>
      </c>
      <c r="G157" s="122">
        <v>0.38766347857438599</v>
      </c>
      <c r="H157" s="122">
        <v>0.52342734090715481</v>
      </c>
      <c r="I157" s="122">
        <v>0.61541115993606166</v>
      </c>
      <c r="J157" s="122">
        <v>0.76464330913070255</v>
      </c>
      <c r="K157" s="122">
        <v>0.86213301052697122</v>
      </c>
      <c r="L157" s="122">
        <v>1.2323460475583752</v>
      </c>
      <c r="M157" s="122">
        <v>1.465289158312499</v>
      </c>
      <c r="N157" s="122">
        <v>1.650500328235601</v>
      </c>
      <c r="O157" s="122">
        <v>1.8242169796824748</v>
      </c>
      <c r="P157" s="122">
        <v>2.1136160523740832</v>
      </c>
      <c r="Q157" s="122">
        <v>2.3737048839484407</v>
      </c>
      <c r="R157" s="122">
        <v>2.7330112842919854</v>
      </c>
      <c r="S157" s="122">
        <v>3.2837352002252223</v>
      </c>
      <c r="T157" s="122">
        <v>4.1332878138064277</v>
      </c>
      <c r="U157" s="122">
        <v>5.2620082013981406</v>
      </c>
      <c r="V157" s="122">
        <v>6.6292439307989834</v>
      </c>
      <c r="W157" s="122">
        <v>7.4270623891084391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0.14387205002579964</v>
      </c>
      <c r="C159" s="33">
        <v>0.16820720674613576</v>
      </c>
      <c r="D159" s="33">
        <v>0.21144958411541634</v>
      </c>
      <c r="E159" s="33">
        <v>0.25568872681619903</v>
      </c>
      <c r="F159" s="33">
        <v>0.31872062795223693</v>
      </c>
      <c r="G159" s="33">
        <v>0.38766347857438599</v>
      </c>
      <c r="H159" s="33">
        <v>0.52342734090715481</v>
      </c>
      <c r="I159" s="33">
        <v>0.61541115993606166</v>
      </c>
      <c r="J159" s="33">
        <v>0.76464330913070255</v>
      </c>
      <c r="K159" s="33">
        <v>0.86213301052697122</v>
      </c>
      <c r="L159" s="33">
        <v>1.2323460475583752</v>
      </c>
      <c r="M159" s="33">
        <v>1.465289158312499</v>
      </c>
      <c r="N159" s="33">
        <v>1.650500328235601</v>
      </c>
      <c r="O159" s="33">
        <v>1.8242169796824748</v>
      </c>
      <c r="P159" s="33">
        <v>2.1136160523740832</v>
      </c>
      <c r="Q159" s="33">
        <v>2.3737048839484407</v>
      </c>
      <c r="R159" s="33">
        <v>2.7330112842919854</v>
      </c>
      <c r="S159" s="33">
        <v>3.2837352002252223</v>
      </c>
      <c r="T159" s="33">
        <v>4.1332878138064277</v>
      </c>
      <c r="U159" s="33">
        <v>5.2620082013981406</v>
      </c>
      <c r="V159" s="33">
        <v>6.6292439307989834</v>
      </c>
      <c r="W159" s="33">
        <v>7.4270623891084391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115.49849343338866</v>
      </c>
      <c r="C161" s="117">
        <f t="shared" si="54"/>
        <v>97.822132312217036</v>
      </c>
      <c r="D161" s="117">
        <f t="shared" si="54"/>
        <v>114.97090598602753</v>
      </c>
      <c r="E161" s="117">
        <f t="shared" si="54"/>
        <v>117.3547290910513</v>
      </c>
      <c r="F161" s="117">
        <f t="shared" si="54"/>
        <v>107.05751807846251</v>
      </c>
      <c r="G161" s="117">
        <f t="shared" si="54"/>
        <v>108.00877745497711</v>
      </c>
      <c r="H161" s="117">
        <f t="shared" si="54"/>
        <v>102.88373968651766</v>
      </c>
      <c r="I161" s="117">
        <f t="shared" si="54"/>
        <v>105.92788368466779</v>
      </c>
      <c r="J161" s="117">
        <f t="shared" si="54"/>
        <v>100.97520040237151</v>
      </c>
      <c r="K161" s="117">
        <f t="shared" si="54"/>
        <v>112.94477408616152</v>
      </c>
      <c r="L161" s="117">
        <f t="shared" si="54"/>
        <v>82.749173588325007</v>
      </c>
      <c r="M161" s="117">
        <f t="shared" si="54"/>
        <v>121.62546907867036</v>
      </c>
      <c r="N161" s="117">
        <f t="shared" si="54"/>
        <v>148.16374474837713</v>
      </c>
      <c r="O161" s="117">
        <f t="shared" si="54"/>
        <v>125.01325673351053</v>
      </c>
      <c r="P161" s="117">
        <f t="shared" si="54"/>
        <v>100.66879183967303</v>
      </c>
      <c r="Q161" s="117">
        <f t="shared" si="54"/>
        <v>12.396425953046274</v>
      </c>
      <c r="R161" s="117">
        <f t="shared" ref="R161:V161" si="55">R162+R164+R166+R175</f>
        <v>6.6020325748078408</v>
      </c>
      <c r="S161" s="117">
        <f t="shared" si="55"/>
        <v>9.7507250704245241</v>
      </c>
      <c r="T161" s="117">
        <f t="shared" si="55"/>
        <v>14.971081228581919</v>
      </c>
      <c r="U161" s="117">
        <f t="shared" si="55"/>
        <v>23.760614753738437</v>
      </c>
      <c r="V161" s="117">
        <f t="shared" si="55"/>
        <v>30.927999336078788</v>
      </c>
      <c r="W161" s="117">
        <f t="shared" ref="W161" si="56">W162+W164+W166+W175</f>
        <v>3.3678337861513774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100.90559297006706</v>
      </c>
      <c r="C162" s="122">
        <f t="shared" si="57"/>
        <v>84.457878531278595</v>
      </c>
      <c r="D162" s="122">
        <f t="shared" si="57"/>
        <v>99.975254706280765</v>
      </c>
      <c r="E162" s="122">
        <f t="shared" si="57"/>
        <v>102.26468395819481</v>
      </c>
      <c r="F162" s="122">
        <f t="shared" si="57"/>
        <v>92.529956052449705</v>
      </c>
      <c r="G162" s="122">
        <f t="shared" si="57"/>
        <v>93.452727260227661</v>
      </c>
      <c r="H162" s="122">
        <f t="shared" si="57"/>
        <v>88.555703571395796</v>
      </c>
      <c r="I162" s="122">
        <f t="shared" si="57"/>
        <v>91.335839024509397</v>
      </c>
      <c r="J162" s="122">
        <f t="shared" si="57"/>
        <v>87.387594084897231</v>
      </c>
      <c r="K162" s="122">
        <f t="shared" si="57"/>
        <v>98.894080641603551</v>
      </c>
      <c r="L162" s="122">
        <f t="shared" si="57"/>
        <v>68.551767649691087</v>
      </c>
      <c r="M162" s="122">
        <f t="shared" si="57"/>
        <v>106.75571451066271</v>
      </c>
      <c r="N162" s="122">
        <f t="shared" si="57"/>
        <v>133.23366306253826</v>
      </c>
      <c r="O162" s="122">
        <f t="shared" si="57"/>
        <v>110.47404921171231</v>
      </c>
      <c r="P162" s="122">
        <f t="shared" si="57"/>
        <v>88.51428464262932</v>
      </c>
      <c r="Q162" s="122">
        <f t="shared" si="57"/>
        <v>6.6911007516464407</v>
      </c>
      <c r="R162" s="122">
        <f t="shared" si="57"/>
        <v>2.5282241639804388</v>
      </c>
      <c r="S162" s="122">
        <f t="shared" si="57"/>
        <v>6.7627631650686837</v>
      </c>
      <c r="T162" s="122">
        <f t="shared" si="57"/>
        <v>12.311846244815575</v>
      </c>
      <c r="U162" s="122">
        <f t="shared" si="57"/>
        <v>21.452369189423486</v>
      </c>
      <c r="V162" s="122">
        <f t="shared" si="57"/>
        <v>28.951321614966876</v>
      </c>
      <c r="W162" s="122">
        <f t="shared" si="57"/>
        <v>1.7407956421072852</v>
      </c>
      <c r="DA162" s="130" t="s">
        <v>1722</v>
      </c>
    </row>
    <row r="163" spans="1:105" ht="12" customHeight="1" x14ac:dyDescent="0.25">
      <c r="A163" s="97" t="s">
        <v>53</v>
      </c>
      <c r="B163" s="33">
        <v>100.90559297006706</v>
      </c>
      <c r="C163" s="33">
        <v>84.457878531278595</v>
      </c>
      <c r="D163" s="33">
        <v>99.975254706280765</v>
      </c>
      <c r="E163" s="33">
        <v>102.26468395819481</v>
      </c>
      <c r="F163" s="33">
        <v>92.529956052449705</v>
      </c>
      <c r="G163" s="33">
        <v>93.452727260227661</v>
      </c>
      <c r="H163" s="33">
        <v>88.555703571395796</v>
      </c>
      <c r="I163" s="33">
        <v>91.335839024509397</v>
      </c>
      <c r="J163" s="33">
        <v>87.387594084897231</v>
      </c>
      <c r="K163" s="33">
        <v>98.894080641603551</v>
      </c>
      <c r="L163" s="33">
        <v>68.551767649691087</v>
      </c>
      <c r="M163" s="33">
        <v>106.75571451066271</v>
      </c>
      <c r="N163" s="33">
        <v>133.23366306253826</v>
      </c>
      <c r="O163" s="33">
        <v>110.47404921171231</v>
      </c>
      <c r="P163" s="33">
        <v>88.51428464262932</v>
      </c>
      <c r="Q163" s="33">
        <v>6.6911007516464407</v>
      </c>
      <c r="R163" s="33">
        <v>2.5282241639804388</v>
      </c>
      <c r="S163" s="33">
        <v>6.7627631650686837</v>
      </c>
      <c r="T163" s="33">
        <v>12.311846244815575</v>
      </c>
      <c r="U163" s="33">
        <v>21.452369189423486</v>
      </c>
      <c r="V163" s="33">
        <v>28.951321614966876</v>
      </c>
      <c r="W163" s="33">
        <v>1.7407956421072852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0.23113064664238553</v>
      </c>
      <c r="C164" s="122">
        <f t="shared" si="58"/>
        <v>0.23232969398095454</v>
      </c>
      <c r="D164" s="122">
        <f t="shared" si="58"/>
        <v>0.24142161287580591</v>
      </c>
      <c r="E164" s="122">
        <f t="shared" si="58"/>
        <v>0.32056639524489583</v>
      </c>
      <c r="F164" s="122">
        <f t="shared" si="58"/>
        <v>0.21492755021659354</v>
      </c>
      <c r="G164" s="122">
        <f t="shared" si="58"/>
        <v>0.1868965730340601</v>
      </c>
      <c r="H164" s="122">
        <f t="shared" si="58"/>
        <v>0.23734698882833558</v>
      </c>
      <c r="I164" s="122">
        <f t="shared" si="58"/>
        <v>0.16446585291566337</v>
      </c>
      <c r="J164" s="122">
        <f t="shared" si="58"/>
        <v>0.17603673310733431</v>
      </c>
      <c r="K164" s="122">
        <f t="shared" si="58"/>
        <v>0.18582624277588694</v>
      </c>
      <c r="L164" s="122">
        <f t="shared" si="58"/>
        <v>0.20115170005823071</v>
      </c>
      <c r="M164" s="122">
        <f t="shared" si="58"/>
        <v>0.2392121168182296</v>
      </c>
      <c r="N164" s="122">
        <f t="shared" si="58"/>
        <v>0.2924966534691183</v>
      </c>
      <c r="O164" s="122">
        <f t="shared" si="58"/>
        <v>0.33617935814995176</v>
      </c>
      <c r="P164" s="122">
        <f t="shared" si="58"/>
        <v>0.30381218529540149</v>
      </c>
      <c r="Q164" s="122">
        <f t="shared" si="58"/>
        <v>0.16961561875062531</v>
      </c>
      <c r="R164" s="122">
        <f t="shared" si="58"/>
        <v>0.12072839757715907</v>
      </c>
      <c r="S164" s="122">
        <f t="shared" si="58"/>
        <v>9.2199512815190565E-2</v>
      </c>
      <c r="T164" s="122">
        <f t="shared" si="58"/>
        <v>7.9570806893468196E-2</v>
      </c>
      <c r="U164" s="122">
        <f t="shared" si="58"/>
        <v>6.2095728879402748E-2</v>
      </c>
      <c r="V164" s="122">
        <f t="shared" si="58"/>
        <v>4.1377544110175225E-2</v>
      </c>
      <c r="W164" s="122">
        <f t="shared" si="58"/>
        <v>2.0390231286360593E-2</v>
      </c>
      <c r="DA164" s="130" t="s">
        <v>1724</v>
      </c>
    </row>
    <row r="165" spans="1:105" ht="12" customHeight="1" x14ac:dyDescent="0.25">
      <c r="A165" s="97" t="s">
        <v>53</v>
      </c>
      <c r="B165" s="98">
        <v>0.23113064664238553</v>
      </c>
      <c r="C165" s="98">
        <v>0.23232969398095454</v>
      </c>
      <c r="D165" s="98">
        <v>0.24142161287580591</v>
      </c>
      <c r="E165" s="98">
        <v>0.32056639524489583</v>
      </c>
      <c r="F165" s="98">
        <v>0.21492755021659354</v>
      </c>
      <c r="G165" s="98">
        <v>0.1868965730340601</v>
      </c>
      <c r="H165" s="98">
        <v>0.23734698882833558</v>
      </c>
      <c r="I165" s="98">
        <v>0.16446585291566337</v>
      </c>
      <c r="J165" s="98">
        <v>0.17603673310733431</v>
      </c>
      <c r="K165" s="98">
        <v>0.18582624277588694</v>
      </c>
      <c r="L165" s="98">
        <v>0.20115170005823071</v>
      </c>
      <c r="M165" s="98">
        <v>0.2392121168182296</v>
      </c>
      <c r="N165" s="98">
        <v>0.2924966534691183</v>
      </c>
      <c r="O165" s="98">
        <v>0.33617935814995176</v>
      </c>
      <c r="P165" s="98">
        <v>0.30381218529540149</v>
      </c>
      <c r="Q165" s="98">
        <v>0.16961561875062531</v>
      </c>
      <c r="R165" s="98">
        <v>0.12072839757715907</v>
      </c>
      <c r="S165" s="98">
        <v>9.2199512815190565E-2</v>
      </c>
      <c r="T165" s="98">
        <v>7.9570806893468196E-2</v>
      </c>
      <c r="U165" s="98">
        <v>6.2095728879402748E-2</v>
      </c>
      <c r="V165" s="98">
        <v>4.1377544110175225E-2</v>
      </c>
      <c r="W165" s="98">
        <v>2.0390231286360593E-2</v>
      </c>
      <c r="DA165" s="63" t="s">
        <v>1725</v>
      </c>
    </row>
    <row r="166" spans="1:105" ht="12" customHeight="1" x14ac:dyDescent="0.25">
      <c r="A166" s="121" t="s">
        <v>55</v>
      </c>
      <c r="B166" s="122">
        <v>12.321128396892814</v>
      </c>
      <c r="C166" s="122">
        <v>10.95434483626866</v>
      </c>
      <c r="D166" s="122">
        <v>12.574434717741635</v>
      </c>
      <c r="E166" s="122">
        <v>12.582306714257959</v>
      </c>
      <c r="F166" s="122">
        <v>12.074864250452745</v>
      </c>
      <c r="G166" s="122">
        <v>12.121474271582148</v>
      </c>
      <c r="H166" s="122">
        <v>11.675382693161112</v>
      </c>
      <c r="I166" s="122">
        <v>12.167136049954244</v>
      </c>
      <c r="J166" s="122">
        <v>11.098064119271285</v>
      </c>
      <c r="K166" s="122">
        <v>11.755057124725425</v>
      </c>
      <c r="L166" s="122">
        <v>11.437533428400863</v>
      </c>
      <c r="M166" s="122">
        <v>11.999088113084568</v>
      </c>
      <c r="N166" s="122">
        <v>11.971767346267519</v>
      </c>
      <c r="O166" s="122">
        <v>11.653882481828962</v>
      </c>
      <c r="P166" s="122">
        <v>9.8061204802138455</v>
      </c>
      <c r="Q166" s="122">
        <v>4.6063706632559622</v>
      </c>
      <c r="R166" s="122">
        <v>3.3114796815648755</v>
      </c>
      <c r="S166" s="122">
        <v>2.432166557673336</v>
      </c>
      <c r="T166" s="122">
        <v>2.1537751502094675</v>
      </c>
      <c r="U166" s="122">
        <v>1.8701130534057695</v>
      </c>
      <c r="V166" s="122">
        <v>1.6006712602803657</v>
      </c>
      <c r="W166" s="122">
        <v>1.3286078903402458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7.6899240552911214</v>
      </c>
      <c r="C171" s="101">
        <v>6.6581477154640716</v>
      </c>
      <c r="D171" s="101">
        <v>7.4833003484346499</v>
      </c>
      <c r="E171" s="101">
        <v>7.3301145913706955</v>
      </c>
      <c r="F171" s="101">
        <v>6.6737690669759333</v>
      </c>
      <c r="G171" s="101">
        <v>6.489371180603376</v>
      </c>
      <c r="H171" s="101">
        <v>6.1861333606628701</v>
      </c>
      <c r="I171" s="101">
        <v>6.0477642931613689</v>
      </c>
      <c r="J171" s="101">
        <v>5.6418320644829869</v>
      </c>
      <c r="K171" s="101">
        <v>5.609099120980888</v>
      </c>
      <c r="L171" s="101">
        <v>6.2318945287850998</v>
      </c>
      <c r="M171" s="101">
        <v>5.5541949812847999</v>
      </c>
      <c r="N171" s="101">
        <v>5.819880737298476</v>
      </c>
      <c r="O171" s="101">
        <v>5.6153349473129337</v>
      </c>
      <c r="P171" s="101">
        <v>4.6521915250766011</v>
      </c>
      <c r="Q171" s="101">
        <v>2.2066626502615576</v>
      </c>
      <c r="R171" s="101">
        <v>1.5541456160344471</v>
      </c>
      <c r="S171" s="101">
        <v>1.2110838687679195</v>
      </c>
      <c r="T171" s="101">
        <v>0.95189582322577138</v>
      </c>
      <c r="U171" s="101">
        <v>1.00198971736007</v>
      </c>
      <c r="V171" s="101">
        <v>0.83370235430464124</v>
      </c>
      <c r="W171" s="101">
        <v>0.70549756820881271</v>
      </c>
      <c r="DA171" s="131" t="s">
        <v>1731</v>
      </c>
    </row>
    <row r="172" spans="1:105" ht="12" customHeight="1" x14ac:dyDescent="0.25">
      <c r="A172" s="107" t="s">
        <v>121</v>
      </c>
      <c r="B172" s="104">
        <v>4.6312043416016921</v>
      </c>
      <c r="C172" s="104">
        <v>4.2961971208045888</v>
      </c>
      <c r="D172" s="104">
        <v>5.0911343693069862</v>
      </c>
      <c r="E172" s="104">
        <v>5.252192122887263</v>
      </c>
      <c r="F172" s="104">
        <v>5.4010951834768104</v>
      </c>
      <c r="G172" s="104">
        <v>5.6321030909787719</v>
      </c>
      <c r="H172" s="104">
        <v>5.4892493324982414</v>
      </c>
      <c r="I172" s="104">
        <v>6.1193717567928765</v>
      </c>
      <c r="J172" s="104">
        <v>5.4562320547882983</v>
      </c>
      <c r="K172" s="104">
        <v>6.1459580037445365</v>
      </c>
      <c r="L172" s="104">
        <v>5.2056388996157636</v>
      </c>
      <c r="M172" s="104">
        <v>6.444893131799768</v>
      </c>
      <c r="N172" s="104">
        <v>6.1518866089690425</v>
      </c>
      <c r="O172" s="104">
        <v>6.0385475345160273</v>
      </c>
      <c r="P172" s="104">
        <v>5.1539289551372445</v>
      </c>
      <c r="Q172" s="104">
        <v>2.3997080129944051</v>
      </c>
      <c r="R172" s="104">
        <v>1.7573340655304284</v>
      </c>
      <c r="S172" s="104">
        <v>1.2210826889054165</v>
      </c>
      <c r="T172" s="104">
        <v>1.201879326983696</v>
      </c>
      <c r="U172" s="104">
        <v>0.86812333604569947</v>
      </c>
      <c r="V172" s="104">
        <v>0.76696890597572442</v>
      </c>
      <c r="W172" s="104">
        <v>0.62311032213143314</v>
      </c>
      <c r="DA172" s="132" t="s">
        <v>1732</v>
      </c>
    </row>
    <row r="173" spans="1:105" ht="12" customHeight="1" x14ac:dyDescent="0.25">
      <c r="A173" s="108" t="s">
        <v>53</v>
      </c>
      <c r="B173" s="98">
        <v>2.8928889557708555</v>
      </c>
      <c r="C173" s="98">
        <v>2.4609799010150075</v>
      </c>
      <c r="D173" s="98">
        <v>3.0334554671642473</v>
      </c>
      <c r="E173" s="98">
        <v>3.064908606877812</v>
      </c>
      <c r="F173" s="98">
        <v>3.1486769652222542</v>
      </c>
      <c r="G173" s="98">
        <v>3.3121387373937696</v>
      </c>
      <c r="H173" s="98">
        <v>3.1734173724629033</v>
      </c>
      <c r="I173" s="98">
        <v>3.7326402074585432</v>
      </c>
      <c r="J173" s="98">
        <v>3.0606345831488255</v>
      </c>
      <c r="K173" s="98">
        <v>3.5404539082308726</v>
      </c>
      <c r="L173" s="98">
        <v>2.5966005802224141</v>
      </c>
      <c r="M173" s="98">
        <v>3.4811041590375558</v>
      </c>
      <c r="N173" s="98">
        <v>3.1864659881203137</v>
      </c>
      <c r="O173" s="98">
        <v>3.1817373876487403</v>
      </c>
      <c r="P173" s="98">
        <v>2.8089949398312881</v>
      </c>
      <c r="Q173" s="98">
        <v>1.3197704885312556</v>
      </c>
      <c r="R173" s="98">
        <v>0.99528230804448792</v>
      </c>
      <c r="S173" s="98">
        <v>0.69302021083002963</v>
      </c>
      <c r="T173" s="98">
        <v>0.6545146842100743</v>
      </c>
      <c r="U173" s="98">
        <v>0.45291716198835597</v>
      </c>
      <c r="V173" s="98">
        <v>0.39300304834478467</v>
      </c>
      <c r="W173" s="98">
        <v>0.31550262441794336</v>
      </c>
      <c r="DA173" s="63" t="s">
        <v>1733</v>
      </c>
    </row>
    <row r="174" spans="1:105" ht="12" customHeight="1" x14ac:dyDescent="0.25">
      <c r="A174" s="115" t="s">
        <v>52</v>
      </c>
      <c r="B174" s="33">
        <v>1.7383153858308367</v>
      </c>
      <c r="C174" s="33">
        <v>1.8352172197895817</v>
      </c>
      <c r="D174" s="33">
        <v>2.0576789021427389</v>
      </c>
      <c r="E174" s="33">
        <v>2.187283516009451</v>
      </c>
      <c r="F174" s="33">
        <v>2.2524182182545567</v>
      </c>
      <c r="G174" s="33">
        <v>2.3199643535850023</v>
      </c>
      <c r="H174" s="33">
        <v>2.3158319600353381</v>
      </c>
      <c r="I174" s="33">
        <v>2.3867315493343328</v>
      </c>
      <c r="J174" s="33">
        <v>2.3955974716394732</v>
      </c>
      <c r="K174" s="33">
        <v>2.6055040955136639</v>
      </c>
      <c r="L174" s="33">
        <v>2.6090383193933495</v>
      </c>
      <c r="M174" s="33">
        <v>2.9637889727622126</v>
      </c>
      <c r="N174" s="33">
        <v>2.9654206208487288</v>
      </c>
      <c r="O174" s="33">
        <v>2.8568101468672875</v>
      </c>
      <c r="P174" s="33">
        <v>2.3449340153059564</v>
      </c>
      <c r="Q174" s="33">
        <v>1.0799375244631495</v>
      </c>
      <c r="R174" s="33">
        <v>0.76205175748594056</v>
      </c>
      <c r="S174" s="33">
        <v>0.52806247807538687</v>
      </c>
      <c r="T174" s="33">
        <v>0.54736464277362162</v>
      </c>
      <c r="U174" s="33">
        <v>0.41520617405734356</v>
      </c>
      <c r="V174" s="33">
        <v>0.37396585763093976</v>
      </c>
      <c r="W174" s="33">
        <v>0.30760769771348984</v>
      </c>
      <c r="DA174" s="60" t="s">
        <v>1734</v>
      </c>
    </row>
    <row r="175" spans="1:105" ht="12" customHeight="1" x14ac:dyDescent="0.25">
      <c r="A175" s="121" t="s">
        <v>54</v>
      </c>
      <c r="B175" s="122">
        <v>2.0406414197864038</v>
      </c>
      <c r="C175" s="122">
        <v>2.1775792506888259</v>
      </c>
      <c r="D175" s="122">
        <v>2.1797949491293225</v>
      </c>
      <c r="E175" s="122">
        <v>2.1871720233536345</v>
      </c>
      <c r="F175" s="122">
        <v>2.2377702253434522</v>
      </c>
      <c r="G175" s="122">
        <v>2.2476793501332328</v>
      </c>
      <c r="H175" s="122">
        <v>2.4153064331324092</v>
      </c>
      <c r="I175" s="122">
        <v>2.2604427572884687</v>
      </c>
      <c r="J175" s="122">
        <v>2.3135054650956559</v>
      </c>
      <c r="K175" s="122">
        <v>2.1098100770566441</v>
      </c>
      <c r="L175" s="122">
        <v>2.5587208101748256</v>
      </c>
      <c r="M175" s="122">
        <v>2.6314543381048607</v>
      </c>
      <c r="N175" s="122">
        <v>2.6658176861022356</v>
      </c>
      <c r="O175" s="122">
        <v>2.5491456818193083</v>
      </c>
      <c r="P175" s="122">
        <v>2.0445745315344599</v>
      </c>
      <c r="Q175" s="122">
        <v>0.92933891939324498</v>
      </c>
      <c r="R175" s="122">
        <v>0.64160033168536756</v>
      </c>
      <c r="S175" s="122">
        <v>0.46359583486731415</v>
      </c>
      <c r="T175" s="122">
        <v>0.42588902666340839</v>
      </c>
      <c r="U175" s="122">
        <v>0.3760367820297798</v>
      </c>
      <c r="V175" s="122">
        <v>0.33462891672137118</v>
      </c>
      <c r="W175" s="122">
        <v>0.27804002241748604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2.0406414197864038</v>
      </c>
      <c r="C177" s="33">
        <v>2.1775792506888259</v>
      </c>
      <c r="D177" s="33">
        <v>2.1797949491293225</v>
      </c>
      <c r="E177" s="33">
        <v>2.1871720233536345</v>
      </c>
      <c r="F177" s="33">
        <v>2.2377702253434522</v>
      </c>
      <c r="G177" s="33">
        <v>2.2476793501332328</v>
      </c>
      <c r="H177" s="33">
        <v>2.4153064331324092</v>
      </c>
      <c r="I177" s="33">
        <v>2.2604427572884687</v>
      </c>
      <c r="J177" s="33">
        <v>2.3135054650956559</v>
      </c>
      <c r="K177" s="33">
        <v>2.1098100770566441</v>
      </c>
      <c r="L177" s="33">
        <v>2.5587208101748256</v>
      </c>
      <c r="M177" s="33">
        <v>2.6314543381048607</v>
      </c>
      <c r="N177" s="33">
        <v>2.6658176861022356</v>
      </c>
      <c r="O177" s="33">
        <v>2.5491456818193083</v>
      </c>
      <c r="P177" s="33">
        <v>2.0445745315344599</v>
      </c>
      <c r="Q177" s="33">
        <v>0.92933891939324498</v>
      </c>
      <c r="R177" s="33">
        <v>0.64160033168536756</v>
      </c>
      <c r="S177" s="33">
        <v>0.46359583486731415</v>
      </c>
      <c r="T177" s="33">
        <v>0.42588902666340839</v>
      </c>
      <c r="U177" s="33">
        <v>0.3760367820297798</v>
      </c>
      <c r="V177" s="33">
        <v>0.33462891672137118</v>
      </c>
      <c r="W177" s="33">
        <v>0.27804002241748604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1.5940993945879773</v>
      </c>
      <c r="C3" s="117">
        <f t="shared" si="0"/>
        <v>1.4347895711058913</v>
      </c>
      <c r="D3" s="117">
        <f t="shared" si="0"/>
        <v>1.465683585059651</v>
      </c>
      <c r="E3" s="117">
        <f t="shared" si="0"/>
        <v>1.4653846106773598</v>
      </c>
      <c r="F3" s="117">
        <f t="shared" si="0"/>
        <v>0.99744441477908685</v>
      </c>
      <c r="G3" s="117">
        <f t="shared" si="0"/>
        <v>1.0079486456878837</v>
      </c>
      <c r="H3" s="117">
        <f t="shared" si="0"/>
        <v>1.0214270447409426</v>
      </c>
      <c r="I3" s="117">
        <f t="shared" si="0"/>
        <v>1.2303270541405649</v>
      </c>
      <c r="J3" s="117">
        <f t="shared" si="0"/>
        <v>4.663686840211084</v>
      </c>
      <c r="K3" s="117">
        <f t="shared" si="0"/>
        <v>1.5875823244837148</v>
      </c>
      <c r="L3" s="117">
        <f t="shared" si="0"/>
        <v>1.5850613600597454</v>
      </c>
      <c r="M3" s="117">
        <f t="shared" si="0"/>
        <v>1.5693859913482098</v>
      </c>
      <c r="N3" s="117">
        <f t="shared" si="0"/>
        <v>1.5529809921603546</v>
      </c>
      <c r="O3" s="117">
        <f t="shared" si="0"/>
        <v>0.83304155826199167</v>
      </c>
      <c r="P3" s="117">
        <f t="shared" si="0"/>
        <v>0.58553359538157135</v>
      </c>
      <c r="Q3" s="117">
        <f t="shared" si="0"/>
        <v>0.51633646217712004</v>
      </c>
      <c r="R3" s="117">
        <f t="shared" ref="R3:V3" si="1">R4+R7+R9+R19</f>
        <v>0.91363191115704934</v>
      </c>
      <c r="S3" s="117">
        <f t="shared" si="1"/>
        <v>0.94607507599849228</v>
      </c>
      <c r="T3" s="117">
        <f t="shared" si="1"/>
        <v>0.86468072894196635</v>
      </c>
      <c r="U3" s="117">
        <f t="shared" si="1"/>
        <v>0.95374082307405117</v>
      </c>
      <c r="V3" s="117">
        <f t="shared" si="1"/>
        <v>0.33481651163319481</v>
      </c>
      <c r="W3" s="117">
        <f t="shared" ref="W3" si="2">W4+W7+W9+W19</f>
        <v>0.33788378104670119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1.3901924635335794</v>
      </c>
      <c r="C4" s="122">
        <f t="shared" si="3"/>
        <v>1.247963489605296</v>
      </c>
      <c r="D4" s="122">
        <f t="shared" si="3"/>
        <v>1.2544447891436032</v>
      </c>
      <c r="E4" s="122">
        <f t="shared" si="3"/>
        <v>1.2591506109109967</v>
      </c>
      <c r="F4" s="122">
        <f t="shared" si="3"/>
        <v>0.79489570921969088</v>
      </c>
      <c r="G4" s="122">
        <f t="shared" si="3"/>
        <v>0.80101582351919987</v>
      </c>
      <c r="H4" s="122">
        <f t="shared" si="3"/>
        <v>0.8078767872129532</v>
      </c>
      <c r="I4" s="122">
        <f t="shared" si="3"/>
        <v>0.99543832252991526</v>
      </c>
      <c r="J4" s="122">
        <f t="shared" si="3"/>
        <v>4.4389771237483453</v>
      </c>
      <c r="K4" s="122">
        <f t="shared" si="3"/>
        <v>1.3520170241736915</v>
      </c>
      <c r="L4" s="122">
        <f t="shared" si="3"/>
        <v>1.3606272871799761</v>
      </c>
      <c r="M4" s="122">
        <f t="shared" si="3"/>
        <v>1.3687539508710476</v>
      </c>
      <c r="N4" s="122">
        <f t="shared" si="3"/>
        <v>1.3790640290292531</v>
      </c>
      <c r="O4" s="122">
        <f t="shared" si="3"/>
        <v>0.69512455630636427</v>
      </c>
      <c r="P4" s="122">
        <f t="shared" si="3"/>
        <v>0.45950699123372346</v>
      </c>
      <c r="Q4" s="122">
        <f t="shared" si="3"/>
        <v>0.39494993464889599</v>
      </c>
      <c r="R4" s="122">
        <f t="shared" ref="R4:V4" si="4">SUM(R5:R6)</f>
        <v>0.79064531358272438</v>
      </c>
      <c r="S4" s="122">
        <f t="shared" si="4"/>
        <v>0.83183829604497805</v>
      </c>
      <c r="T4" s="122">
        <f t="shared" si="4"/>
        <v>0.75789668940205868</v>
      </c>
      <c r="U4" s="122">
        <f t="shared" si="4"/>
        <v>0.85382883083832872</v>
      </c>
      <c r="V4" s="122">
        <f t="shared" si="4"/>
        <v>0.26555198936687313</v>
      </c>
      <c r="W4" s="122">
        <f t="shared" ref="W4" si="5">SUM(W5:W6)</f>
        <v>0.29320976321594838</v>
      </c>
      <c r="DA4" s="130" t="s">
        <v>1740</v>
      </c>
    </row>
    <row r="5" spans="1:105" ht="12" customHeight="1" x14ac:dyDescent="0.25">
      <c r="A5" s="97" t="s">
        <v>51</v>
      </c>
      <c r="B5" s="98">
        <v>1.3773078121700133</v>
      </c>
      <c r="C5" s="98">
        <v>1.2365795804623101</v>
      </c>
      <c r="D5" s="98">
        <v>1.2432219676042195</v>
      </c>
      <c r="E5" s="98">
        <v>1.2480901957752435</v>
      </c>
      <c r="F5" s="98">
        <v>0.78805386579036119</v>
      </c>
      <c r="G5" s="98">
        <v>0.79428449297076542</v>
      </c>
      <c r="H5" s="98">
        <v>0.80125857318878102</v>
      </c>
      <c r="I5" s="98">
        <v>0.98752146574152511</v>
      </c>
      <c r="J5" s="98">
        <v>4.4035264185065985</v>
      </c>
      <c r="K5" s="98">
        <v>1.3413497723652585</v>
      </c>
      <c r="L5" s="98">
        <v>1.3496680773846301</v>
      </c>
      <c r="M5" s="98">
        <v>1.3583942656594266</v>
      </c>
      <c r="N5" s="98">
        <v>1.3686354273110539</v>
      </c>
      <c r="O5" s="98">
        <v>0.68983255280399214</v>
      </c>
      <c r="P5" s="98">
        <v>0.45624130148720188</v>
      </c>
      <c r="Q5" s="98">
        <v>0.39206517619401787</v>
      </c>
      <c r="R5" s="98">
        <v>0.78484626595689189</v>
      </c>
      <c r="S5" s="98">
        <v>0.82583862046039502</v>
      </c>
      <c r="T5" s="98">
        <v>0.75249217662732393</v>
      </c>
      <c r="U5" s="98">
        <v>0.84786215659929376</v>
      </c>
      <c r="V5" s="98">
        <v>0.26374314947581085</v>
      </c>
      <c r="W5" s="98">
        <v>0.29116409900403378</v>
      </c>
      <c r="DA5" s="63" t="s">
        <v>1741</v>
      </c>
    </row>
    <row r="6" spans="1:105" ht="12" customHeight="1" x14ac:dyDescent="0.25">
      <c r="A6" s="97" t="s">
        <v>53</v>
      </c>
      <c r="B6" s="98">
        <v>1.2884651363566197E-2</v>
      </c>
      <c r="C6" s="98">
        <v>1.1383909142985881E-2</v>
      </c>
      <c r="D6" s="98">
        <v>1.1222821539383643E-2</v>
      </c>
      <c r="E6" s="98">
        <v>1.1060415135753119E-2</v>
      </c>
      <c r="F6" s="98">
        <v>6.8418434293297126E-3</v>
      </c>
      <c r="G6" s="98">
        <v>6.7313305484344704E-3</v>
      </c>
      <c r="H6" s="98">
        <v>6.6182140241721546E-3</v>
      </c>
      <c r="I6" s="98">
        <v>7.9168567883901222E-3</v>
      </c>
      <c r="J6" s="98">
        <v>3.5450705241746469E-2</v>
      </c>
      <c r="K6" s="98">
        <v>1.0667251808432877E-2</v>
      </c>
      <c r="L6" s="98">
        <v>1.0959209795345941E-2</v>
      </c>
      <c r="M6" s="98">
        <v>1.0359685211620957E-2</v>
      </c>
      <c r="N6" s="98">
        <v>1.0428601718199159E-2</v>
      </c>
      <c r="O6" s="98">
        <v>5.2920035023721551E-3</v>
      </c>
      <c r="P6" s="98">
        <v>3.2656897465215876E-3</v>
      </c>
      <c r="Q6" s="98">
        <v>2.8847584548781446E-3</v>
      </c>
      <c r="R6" s="98">
        <v>5.7990476258324855E-3</v>
      </c>
      <c r="S6" s="98">
        <v>5.9996755845829978E-3</v>
      </c>
      <c r="T6" s="98">
        <v>5.4045127747347583E-3</v>
      </c>
      <c r="U6" s="98">
        <v>5.9666742390350087E-3</v>
      </c>
      <c r="V6" s="98">
        <v>1.8088398910622724E-3</v>
      </c>
      <c r="W6" s="98">
        <v>2.0456642119146156E-3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1.7615044029535322E-3</v>
      </c>
      <c r="C7" s="122">
        <f t="shared" si="6"/>
        <v>1.8520626951352391E-3</v>
      </c>
      <c r="D7" s="122">
        <f t="shared" si="6"/>
        <v>1.97348557906075E-3</v>
      </c>
      <c r="E7" s="122">
        <f t="shared" si="6"/>
        <v>2.9281311239859552E-3</v>
      </c>
      <c r="F7" s="122">
        <f t="shared" si="6"/>
        <v>2.318195771590926E-3</v>
      </c>
      <c r="G7" s="122">
        <f t="shared" si="6"/>
        <v>2.5783905815754474E-3</v>
      </c>
      <c r="H7" s="122">
        <f t="shared" si="6"/>
        <v>4.6411809251929864E-3</v>
      </c>
      <c r="I7" s="122">
        <f t="shared" si="6"/>
        <v>3.6761055241084778E-3</v>
      </c>
      <c r="J7" s="122">
        <f t="shared" si="6"/>
        <v>4.2081124927414006E-3</v>
      </c>
      <c r="K7" s="122">
        <f t="shared" si="6"/>
        <v>5.3201589159091196E-3</v>
      </c>
      <c r="L7" s="122">
        <f t="shared" si="6"/>
        <v>5.6440050028454831E-3</v>
      </c>
      <c r="M7" s="122">
        <f t="shared" si="6"/>
        <v>5.9671825697772893E-3</v>
      </c>
      <c r="N7" s="122">
        <f t="shared" si="6"/>
        <v>5.3721763040402853E-3</v>
      </c>
      <c r="O7" s="122">
        <f t="shared" si="6"/>
        <v>4.6067678478954981E-3</v>
      </c>
      <c r="P7" s="122">
        <f t="shared" si="6"/>
        <v>3.5627498869572789E-3</v>
      </c>
      <c r="Q7" s="122">
        <f t="shared" si="6"/>
        <v>2.8156677164697746E-3</v>
      </c>
      <c r="R7" s="122">
        <f t="shared" si="6"/>
        <v>2.4340923720852182E-3</v>
      </c>
      <c r="S7" s="122">
        <f t="shared" si="6"/>
        <v>2.3330509249340717E-3</v>
      </c>
      <c r="T7" s="122">
        <f t="shared" si="6"/>
        <v>2.7791477367556153E-3</v>
      </c>
      <c r="U7" s="122">
        <f t="shared" si="6"/>
        <v>4.1900182687969884E-3</v>
      </c>
      <c r="V7" s="122">
        <f t="shared" si="6"/>
        <v>5.5963853630631357E-3</v>
      </c>
      <c r="W7" s="122">
        <f t="shared" si="6"/>
        <v>4.6553120932622599E-3</v>
      </c>
      <c r="DA7" s="130" t="s">
        <v>1743</v>
      </c>
    </row>
    <row r="8" spans="1:105" ht="12" customHeight="1" x14ac:dyDescent="0.25">
      <c r="A8" s="97" t="s">
        <v>53</v>
      </c>
      <c r="B8" s="98">
        <v>1.7615044029535322E-3</v>
      </c>
      <c r="C8" s="98">
        <v>1.8520626951352391E-3</v>
      </c>
      <c r="D8" s="98">
        <v>1.97348557906075E-3</v>
      </c>
      <c r="E8" s="98">
        <v>2.9281311239859552E-3</v>
      </c>
      <c r="F8" s="98">
        <v>2.318195771590926E-3</v>
      </c>
      <c r="G8" s="98">
        <v>2.5783905815754474E-3</v>
      </c>
      <c r="H8" s="98">
        <v>4.6411809251929864E-3</v>
      </c>
      <c r="I8" s="98">
        <v>3.6761055241084778E-3</v>
      </c>
      <c r="J8" s="98">
        <v>4.2081124927414006E-3</v>
      </c>
      <c r="K8" s="98">
        <v>5.3201589159091196E-3</v>
      </c>
      <c r="L8" s="98">
        <v>5.6440050028454831E-3</v>
      </c>
      <c r="M8" s="98">
        <v>5.9671825697772893E-3</v>
      </c>
      <c r="N8" s="98">
        <v>5.3721763040402853E-3</v>
      </c>
      <c r="O8" s="98">
        <v>4.6067678478954981E-3</v>
      </c>
      <c r="P8" s="98">
        <v>3.5627498869572789E-3</v>
      </c>
      <c r="Q8" s="98">
        <v>2.8156677164697746E-3</v>
      </c>
      <c r="R8" s="98">
        <v>2.4340923720852182E-3</v>
      </c>
      <c r="S8" s="98">
        <v>2.3330509249340717E-3</v>
      </c>
      <c r="T8" s="98">
        <v>2.7791477367556153E-3</v>
      </c>
      <c r="U8" s="98">
        <v>4.1900182687969884E-3</v>
      </c>
      <c r="V8" s="98">
        <v>5.5963853630631357E-3</v>
      </c>
      <c r="W8" s="98">
        <v>4.6553120932622599E-3</v>
      </c>
      <c r="DA8" s="63" t="s">
        <v>1744</v>
      </c>
    </row>
    <row r="9" spans="1:105" ht="12" customHeight="1" x14ac:dyDescent="0.25">
      <c r="A9" s="121" t="s">
        <v>55</v>
      </c>
      <c r="B9" s="122">
        <v>0.173011010702182</v>
      </c>
      <c r="C9" s="122">
        <v>0.15417202609991651</v>
      </c>
      <c r="D9" s="122">
        <v>0.17820494426409139</v>
      </c>
      <c r="E9" s="122">
        <v>0.17318833578696208</v>
      </c>
      <c r="F9" s="122">
        <v>0.16905880654762645</v>
      </c>
      <c r="G9" s="122">
        <v>0.17259595700301633</v>
      </c>
      <c r="H9" s="122">
        <v>0.17342229067979592</v>
      </c>
      <c r="I9" s="122">
        <v>0.19528966213292318</v>
      </c>
      <c r="J9" s="122">
        <v>0.18297571779532917</v>
      </c>
      <c r="K9" s="122">
        <v>0.19573054488598635</v>
      </c>
      <c r="L9" s="122">
        <v>0.17944407863292977</v>
      </c>
      <c r="M9" s="122">
        <v>0.16040250773053108</v>
      </c>
      <c r="N9" s="122">
        <v>0.13852793878354247</v>
      </c>
      <c r="O9" s="122">
        <v>0.10991671403251813</v>
      </c>
      <c r="P9" s="122">
        <v>0.10178082207764225</v>
      </c>
      <c r="Q9" s="122">
        <v>9.9062370399147726E-2</v>
      </c>
      <c r="R9" s="122">
        <v>0.10133060316071021</v>
      </c>
      <c r="S9" s="122">
        <v>9.4222102312381595E-2</v>
      </c>
      <c r="T9" s="122">
        <v>8.7179023923954879E-2</v>
      </c>
      <c r="U9" s="122">
        <v>7.976738153974014E-2</v>
      </c>
      <c r="V9" s="122">
        <v>5.2654477262038403E-2</v>
      </c>
      <c r="W9" s="122">
        <v>3.3035547389097489E-2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0.10179197361027256</v>
      </c>
      <c r="C15" s="101">
        <v>8.7670863627276635E-2</v>
      </c>
      <c r="D15" s="101">
        <v>9.9438976740550841E-2</v>
      </c>
      <c r="E15" s="101">
        <v>9.4563521814373885E-2</v>
      </c>
      <c r="F15" s="101">
        <v>8.6910915335294534E-2</v>
      </c>
      <c r="G15" s="101">
        <v>8.5712416968332469E-2</v>
      </c>
      <c r="H15" s="101">
        <v>8.5655288070895536E-2</v>
      </c>
      <c r="I15" s="101">
        <v>8.874864212631306E-2</v>
      </c>
      <c r="J15" s="101">
        <v>8.471770490724663E-2</v>
      </c>
      <c r="K15" s="101">
        <v>8.5571279710980525E-2</v>
      </c>
      <c r="L15" s="101">
        <v>8.3988690876987529E-2</v>
      </c>
      <c r="M15" s="101">
        <v>7.1729382247932252E-2</v>
      </c>
      <c r="N15" s="101">
        <v>6.3499037315969453E-2</v>
      </c>
      <c r="O15" s="101">
        <v>5.0266253113736836E-2</v>
      </c>
      <c r="P15" s="101">
        <v>4.386106192682343E-2</v>
      </c>
      <c r="Q15" s="101">
        <v>4.5965952767358063E-2</v>
      </c>
      <c r="R15" s="101">
        <v>4.5292708641413097E-2</v>
      </c>
      <c r="S15" s="101">
        <v>4.3033587394956066E-2</v>
      </c>
      <c r="T15" s="101">
        <v>3.9713740182638554E-2</v>
      </c>
      <c r="U15" s="101">
        <v>3.7217394950512815E-2</v>
      </c>
      <c r="V15" s="101">
        <v>2.5032209800525757E-2</v>
      </c>
      <c r="W15" s="101">
        <v>1.6313988225274245E-2</v>
      </c>
      <c r="DA15" s="131" t="s">
        <v>1751</v>
      </c>
    </row>
    <row r="16" spans="1:105" ht="12" customHeight="1" x14ac:dyDescent="0.25">
      <c r="A16" s="107" t="s">
        <v>121</v>
      </c>
      <c r="B16" s="104">
        <v>7.1219037091909437E-2</v>
      </c>
      <c r="C16" s="104">
        <v>6.6501162472639874E-2</v>
      </c>
      <c r="D16" s="104">
        <v>7.8765967523540564E-2</v>
      </c>
      <c r="E16" s="104">
        <v>7.8624813972588192E-2</v>
      </c>
      <c r="F16" s="104">
        <v>8.2147891212331917E-2</v>
      </c>
      <c r="G16" s="104">
        <v>8.6883540034683848E-2</v>
      </c>
      <c r="H16" s="104">
        <v>8.7767002608900385E-2</v>
      </c>
      <c r="I16" s="104">
        <v>0.10654102000661012</v>
      </c>
      <c r="J16" s="104">
        <v>9.825801288808253E-2</v>
      </c>
      <c r="K16" s="104">
        <v>0.11015926517500582</v>
      </c>
      <c r="L16" s="104">
        <v>9.5455387755942228E-2</v>
      </c>
      <c r="M16" s="104">
        <v>8.8673125482598827E-2</v>
      </c>
      <c r="N16" s="104">
        <v>7.5028901467573017E-2</v>
      </c>
      <c r="O16" s="104">
        <v>5.9650460918781283E-2</v>
      </c>
      <c r="P16" s="104">
        <v>5.7919760150818816E-2</v>
      </c>
      <c r="Q16" s="104">
        <v>5.3096417631789655E-2</v>
      </c>
      <c r="R16" s="104">
        <v>5.603789451929711E-2</v>
      </c>
      <c r="S16" s="104">
        <v>5.1188514917425529E-2</v>
      </c>
      <c r="T16" s="104">
        <v>4.7465283741316318E-2</v>
      </c>
      <c r="U16" s="104">
        <v>4.2549986589227318E-2</v>
      </c>
      <c r="V16" s="104">
        <v>2.7622267461512647E-2</v>
      </c>
      <c r="W16" s="104">
        <v>1.6721559163823244E-2</v>
      </c>
      <c r="DA16" s="132" t="s">
        <v>1752</v>
      </c>
    </row>
    <row r="17" spans="1:105" ht="12" customHeight="1" x14ac:dyDescent="0.25">
      <c r="A17" s="108" t="s">
        <v>53</v>
      </c>
      <c r="B17" s="98">
        <v>3.8325922853626668E-2</v>
      </c>
      <c r="C17" s="98">
        <v>3.2316651414765953E-2</v>
      </c>
      <c r="D17" s="98">
        <v>4.0257940734581693E-2</v>
      </c>
      <c r="E17" s="98">
        <v>3.9308601305770033E-2</v>
      </c>
      <c r="F17" s="98">
        <v>4.1151221825021969E-2</v>
      </c>
      <c r="G17" s="98">
        <v>4.4107949024218975E-2</v>
      </c>
      <c r="H17" s="98">
        <v>4.378090141429742E-2</v>
      </c>
      <c r="I17" s="98">
        <v>5.6743508890760672E-2</v>
      </c>
      <c r="J17" s="98">
        <v>4.7396808407780988E-2</v>
      </c>
      <c r="K17" s="98">
        <v>5.4892540557803848E-2</v>
      </c>
      <c r="L17" s="98">
        <v>4.022242855484686E-2</v>
      </c>
      <c r="M17" s="98">
        <v>4.1079409008780966E-2</v>
      </c>
      <c r="N17" s="98">
        <v>3.316350466219023E-2</v>
      </c>
      <c r="O17" s="98">
        <v>2.6959608769015465E-2</v>
      </c>
      <c r="P17" s="98">
        <v>2.7255935942632679E-2</v>
      </c>
      <c r="Q17" s="98">
        <v>2.527288978172039E-2</v>
      </c>
      <c r="R17" s="98">
        <v>2.7639687723392137E-2</v>
      </c>
      <c r="S17" s="98">
        <v>2.5401533134589611E-2</v>
      </c>
      <c r="T17" s="98">
        <v>2.2523817982900894E-2</v>
      </c>
      <c r="U17" s="98">
        <v>1.9470752846551313E-2</v>
      </c>
      <c r="V17" s="98">
        <v>1.2514456050389165E-2</v>
      </c>
      <c r="W17" s="98">
        <v>7.5495134821260031E-3</v>
      </c>
      <c r="DA17" s="63" t="s">
        <v>1753</v>
      </c>
    </row>
    <row r="18" spans="1:105" ht="12" customHeight="1" x14ac:dyDescent="0.25">
      <c r="A18" s="108" t="s">
        <v>52</v>
      </c>
      <c r="B18" s="98">
        <v>3.289311423828277E-2</v>
      </c>
      <c r="C18" s="98">
        <v>3.4184511057873922E-2</v>
      </c>
      <c r="D18" s="98">
        <v>3.8508026788958871E-2</v>
      </c>
      <c r="E18" s="98">
        <v>3.9316212666818159E-2</v>
      </c>
      <c r="F18" s="98">
        <v>4.0996669387309947E-2</v>
      </c>
      <c r="G18" s="98">
        <v>4.2775591010464874E-2</v>
      </c>
      <c r="H18" s="98">
        <v>4.3986101194602972E-2</v>
      </c>
      <c r="I18" s="98">
        <v>4.9797511115849437E-2</v>
      </c>
      <c r="J18" s="98">
        <v>5.0861204480301535E-2</v>
      </c>
      <c r="K18" s="98">
        <v>5.5266724617201973E-2</v>
      </c>
      <c r="L18" s="98">
        <v>5.5232959201095375E-2</v>
      </c>
      <c r="M18" s="98">
        <v>4.7593716473817861E-2</v>
      </c>
      <c r="N18" s="98">
        <v>4.1865396805382787E-2</v>
      </c>
      <c r="O18" s="98">
        <v>3.2690852149765817E-2</v>
      </c>
      <c r="P18" s="98">
        <v>3.0663824208186134E-2</v>
      </c>
      <c r="Q18" s="98">
        <v>2.7823527850069266E-2</v>
      </c>
      <c r="R18" s="98">
        <v>2.8398206795904976E-2</v>
      </c>
      <c r="S18" s="98">
        <v>2.5786981782835918E-2</v>
      </c>
      <c r="T18" s="98">
        <v>2.4941465758415424E-2</v>
      </c>
      <c r="U18" s="98">
        <v>2.3079233742676009E-2</v>
      </c>
      <c r="V18" s="98">
        <v>1.510781141112348E-2</v>
      </c>
      <c r="W18" s="98">
        <v>9.1720456816972405E-3</v>
      </c>
      <c r="DA18" s="63" t="s">
        <v>1754</v>
      </c>
    </row>
    <row r="19" spans="1:105" ht="12" customHeight="1" x14ac:dyDescent="0.25">
      <c r="A19" s="121" t="s">
        <v>54</v>
      </c>
      <c r="B19" s="122">
        <v>2.9134415949262395E-2</v>
      </c>
      <c r="C19" s="122">
        <v>3.0801992705543547E-2</v>
      </c>
      <c r="D19" s="122">
        <v>3.1060366072895626E-2</v>
      </c>
      <c r="E19" s="122">
        <v>3.0117532855415054E-2</v>
      </c>
      <c r="F19" s="122">
        <v>3.1171703240178636E-2</v>
      </c>
      <c r="G19" s="122">
        <v>3.1758474584091978E-2</v>
      </c>
      <c r="H19" s="122">
        <v>3.5486785923000516E-2</v>
      </c>
      <c r="I19" s="122">
        <v>3.5922963953617958E-2</v>
      </c>
      <c r="J19" s="122">
        <v>3.7525886174668066E-2</v>
      </c>
      <c r="K19" s="122">
        <v>3.4514596508127826E-2</v>
      </c>
      <c r="L19" s="122">
        <v>3.9345989243993969E-2</v>
      </c>
      <c r="M19" s="122">
        <v>3.4262350176853744E-2</v>
      </c>
      <c r="N19" s="122">
        <v>3.0016848043518757E-2</v>
      </c>
      <c r="O19" s="122">
        <v>2.3393520075213725E-2</v>
      </c>
      <c r="P19" s="122">
        <v>2.0683032183248452E-2</v>
      </c>
      <c r="Q19" s="122">
        <v>1.950848941260654E-2</v>
      </c>
      <c r="R19" s="122">
        <v>1.9221902041529539E-2</v>
      </c>
      <c r="S19" s="122">
        <v>1.7681626716198568E-2</v>
      </c>
      <c r="T19" s="122">
        <v>1.6825867879197206E-2</v>
      </c>
      <c r="U19" s="122">
        <v>1.595459242718537E-2</v>
      </c>
      <c r="V19" s="122">
        <v>1.1013659641220114E-2</v>
      </c>
      <c r="W19" s="122">
        <v>6.9831583483930728E-3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2.9134415949262395E-2</v>
      </c>
      <c r="C22" s="33">
        <v>3.0801992705543547E-2</v>
      </c>
      <c r="D22" s="33">
        <v>3.1060366072895626E-2</v>
      </c>
      <c r="E22" s="33">
        <v>3.0117532855415054E-2</v>
      </c>
      <c r="F22" s="33">
        <v>3.1171703240178636E-2</v>
      </c>
      <c r="G22" s="33">
        <v>3.1758474584091978E-2</v>
      </c>
      <c r="H22" s="33">
        <v>3.5486785923000516E-2</v>
      </c>
      <c r="I22" s="33">
        <v>3.5922963953617958E-2</v>
      </c>
      <c r="J22" s="33">
        <v>3.7525886174668066E-2</v>
      </c>
      <c r="K22" s="33">
        <v>3.4514596508127826E-2</v>
      </c>
      <c r="L22" s="33">
        <v>3.9345989243993969E-2</v>
      </c>
      <c r="M22" s="33">
        <v>3.4262350176853744E-2</v>
      </c>
      <c r="N22" s="33">
        <v>3.0016848043518757E-2</v>
      </c>
      <c r="O22" s="33">
        <v>2.3393520075213725E-2</v>
      </c>
      <c r="P22" s="33">
        <v>2.0683032183248452E-2</v>
      </c>
      <c r="Q22" s="33">
        <v>1.950848941260654E-2</v>
      </c>
      <c r="R22" s="33">
        <v>1.9221902041529539E-2</v>
      </c>
      <c r="S22" s="33">
        <v>1.7681626716198568E-2</v>
      </c>
      <c r="T22" s="33">
        <v>1.6825867879197206E-2</v>
      </c>
      <c r="U22" s="33">
        <v>1.595459242718537E-2</v>
      </c>
      <c r="V22" s="33">
        <v>1.1013659641220114E-2</v>
      </c>
      <c r="W22" s="33">
        <v>6.9831583483930728E-3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13.578343560170861</v>
      </c>
      <c r="C24" s="117">
        <f t="shared" si="7"/>
        <v>14.083138388421313</v>
      </c>
      <c r="D24" s="117">
        <f t="shared" si="7"/>
        <v>13.874718720518974</v>
      </c>
      <c r="E24" s="117">
        <f t="shared" si="7"/>
        <v>14.042199153047148</v>
      </c>
      <c r="F24" s="117">
        <f t="shared" si="7"/>
        <v>14.275976301486978</v>
      </c>
      <c r="G24" s="117">
        <f t="shared" si="7"/>
        <v>14.64821635799019</v>
      </c>
      <c r="H24" s="117">
        <f t="shared" si="7"/>
        <v>16.8402472346359</v>
      </c>
      <c r="I24" s="117">
        <f t="shared" si="7"/>
        <v>16.650403960075561</v>
      </c>
      <c r="J24" s="117">
        <f t="shared" si="7"/>
        <v>17.936013808006273</v>
      </c>
      <c r="K24" s="117">
        <f t="shared" si="7"/>
        <v>18.258882497813243</v>
      </c>
      <c r="L24" s="117">
        <f t="shared" si="7"/>
        <v>21.056147657101398</v>
      </c>
      <c r="M24" s="117">
        <f t="shared" si="7"/>
        <v>17.683280586066353</v>
      </c>
      <c r="N24" s="117">
        <f t="shared" si="7"/>
        <v>19.353888574716567</v>
      </c>
      <c r="O24" s="117">
        <f t="shared" si="7"/>
        <v>21.133178308512793</v>
      </c>
      <c r="P24" s="117">
        <f t="shared" si="7"/>
        <v>17.400183608512329</v>
      </c>
      <c r="Q24" s="117">
        <f t="shared" si="7"/>
        <v>17.24328697779918</v>
      </c>
      <c r="R24" s="117">
        <f t="shared" ref="R24:V24" si="8">R25+R28+R30+R39</f>
        <v>17.494040955797125</v>
      </c>
      <c r="S24" s="117">
        <f t="shared" si="8"/>
        <v>17.823658073180912</v>
      </c>
      <c r="T24" s="117">
        <f t="shared" si="8"/>
        <v>18.151209023218534</v>
      </c>
      <c r="U24" s="117">
        <f t="shared" si="8"/>
        <v>18.470082035657502</v>
      </c>
      <c r="V24" s="117">
        <f t="shared" si="8"/>
        <v>18.684116117589831</v>
      </c>
      <c r="W24" s="117">
        <f t="shared" ref="W24" si="9">W25+W28+W30+W39</f>
        <v>18.967331844701619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11.763220441180707</v>
      </c>
      <c r="C25" s="122">
        <f t="shared" si="10"/>
        <v>12.4111914755726</v>
      </c>
      <c r="D25" s="122">
        <f t="shared" si="10"/>
        <v>11.994272374342192</v>
      </c>
      <c r="E25" s="122">
        <f t="shared" si="10"/>
        <v>12.138602006453056</v>
      </c>
      <c r="F25" s="122">
        <f t="shared" si="10"/>
        <v>12.339048704899493</v>
      </c>
      <c r="G25" s="122">
        <f t="shared" si="10"/>
        <v>12.57276445146006</v>
      </c>
      <c r="H25" s="122">
        <f t="shared" si="10"/>
        <v>14.57244826424782</v>
      </c>
      <c r="I25" s="122">
        <f t="shared" si="10"/>
        <v>14.228146101685802</v>
      </c>
      <c r="J25" s="122">
        <f t="shared" si="10"/>
        <v>15.635893450731064</v>
      </c>
      <c r="K25" s="122">
        <f t="shared" si="10"/>
        <v>15.862628739828857</v>
      </c>
      <c r="L25" s="122">
        <f t="shared" si="10"/>
        <v>18.605553281026644</v>
      </c>
      <c r="M25" s="122">
        <f t="shared" si="10"/>
        <v>15.149350424292315</v>
      </c>
      <c r="N25" s="122">
        <f t="shared" si="10"/>
        <v>16.790909017841443</v>
      </c>
      <c r="O25" s="122">
        <f t="shared" si="10"/>
        <v>18.515563874246816</v>
      </c>
      <c r="P25" s="122">
        <f t="shared" si="10"/>
        <v>14.673103263918245</v>
      </c>
      <c r="Q25" s="122">
        <f t="shared" si="10"/>
        <v>14.48915212881699</v>
      </c>
      <c r="R25" s="122">
        <f t="shared" ref="R25:V25" si="11">SUM(R26:R27)</f>
        <v>14.696543284239359</v>
      </c>
      <c r="S25" s="122">
        <f t="shared" si="11"/>
        <v>14.99490447665058</v>
      </c>
      <c r="T25" s="122">
        <f t="shared" si="11"/>
        <v>15.339475475501848</v>
      </c>
      <c r="U25" s="122">
        <f t="shared" si="11"/>
        <v>15.689092178998958</v>
      </c>
      <c r="V25" s="122">
        <f t="shared" si="11"/>
        <v>16.012282443840999</v>
      </c>
      <c r="W25" s="122">
        <f t="shared" ref="W25" si="12">SUM(W26:W27)</f>
        <v>16.342993553898896</v>
      </c>
      <c r="DA25" s="130" t="s">
        <v>1760</v>
      </c>
    </row>
    <row r="26" spans="1:105" ht="12" customHeight="1" x14ac:dyDescent="0.25">
      <c r="A26" s="97" t="s">
        <v>74</v>
      </c>
      <c r="B26" s="98">
        <v>11.494396560619087</v>
      </c>
      <c r="C26" s="98">
        <v>12.131975110201545</v>
      </c>
      <c r="D26" s="98">
        <v>11.729559482678596</v>
      </c>
      <c r="E26" s="98">
        <v>11.87550402501787</v>
      </c>
      <c r="F26" s="98">
        <v>12.076920682920608</v>
      </c>
      <c r="G26" s="98">
        <v>12.311914692301231</v>
      </c>
      <c r="H26" s="98">
        <v>14.277623438546472</v>
      </c>
      <c r="I26" s="98">
        <v>13.948585212731031</v>
      </c>
      <c r="J26" s="98">
        <v>15.327409174091573</v>
      </c>
      <c r="K26" s="98">
        <v>15.553402788037369</v>
      </c>
      <c r="L26" s="98">
        <v>18.235378309963302</v>
      </c>
      <c r="M26" s="98">
        <v>14.865916123740497</v>
      </c>
      <c r="N26" s="98">
        <v>16.477033574432188</v>
      </c>
      <c r="O26" s="98">
        <v>18.167143853653251</v>
      </c>
      <c r="P26" s="98">
        <v>14.415150891417053</v>
      </c>
      <c r="Q26" s="98">
        <v>14.227443487098714</v>
      </c>
      <c r="R26" s="98">
        <v>14.429993567536005</v>
      </c>
      <c r="S26" s="98">
        <v>14.727419590523811</v>
      </c>
      <c r="T26" s="98">
        <v>15.068907535376365</v>
      </c>
      <c r="U26" s="98">
        <v>15.417841605967066</v>
      </c>
      <c r="V26" s="98">
        <v>15.742366238542562</v>
      </c>
      <c r="W26" s="98">
        <v>16.060891543770257</v>
      </c>
      <c r="DA26" s="63" t="s">
        <v>1761</v>
      </c>
    </row>
    <row r="27" spans="1:105" ht="12" customHeight="1" x14ac:dyDescent="0.25">
      <c r="A27" s="97" t="s">
        <v>53</v>
      </c>
      <c r="B27" s="98">
        <v>0.26882388056162032</v>
      </c>
      <c r="C27" s="98">
        <v>0.27921636537105582</v>
      </c>
      <c r="D27" s="98">
        <v>0.26471289166359524</v>
      </c>
      <c r="E27" s="98">
        <v>0.26309798143518542</v>
      </c>
      <c r="F27" s="98">
        <v>0.26212802197888513</v>
      </c>
      <c r="G27" s="98">
        <v>0.26084975915882819</v>
      </c>
      <c r="H27" s="98">
        <v>0.29482482570134821</v>
      </c>
      <c r="I27" s="98">
        <v>0.27956088895477105</v>
      </c>
      <c r="J27" s="98">
        <v>0.30848427663949246</v>
      </c>
      <c r="K27" s="98">
        <v>0.30922595179148715</v>
      </c>
      <c r="L27" s="98">
        <v>0.3701749710633418</v>
      </c>
      <c r="M27" s="98">
        <v>0.28343430055181784</v>
      </c>
      <c r="N27" s="98">
        <v>0.31387544340925472</v>
      </c>
      <c r="O27" s="98">
        <v>0.34842002059356625</v>
      </c>
      <c r="P27" s="98">
        <v>0.25795237250119257</v>
      </c>
      <c r="Q27" s="98">
        <v>0.26170864171827518</v>
      </c>
      <c r="R27" s="98">
        <v>0.26654971670335365</v>
      </c>
      <c r="S27" s="98">
        <v>0.26748488612677002</v>
      </c>
      <c r="T27" s="98">
        <v>0.27056794012548341</v>
      </c>
      <c r="U27" s="98">
        <v>0.27125057303189282</v>
      </c>
      <c r="V27" s="98">
        <v>0.2699162052984373</v>
      </c>
      <c r="W27" s="98">
        <v>0.28210201012864017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1.5533266098772057E-2</v>
      </c>
      <c r="C28" s="122">
        <f t="shared" si="13"/>
        <v>1.6420465113603958E-2</v>
      </c>
      <c r="D28" s="122">
        <f t="shared" si="13"/>
        <v>1.8034325729736934E-2</v>
      </c>
      <c r="E28" s="122">
        <f t="shared" si="13"/>
        <v>2.7070978941704106E-2</v>
      </c>
      <c r="F28" s="122">
        <f t="shared" si="13"/>
        <v>2.218466166629238E-2</v>
      </c>
      <c r="G28" s="122">
        <f t="shared" si="13"/>
        <v>2.8256080151492259E-2</v>
      </c>
      <c r="H28" s="122">
        <f t="shared" si="13"/>
        <v>5.6314467731443919E-2</v>
      </c>
      <c r="I28" s="122">
        <f t="shared" si="13"/>
        <v>4.4649175043293368E-2</v>
      </c>
      <c r="J28" s="122">
        <f t="shared" si="13"/>
        <v>5.0943950662887795E-2</v>
      </c>
      <c r="K28" s="122">
        <f t="shared" si="13"/>
        <v>5.9288132096311431E-2</v>
      </c>
      <c r="L28" s="122">
        <f t="shared" si="13"/>
        <v>6.6260485828851232E-2</v>
      </c>
      <c r="M28" s="122">
        <f t="shared" si="13"/>
        <v>8.2214422697475309E-2</v>
      </c>
      <c r="N28" s="122">
        <f t="shared" si="13"/>
        <v>9.9318331250716971E-2</v>
      </c>
      <c r="O28" s="122">
        <f t="shared" si="13"/>
        <v>0.11721935615149923</v>
      </c>
      <c r="P28" s="122">
        <f t="shared" si="13"/>
        <v>0.14184367950782886</v>
      </c>
      <c r="Q28" s="122">
        <f t="shared" si="13"/>
        <v>0.16642328201596457</v>
      </c>
      <c r="R28" s="122">
        <f t="shared" si="13"/>
        <v>0.18843916374019742</v>
      </c>
      <c r="S28" s="122">
        <f t="shared" si="13"/>
        <v>0.21058330993338109</v>
      </c>
      <c r="T28" s="122">
        <f t="shared" si="13"/>
        <v>0.23985574151255037</v>
      </c>
      <c r="U28" s="122">
        <f t="shared" si="13"/>
        <v>0.27773672935991484</v>
      </c>
      <c r="V28" s="122">
        <f t="shared" si="13"/>
        <v>0.31577177783197896</v>
      </c>
      <c r="W28" s="122">
        <f t="shared" si="13"/>
        <v>0.34518293558163754</v>
      </c>
      <c r="DA28" s="130" t="s">
        <v>1763</v>
      </c>
    </row>
    <row r="29" spans="1:105" ht="12" customHeight="1" x14ac:dyDescent="0.25">
      <c r="A29" s="97" t="s">
        <v>53</v>
      </c>
      <c r="B29" s="98">
        <v>1.5533266098772057E-2</v>
      </c>
      <c r="C29" s="98">
        <v>1.6420465113603958E-2</v>
      </c>
      <c r="D29" s="98">
        <v>1.8034325729736934E-2</v>
      </c>
      <c r="E29" s="98">
        <v>2.7070978941704106E-2</v>
      </c>
      <c r="F29" s="98">
        <v>2.218466166629238E-2</v>
      </c>
      <c r="G29" s="98">
        <v>2.8256080151492259E-2</v>
      </c>
      <c r="H29" s="98">
        <v>5.6314467731443919E-2</v>
      </c>
      <c r="I29" s="98">
        <v>4.4649175043293368E-2</v>
      </c>
      <c r="J29" s="98">
        <v>5.0943950662887795E-2</v>
      </c>
      <c r="K29" s="98">
        <v>5.9288132096311431E-2</v>
      </c>
      <c r="L29" s="98">
        <v>6.6260485828851232E-2</v>
      </c>
      <c r="M29" s="98">
        <v>8.2214422697475309E-2</v>
      </c>
      <c r="N29" s="98">
        <v>9.9318331250716971E-2</v>
      </c>
      <c r="O29" s="98">
        <v>0.11721935615149923</v>
      </c>
      <c r="P29" s="98">
        <v>0.14184367950782886</v>
      </c>
      <c r="Q29" s="98">
        <v>0.16642328201596457</v>
      </c>
      <c r="R29" s="98">
        <v>0.18843916374019742</v>
      </c>
      <c r="S29" s="98">
        <v>0.21058330993338109</v>
      </c>
      <c r="T29" s="98">
        <v>0.23985574151255037</v>
      </c>
      <c r="U29" s="98">
        <v>0.27773672935991484</v>
      </c>
      <c r="V29" s="98">
        <v>0.31577177783197896</v>
      </c>
      <c r="W29" s="98">
        <v>0.34518293558163754</v>
      </c>
      <c r="DA29" s="63" t="s">
        <v>1764</v>
      </c>
    </row>
    <row r="30" spans="1:105" ht="12" customHeight="1" x14ac:dyDescent="0.25">
      <c r="A30" s="121" t="s">
        <v>55</v>
      </c>
      <c r="B30" s="122">
        <v>1.5402221284727955</v>
      </c>
      <c r="C30" s="122">
        <v>1.3798462351003153</v>
      </c>
      <c r="D30" s="122">
        <v>1.5859827062259142</v>
      </c>
      <c r="E30" s="122">
        <v>1.5985218319901602</v>
      </c>
      <c r="F30" s="122">
        <v>1.6166185949176373</v>
      </c>
      <c r="G30" s="122">
        <v>1.7289716481635424</v>
      </c>
      <c r="H30" s="122">
        <v>1.8356945252078565</v>
      </c>
      <c r="I30" s="122">
        <v>2.0081417555333752</v>
      </c>
      <c r="J30" s="122">
        <v>1.8663709216450552</v>
      </c>
      <c r="K30" s="122">
        <v>1.9866432604160045</v>
      </c>
      <c r="L30" s="122">
        <v>1.9554066470308455</v>
      </c>
      <c r="M30" s="122">
        <v>2.0198561387575218</v>
      </c>
      <c r="N30" s="122">
        <v>2.0243377163105487</v>
      </c>
      <c r="O30" s="122">
        <v>2.0607289608944326</v>
      </c>
      <c r="P30" s="122">
        <v>2.1471559834231719</v>
      </c>
      <c r="Q30" s="122">
        <v>2.1601429318159333</v>
      </c>
      <c r="R30" s="122">
        <v>2.1912679659539558</v>
      </c>
      <c r="S30" s="122">
        <v>2.2023441697438617</v>
      </c>
      <c r="T30" s="122">
        <v>2.1535901999784044</v>
      </c>
      <c r="U30" s="122">
        <v>2.0839143975815295</v>
      </c>
      <c r="V30" s="122">
        <v>1.9460395639056047</v>
      </c>
      <c r="W30" s="122">
        <v>1.8783725466860834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0.90649640387828645</v>
      </c>
      <c r="C35" s="101">
        <v>0.78395694460958942</v>
      </c>
      <c r="D35" s="101">
        <v>0.88456098878691858</v>
      </c>
      <c r="E35" s="101">
        <v>0.87034335883530289</v>
      </c>
      <c r="F35" s="101">
        <v>0.82345479079654305</v>
      </c>
      <c r="G35" s="101">
        <v>0.85307205647455076</v>
      </c>
      <c r="H35" s="101">
        <v>0.90566253988485634</v>
      </c>
      <c r="I35" s="101">
        <v>0.92597670780909414</v>
      </c>
      <c r="J35" s="101">
        <v>0.87365388271015887</v>
      </c>
      <c r="K35" s="101">
        <v>0.87991710189905947</v>
      </c>
      <c r="L35" s="101">
        <v>0.98181174584488873</v>
      </c>
      <c r="M35" s="101">
        <v>0.87808787669927169</v>
      </c>
      <c r="N35" s="101">
        <v>0.92673335520297262</v>
      </c>
      <c r="O35" s="101">
        <v>0.93668853899034688</v>
      </c>
      <c r="P35" s="101">
        <v>0.91234497790195812</v>
      </c>
      <c r="Q35" s="101">
        <v>0.94610027951728504</v>
      </c>
      <c r="R35" s="101">
        <v>0.94297392846928196</v>
      </c>
      <c r="S35" s="101">
        <v>0.96149211948486335</v>
      </c>
      <c r="T35" s="101">
        <v>0.99345230884860591</v>
      </c>
      <c r="U35" s="101">
        <v>0.99975640025892476</v>
      </c>
      <c r="V35" s="101">
        <v>0.95045289551609025</v>
      </c>
      <c r="W35" s="101">
        <v>0.94221741358005862</v>
      </c>
      <c r="DA35" s="131" t="s">
        <v>1770</v>
      </c>
    </row>
    <row r="36" spans="1:105" ht="12" customHeight="1" x14ac:dyDescent="0.25">
      <c r="A36" s="107" t="s">
        <v>121</v>
      </c>
      <c r="B36" s="104">
        <v>0.63372572459450915</v>
      </c>
      <c r="C36" s="104">
        <v>0.59588929049072603</v>
      </c>
      <c r="D36" s="104">
        <v>0.70142171743899551</v>
      </c>
      <c r="E36" s="104">
        <v>0.72817847315485718</v>
      </c>
      <c r="F36" s="104">
        <v>0.79316380412109411</v>
      </c>
      <c r="G36" s="104">
        <v>0.87589959168899179</v>
      </c>
      <c r="H36" s="104">
        <v>0.93003198532300002</v>
      </c>
      <c r="I36" s="104">
        <v>1.082165047724281</v>
      </c>
      <c r="J36" s="104">
        <v>0.99271703893489627</v>
      </c>
      <c r="K36" s="104">
        <v>1.106726158516945</v>
      </c>
      <c r="L36" s="104">
        <v>0.97359490118595682</v>
      </c>
      <c r="M36" s="104">
        <v>1.1417682620582501</v>
      </c>
      <c r="N36" s="104">
        <v>1.0976043611075763</v>
      </c>
      <c r="O36" s="104">
        <v>1.1240404219040858</v>
      </c>
      <c r="P36" s="104">
        <v>1.2348110055212138</v>
      </c>
      <c r="Q36" s="104">
        <v>1.2140426522986485</v>
      </c>
      <c r="R36" s="104">
        <v>1.248294037484674</v>
      </c>
      <c r="S36" s="104">
        <v>1.2408520502589981</v>
      </c>
      <c r="T36" s="104">
        <v>1.1601378911297984</v>
      </c>
      <c r="U36" s="104">
        <v>1.084157997322605</v>
      </c>
      <c r="V36" s="104">
        <v>0.9955866683895146</v>
      </c>
      <c r="W36" s="104">
        <v>0.93615513310602483</v>
      </c>
      <c r="DA36" s="132" t="s">
        <v>1771</v>
      </c>
    </row>
    <row r="37" spans="1:105" ht="12" customHeight="1" x14ac:dyDescent="0.25">
      <c r="A37" s="108" t="s">
        <v>53</v>
      </c>
      <c r="B37" s="98">
        <v>0.34103414231539758</v>
      </c>
      <c r="C37" s="98">
        <v>0.28957608809475827</v>
      </c>
      <c r="D37" s="98">
        <v>0.35850247027268778</v>
      </c>
      <c r="E37" s="98">
        <v>0.36405399052095716</v>
      </c>
      <c r="F37" s="98">
        <v>0.39732802833124459</v>
      </c>
      <c r="G37" s="98">
        <v>0.44466575055677465</v>
      </c>
      <c r="H37" s="98">
        <v>0.46392878247206326</v>
      </c>
      <c r="I37" s="98">
        <v>0.57635868328464845</v>
      </c>
      <c r="J37" s="98">
        <v>0.47885783474096394</v>
      </c>
      <c r="K37" s="98">
        <v>0.55148344032851937</v>
      </c>
      <c r="L37" s="98">
        <v>0.41024767983174976</v>
      </c>
      <c r="M37" s="98">
        <v>0.5289445384389897</v>
      </c>
      <c r="N37" s="98">
        <v>0.485151809967036</v>
      </c>
      <c r="O37" s="98">
        <v>0.50802105379125295</v>
      </c>
      <c r="P37" s="98">
        <v>0.58107854003722459</v>
      </c>
      <c r="Q37" s="98">
        <v>0.57786132304868021</v>
      </c>
      <c r="R37" s="98">
        <v>0.61569867460255012</v>
      </c>
      <c r="S37" s="98">
        <v>0.61575422769390753</v>
      </c>
      <c r="T37" s="98">
        <v>0.5505230904609224</v>
      </c>
      <c r="U37" s="98">
        <v>0.49610761611438253</v>
      </c>
      <c r="V37" s="98">
        <v>0.45105730814003442</v>
      </c>
      <c r="W37" s="98">
        <v>0.42265889977746973</v>
      </c>
      <c r="DA37" s="63" t="s">
        <v>1772</v>
      </c>
    </row>
    <row r="38" spans="1:105" ht="12" customHeight="1" x14ac:dyDescent="0.25">
      <c r="A38" s="108" t="s">
        <v>52</v>
      </c>
      <c r="B38" s="98">
        <v>0.29269158227911163</v>
      </c>
      <c r="C38" s="98">
        <v>0.30631320239596771</v>
      </c>
      <c r="D38" s="98">
        <v>0.34291924716630773</v>
      </c>
      <c r="E38" s="98">
        <v>0.36412448263390002</v>
      </c>
      <c r="F38" s="98">
        <v>0.39583577578984952</v>
      </c>
      <c r="G38" s="98">
        <v>0.43123384113221713</v>
      </c>
      <c r="H38" s="98">
        <v>0.46610320285093676</v>
      </c>
      <c r="I38" s="98">
        <v>0.50580636443963256</v>
      </c>
      <c r="J38" s="98">
        <v>0.51385920419393238</v>
      </c>
      <c r="K38" s="98">
        <v>0.55524271818842563</v>
      </c>
      <c r="L38" s="98">
        <v>0.56334722135420701</v>
      </c>
      <c r="M38" s="98">
        <v>0.6128237236192603</v>
      </c>
      <c r="N38" s="98">
        <v>0.6124525511405402</v>
      </c>
      <c r="O38" s="98">
        <v>0.61601936811283275</v>
      </c>
      <c r="P38" s="98">
        <v>0.65373246548398922</v>
      </c>
      <c r="Q38" s="98">
        <v>0.6361813292499684</v>
      </c>
      <c r="R38" s="98">
        <v>0.63259536288212392</v>
      </c>
      <c r="S38" s="98">
        <v>0.6250978225650905</v>
      </c>
      <c r="T38" s="98">
        <v>0.60961480066887597</v>
      </c>
      <c r="U38" s="98">
        <v>0.58805038120822251</v>
      </c>
      <c r="V38" s="98">
        <v>0.54452936024948018</v>
      </c>
      <c r="W38" s="98">
        <v>0.5134962333285551</v>
      </c>
      <c r="DA38" s="63" t="s">
        <v>1773</v>
      </c>
    </row>
    <row r="39" spans="1:105" ht="12" customHeight="1" x14ac:dyDescent="0.25">
      <c r="A39" s="121" t="s">
        <v>54</v>
      </c>
      <c r="B39" s="122">
        <v>0.25936772441858674</v>
      </c>
      <c r="C39" s="122">
        <v>0.27568021263479275</v>
      </c>
      <c r="D39" s="122">
        <v>0.27642931422113093</v>
      </c>
      <c r="E39" s="122">
        <v>0.27800433566222765</v>
      </c>
      <c r="F39" s="122">
        <v>0.29812434000355337</v>
      </c>
      <c r="G39" s="122">
        <v>0.31822417821509619</v>
      </c>
      <c r="H39" s="122">
        <v>0.37578997744877818</v>
      </c>
      <c r="I39" s="122">
        <v>0.36946692781308821</v>
      </c>
      <c r="J39" s="122">
        <v>0.38280548496726513</v>
      </c>
      <c r="K39" s="122">
        <v>0.35032236547207229</v>
      </c>
      <c r="L39" s="122">
        <v>0.42892724321505593</v>
      </c>
      <c r="M39" s="122">
        <v>0.4318596003190403</v>
      </c>
      <c r="N39" s="122">
        <v>0.43932350931385861</v>
      </c>
      <c r="O39" s="122">
        <v>0.43966611722004689</v>
      </c>
      <c r="P39" s="122">
        <v>0.43808068166308062</v>
      </c>
      <c r="Q39" s="122">
        <v>0.42756863515029586</v>
      </c>
      <c r="R39" s="122">
        <v>0.41779054186361453</v>
      </c>
      <c r="S39" s="122">
        <v>0.41582611685308551</v>
      </c>
      <c r="T39" s="122">
        <v>0.41828760622573163</v>
      </c>
      <c r="U39" s="122">
        <v>0.41933872971709663</v>
      </c>
      <c r="V39" s="122">
        <v>0.41002233201124993</v>
      </c>
      <c r="W39" s="122">
        <v>0.40078280853500259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0.25936772441858674</v>
      </c>
      <c r="C41" s="33">
        <v>0.27568021263479275</v>
      </c>
      <c r="D41" s="33">
        <v>0.27642931422113093</v>
      </c>
      <c r="E41" s="33">
        <v>0.27800433566222765</v>
      </c>
      <c r="F41" s="33">
        <v>0.29812434000355337</v>
      </c>
      <c r="G41" s="33">
        <v>0.31822417821509619</v>
      </c>
      <c r="H41" s="33">
        <v>0.37578997744877818</v>
      </c>
      <c r="I41" s="33">
        <v>0.36946692781308821</v>
      </c>
      <c r="J41" s="33">
        <v>0.38280548496726513</v>
      </c>
      <c r="K41" s="33">
        <v>0.35032236547207229</v>
      </c>
      <c r="L41" s="33">
        <v>0.42892724321505593</v>
      </c>
      <c r="M41" s="33">
        <v>0.4318596003190403</v>
      </c>
      <c r="N41" s="33">
        <v>0.43932350931385861</v>
      </c>
      <c r="O41" s="33">
        <v>0.43966611722004689</v>
      </c>
      <c r="P41" s="33">
        <v>0.43808068166308062</v>
      </c>
      <c r="Q41" s="33">
        <v>0.42756863515029586</v>
      </c>
      <c r="R41" s="33">
        <v>0.41779054186361453</v>
      </c>
      <c r="S41" s="33">
        <v>0.41582611685308551</v>
      </c>
      <c r="T41" s="33">
        <v>0.41828760622573163</v>
      </c>
      <c r="U41" s="33">
        <v>0.41933872971709663</v>
      </c>
      <c r="V41" s="33">
        <v>0.41002233201124993</v>
      </c>
      <c r="W41" s="33">
        <v>0.40078280853500259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29.405354015707218</v>
      </c>
      <c r="C43" s="117">
        <f t="shared" si="14"/>
        <v>25.690143741402323</v>
      </c>
      <c r="D43" s="117">
        <f t="shared" si="14"/>
        <v>22.521145740866224</v>
      </c>
      <c r="E43" s="117">
        <f t="shared" si="14"/>
        <v>18.959908098334129</v>
      </c>
      <c r="F43" s="117">
        <f t="shared" si="14"/>
        <v>15.377440790165991</v>
      </c>
      <c r="G43" s="117">
        <f t="shared" si="14"/>
        <v>11.906785951916563</v>
      </c>
      <c r="H43" s="117">
        <f t="shared" si="14"/>
        <v>8.5109388991040955</v>
      </c>
      <c r="I43" s="117">
        <f t="shared" si="14"/>
        <v>8.3943624538937236</v>
      </c>
      <c r="J43" s="117">
        <f t="shared" si="14"/>
        <v>8.2237433165979379</v>
      </c>
      <c r="K43" s="117">
        <f t="shared" si="14"/>
        <v>8.2339178478994679</v>
      </c>
      <c r="L43" s="117">
        <f t="shared" si="14"/>
        <v>8.5478416113402105</v>
      </c>
      <c r="M43" s="117">
        <f t="shared" si="14"/>
        <v>8.6531498663885476</v>
      </c>
      <c r="N43" s="117">
        <f t="shared" si="14"/>
        <v>9.3730258991354738</v>
      </c>
      <c r="O43" s="117">
        <f t="shared" si="14"/>
        <v>10.123253721306854</v>
      </c>
      <c r="P43" s="117">
        <f t="shared" si="14"/>
        <v>10.397740460419694</v>
      </c>
      <c r="Q43" s="117">
        <f t="shared" si="14"/>
        <v>10.592750928623371</v>
      </c>
      <c r="R43" s="117">
        <f t="shared" ref="R43:V43" si="15">R44+R47+R49+R58</f>
        <v>10.498000412430569</v>
      </c>
      <c r="S43" s="117">
        <f t="shared" si="15"/>
        <v>10.419251814835835</v>
      </c>
      <c r="T43" s="117">
        <f t="shared" si="15"/>
        <v>10.274159335718936</v>
      </c>
      <c r="U43" s="117">
        <f t="shared" si="15"/>
        <v>10.098212569852686</v>
      </c>
      <c r="V43" s="117">
        <f t="shared" si="15"/>
        <v>9.92767128797969</v>
      </c>
      <c r="W43" s="117">
        <f t="shared" ref="W43" si="16">W44+W47+W49+W58</f>
        <v>9.7585021044673823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25.663369611486178</v>
      </c>
      <c r="C44" s="122">
        <f t="shared" si="17"/>
        <v>22.575516549901305</v>
      </c>
      <c r="D44" s="122">
        <f t="shared" si="17"/>
        <v>19.488529597694697</v>
      </c>
      <c r="E44" s="122">
        <f t="shared" si="17"/>
        <v>16.404770882553823</v>
      </c>
      <c r="F44" s="122">
        <f t="shared" si="17"/>
        <v>13.323024245998871</v>
      </c>
      <c r="G44" s="122">
        <f t="shared" si="17"/>
        <v>10.243299724660858</v>
      </c>
      <c r="H44" s="122">
        <f t="shared" si="17"/>
        <v>7.16655821687299</v>
      </c>
      <c r="I44" s="122">
        <f t="shared" si="17"/>
        <v>7.162294770276878</v>
      </c>
      <c r="J44" s="122">
        <f t="shared" si="17"/>
        <v>7.1711756896823733</v>
      </c>
      <c r="K44" s="122">
        <f t="shared" si="17"/>
        <v>7.1694551502607364</v>
      </c>
      <c r="L44" s="122">
        <f t="shared" si="17"/>
        <v>7.4803833470545023</v>
      </c>
      <c r="M44" s="122">
        <f t="shared" si="17"/>
        <v>7.4771185244165297</v>
      </c>
      <c r="N44" s="122">
        <f t="shared" si="17"/>
        <v>8.1083313034952056</v>
      </c>
      <c r="O44" s="122">
        <f t="shared" si="17"/>
        <v>8.7288150217184164</v>
      </c>
      <c r="P44" s="122">
        <f t="shared" si="17"/>
        <v>8.7905977363516019</v>
      </c>
      <c r="Q44" s="122">
        <f t="shared" si="17"/>
        <v>8.8891648069933353</v>
      </c>
      <c r="R44" s="122">
        <f t="shared" ref="R44:V44" si="18">SUM(R45:R46)</f>
        <v>8.7580588833705857</v>
      </c>
      <c r="S44" s="122">
        <f t="shared" si="18"/>
        <v>8.7055563319583271</v>
      </c>
      <c r="T44" s="122">
        <f t="shared" si="18"/>
        <v>8.6382279720346222</v>
      </c>
      <c r="U44" s="122">
        <f t="shared" si="18"/>
        <v>8.5596274046566716</v>
      </c>
      <c r="V44" s="122">
        <f t="shared" si="18"/>
        <v>8.5068995489449044</v>
      </c>
      <c r="W44" s="122">
        <f t="shared" ref="W44" si="19">SUM(W45:W46)</f>
        <v>8.4542712529816608</v>
      </c>
      <c r="DA44" s="130" t="s">
        <v>1778</v>
      </c>
    </row>
    <row r="45" spans="1:105" ht="12" customHeight="1" x14ac:dyDescent="0.25">
      <c r="A45" s="97" t="s">
        <v>216</v>
      </c>
      <c r="B45" s="98">
        <v>25.076886799084303</v>
      </c>
      <c r="C45" s="98">
        <v>22.067631896776433</v>
      </c>
      <c r="D45" s="98">
        <v>19.058418886259378</v>
      </c>
      <c r="E45" s="98">
        <v>16.04920587574232</v>
      </c>
      <c r="F45" s="98">
        <v>13.039992865225271</v>
      </c>
      <c r="G45" s="98">
        <v>10.030779854708218</v>
      </c>
      <c r="H45" s="98">
        <v>7.0215668441911667</v>
      </c>
      <c r="I45" s="98">
        <v>7.0215668441911685</v>
      </c>
      <c r="J45" s="98">
        <v>7.0296938516117162</v>
      </c>
      <c r="K45" s="98">
        <v>7.0296938516117162</v>
      </c>
      <c r="L45" s="98">
        <v>7.3315540890790141</v>
      </c>
      <c r="M45" s="98">
        <v>7.3372265950759328</v>
      </c>
      <c r="N45" s="98">
        <v>7.9567608268468319</v>
      </c>
      <c r="O45" s="98">
        <v>8.564558943411523</v>
      </c>
      <c r="P45" s="98">
        <v>8.6360594971659275</v>
      </c>
      <c r="Q45" s="98">
        <v>8.7286052913663799</v>
      </c>
      <c r="R45" s="98">
        <v>8.5992148566437567</v>
      </c>
      <c r="S45" s="98">
        <v>8.550263262385922</v>
      </c>
      <c r="T45" s="98">
        <v>8.4858611226947964</v>
      </c>
      <c r="U45" s="98">
        <v>8.4116389925826756</v>
      </c>
      <c r="V45" s="98">
        <v>8.3635002519889987</v>
      </c>
      <c r="W45" s="98">
        <v>8.308339180820381</v>
      </c>
      <c r="DA45" s="63" t="s">
        <v>1779</v>
      </c>
    </row>
    <row r="46" spans="1:105" ht="12" customHeight="1" x14ac:dyDescent="0.25">
      <c r="A46" s="97" t="s">
        <v>53</v>
      </c>
      <c r="B46" s="98">
        <v>0.58648281240187417</v>
      </c>
      <c r="C46" s="98">
        <v>0.50788465312487219</v>
      </c>
      <c r="D46" s="98">
        <v>0.43011071143532015</v>
      </c>
      <c r="E46" s="98">
        <v>0.35556500681150388</v>
      </c>
      <c r="F46" s="98">
        <v>0.28303138077360052</v>
      </c>
      <c r="G46" s="98">
        <v>0.21251986995264063</v>
      </c>
      <c r="H46" s="98">
        <v>0.14499137268182322</v>
      </c>
      <c r="I46" s="98">
        <v>0.14072792608570933</v>
      </c>
      <c r="J46" s="98">
        <v>0.14148183807065712</v>
      </c>
      <c r="K46" s="98">
        <v>0.13976129864902043</v>
      </c>
      <c r="L46" s="98">
        <v>0.14882925797548829</v>
      </c>
      <c r="M46" s="98">
        <v>0.13989192934059674</v>
      </c>
      <c r="N46" s="98">
        <v>0.15157047664837334</v>
      </c>
      <c r="O46" s="98">
        <v>0.1642560783068929</v>
      </c>
      <c r="P46" s="98">
        <v>0.15453823918567502</v>
      </c>
      <c r="Q46" s="98">
        <v>0.16055951562695484</v>
      </c>
      <c r="R46" s="98">
        <v>0.15884402672682921</v>
      </c>
      <c r="S46" s="98">
        <v>0.15529306957240441</v>
      </c>
      <c r="T46" s="98">
        <v>0.15236684933982556</v>
      </c>
      <c r="U46" s="98">
        <v>0.14798841207399671</v>
      </c>
      <c r="V46" s="98">
        <v>0.14339929695590595</v>
      </c>
      <c r="W46" s="98">
        <v>0.14593207216127985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3.2027352780973309E-2</v>
      </c>
      <c r="C47" s="122">
        <f t="shared" si="20"/>
        <v>3.2778434650258217E-2</v>
      </c>
      <c r="D47" s="122">
        <f t="shared" si="20"/>
        <v>3.4600165942969288E-2</v>
      </c>
      <c r="E47" s="122">
        <f t="shared" si="20"/>
        <v>4.2042983899836579E-2</v>
      </c>
      <c r="F47" s="122">
        <f t="shared" si="20"/>
        <v>2.5037382249688069E-2</v>
      </c>
      <c r="G47" s="122">
        <f t="shared" si="20"/>
        <v>1.8077452056842282E-2</v>
      </c>
      <c r="H47" s="122">
        <f t="shared" si="20"/>
        <v>1.6711696279035897E-2</v>
      </c>
      <c r="I47" s="122">
        <f t="shared" si="20"/>
        <v>8.0563469880977172E-3</v>
      </c>
      <c r="J47" s="122">
        <f t="shared" si="20"/>
        <v>5.953606678002505E-3</v>
      </c>
      <c r="K47" s="122">
        <f t="shared" si="20"/>
        <v>2.9971204180132679E-3</v>
      </c>
      <c r="L47" s="122">
        <f t="shared" si="20"/>
        <v>6.5664112735523798E-3</v>
      </c>
      <c r="M47" s="122">
        <f t="shared" si="20"/>
        <v>3.190713078079957E-2</v>
      </c>
      <c r="N47" s="122">
        <f t="shared" si="20"/>
        <v>6.7091415914255298E-2</v>
      </c>
      <c r="O47" s="122">
        <f t="shared" si="20"/>
        <v>0.10739546727948202</v>
      </c>
      <c r="P47" s="122">
        <f t="shared" si="20"/>
        <v>0.15188507012083169</v>
      </c>
      <c r="Q47" s="122">
        <f t="shared" si="20"/>
        <v>0.1838872982495646</v>
      </c>
      <c r="R47" s="122">
        <f t="shared" si="20"/>
        <v>0.1963806946957416</v>
      </c>
      <c r="S47" s="122">
        <f t="shared" si="20"/>
        <v>0.19781126667092389</v>
      </c>
      <c r="T47" s="122">
        <f t="shared" si="20"/>
        <v>0.18762275574168921</v>
      </c>
      <c r="U47" s="122">
        <f t="shared" si="20"/>
        <v>0.16581560175154919</v>
      </c>
      <c r="V47" s="122">
        <f t="shared" si="20"/>
        <v>0.13621318208385955</v>
      </c>
      <c r="W47" s="122">
        <f t="shared" si="20"/>
        <v>0.1052253487980829</v>
      </c>
      <c r="DA47" s="130" t="s">
        <v>1781</v>
      </c>
    </row>
    <row r="48" spans="1:105" ht="12" customHeight="1" x14ac:dyDescent="0.25">
      <c r="A48" s="97" t="s">
        <v>53</v>
      </c>
      <c r="B48" s="98">
        <v>3.2027352780973309E-2</v>
      </c>
      <c r="C48" s="98">
        <v>3.2778434650258217E-2</v>
      </c>
      <c r="D48" s="98">
        <v>3.4600165942969288E-2</v>
      </c>
      <c r="E48" s="98">
        <v>4.2042983899836579E-2</v>
      </c>
      <c r="F48" s="98">
        <v>2.5037382249688069E-2</v>
      </c>
      <c r="G48" s="98">
        <v>1.8077452056842282E-2</v>
      </c>
      <c r="H48" s="98">
        <v>1.6711696279035897E-2</v>
      </c>
      <c r="I48" s="98">
        <v>8.0563469880977172E-3</v>
      </c>
      <c r="J48" s="98">
        <v>5.953606678002505E-3</v>
      </c>
      <c r="K48" s="98">
        <v>2.9971204180132679E-3</v>
      </c>
      <c r="L48" s="98">
        <v>6.5664112735523798E-3</v>
      </c>
      <c r="M48" s="98">
        <v>3.190713078079957E-2</v>
      </c>
      <c r="N48" s="98">
        <v>6.7091415914255298E-2</v>
      </c>
      <c r="O48" s="98">
        <v>0.10739546727948202</v>
      </c>
      <c r="P48" s="98">
        <v>0.15188507012083169</v>
      </c>
      <c r="Q48" s="98">
        <v>0.1838872982495646</v>
      </c>
      <c r="R48" s="98">
        <v>0.1963806946957416</v>
      </c>
      <c r="S48" s="98">
        <v>0.19781126667092389</v>
      </c>
      <c r="T48" s="98">
        <v>0.18762275574168921</v>
      </c>
      <c r="U48" s="98">
        <v>0.16581560175154919</v>
      </c>
      <c r="V48" s="98">
        <v>0.13621318208385955</v>
      </c>
      <c r="W48" s="98">
        <v>0.1052253487980829</v>
      </c>
      <c r="DA48" s="63" t="s">
        <v>1782</v>
      </c>
    </row>
    <row r="49" spans="1:105" ht="12" customHeight="1" x14ac:dyDescent="0.25">
      <c r="A49" s="121" t="s">
        <v>55</v>
      </c>
      <c r="B49" s="122">
        <v>3.1752557045877987</v>
      </c>
      <c r="C49" s="122">
        <v>2.568677729639671</v>
      </c>
      <c r="D49" s="122">
        <v>2.5530980787603372</v>
      </c>
      <c r="E49" s="122">
        <v>2.1408992550237658</v>
      </c>
      <c r="F49" s="122">
        <v>1.7135941242185786</v>
      </c>
      <c r="G49" s="122">
        <v>1.3898981567587563</v>
      </c>
      <c r="H49" s="122">
        <v>1.1024105062799054</v>
      </c>
      <c r="I49" s="122">
        <v>1.034209658575262</v>
      </c>
      <c r="J49" s="122">
        <v>0.86893162592041562</v>
      </c>
      <c r="K49" s="122">
        <v>0.90284362500160964</v>
      </c>
      <c r="L49" s="122">
        <v>0.87039474373471215</v>
      </c>
      <c r="M49" s="122">
        <v>0.94251530346516788</v>
      </c>
      <c r="N49" s="122">
        <v>0.98355996329261364</v>
      </c>
      <c r="O49" s="122">
        <v>1.0597865042234527</v>
      </c>
      <c r="P49" s="122">
        <v>1.207523768467941</v>
      </c>
      <c r="Q49" s="122">
        <v>1.267561142882776</v>
      </c>
      <c r="R49" s="122">
        <v>1.2956769006019151</v>
      </c>
      <c r="S49" s="122">
        <v>1.2748510957967136</v>
      </c>
      <c r="T49" s="122">
        <v>1.2129546127004116</v>
      </c>
      <c r="U49" s="122">
        <v>1.1434822126185864</v>
      </c>
      <c r="V49" s="122">
        <v>1.0620724969286739</v>
      </c>
      <c r="W49" s="122">
        <v>0.98964536733653763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1.8688370155010976</v>
      </c>
      <c r="C54" s="101">
        <v>1.4901466572278736</v>
      </c>
      <c r="D54" s="101">
        <v>1.4702141288401411</v>
      </c>
      <c r="E54" s="101">
        <v>1.2194485750374104</v>
      </c>
      <c r="F54" s="101">
        <v>0.94346306351795162</v>
      </c>
      <c r="G54" s="101">
        <v>0.73552464343333346</v>
      </c>
      <c r="H54" s="101">
        <v>0.55984849347981469</v>
      </c>
      <c r="I54" s="101">
        <v>0.47993718669215119</v>
      </c>
      <c r="J54" s="101">
        <v>0.40291230621369611</v>
      </c>
      <c r="K54" s="101">
        <v>0.3955559954733267</v>
      </c>
      <c r="L54" s="101">
        <v>0.45240423703143007</v>
      </c>
      <c r="M54" s="101">
        <v>0.3745619255954134</v>
      </c>
      <c r="N54" s="101">
        <v>0.43756423434688241</v>
      </c>
      <c r="O54" s="101">
        <v>0.47757811790270077</v>
      </c>
      <c r="P54" s="101">
        <v>0.51335891021314295</v>
      </c>
      <c r="Q54" s="101">
        <v>0.5454412719916869</v>
      </c>
      <c r="R54" s="101">
        <v>0.55067265922459496</v>
      </c>
      <c r="S54" s="101">
        <v>0.54370843760252185</v>
      </c>
      <c r="T54" s="101">
        <v>0.55485310562290857</v>
      </c>
      <c r="U54" s="101">
        <v>0.55521076424309757</v>
      </c>
      <c r="V54" s="101">
        <v>0.52427720855648707</v>
      </c>
      <c r="W54" s="101">
        <v>0.50091972823447983</v>
      </c>
      <c r="DA54" s="131" t="s">
        <v>1788</v>
      </c>
    </row>
    <row r="55" spans="1:105" ht="12" customHeight="1" x14ac:dyDescent="0.25">
      <c r="A55" s="107" t="s">
        <v>121</v>
      </c>
      <c r="B55" s="104">
        <v>1.3064186890867009</v>
      </c>
      <c r="C55" s="104">
        <v>1.0785310724117974</v>
      </c>
      <c r="D55" s="104">
        <v>1.0828839499201961</v>
      </c>
      <c r="E55" s="104">
        <v>0.92145067998635533</v>
      </c>
      <c r="F55" s="104">
        <v>0.77013106070062709</v>
      </c>
      <c r="G55" s="104">
        <v>0.65437351332542293</v>
      </c>
      <c r="H55" s="104">
        <v>0.54256201280009075</v>
      </c>
      <c r="I55" s="104">
        <v>0.5542724718831108</v>
      </c>
      <c r="J55" s="104">
        <v>0.4660193197067195</v>
      </c>
      <c r="K55" s="104">
        <v>0.50728762952828299</v>
      </c>
      <c r="L55" s="104">
        <v>0.41799050670328208</v>
      </c>
      <c r="M55" s="104">
        <v>0.56795337786975442</v>
      </c>
      <c r="N55" s="104">
        <v>0.54599572894573123</v>
      </c>
      <c r="O55" s="104">
        <v>0.582208386320752</v>
      </c>
      <c r="P55" s="104">
        <v>0.6941648582547979</v>
      </c>
      <c r="Q55" s="104">
        <v>0.72211987089108898</v>
      </c>
      <c r="R55" s="104">
        <v>0.74500424137732013</v>
      </c>
      <c r="S55" s="104">
        <v>0.73114265819419177</v>
      </c>
      <c r="T55" s="104">
        <v>0.65810150707750303</v>
      </c>
      <c r="U55" s="104">
        <v>0.58827144837548895</v>
      </c>
      <c r="V55" s="104">
        <v>0.53779528837218671</v>
      </c>
      <c r="W55" s="104">
        <v>0.4887256391020578</v>
      </c>
      <c r="DA55" s="132" t="s">
        <v>1789</v>
      </c>
    </row>
    <row r="56" spans="1:105" ht="12" customHeight="1" x14ac:dyDescent="0.25">
      <c r="A56" s="108" t="s">
        <v>53</v>
      </c>
      <c r="B56" s="98">
        <v>0.70303817542291602</v>
      </c>
      <c r="C56" s="98">
        <v>0.52411884862111557</v>
      </c>
      <c r="D56" s="98">
        <v>0.5534709881559946</v>
      </c>
      <c r="E56" s="98">
        <v>0.46068073897309847</v>
      </c>
      <c r="F56" s="98">
        <v>0.38578998980406487</v>
      </c>
      <c r="G56" s="98">
        <v>0.33220416153663529</v>
      </c>
      <c r="H56" s="98">
        <v>0.27064674977443837</v>
      </c>
      <c r="I56" s="98">
        <v>0.29520427844835589</v>
      </c>
      <c r="J56" s="98">
        <v>0.22479416956683432</v>
      </c>
      <c r="K56" s="98">
        <v>0.25278224881143763</v>
      </c>
      <c r="L56" s="98">
        <v>0.17613037553692612</v>
      </c>
      <c r="M56" s="98">
        <v>0.26311454547757956</v>
      </c>
      <c r="N56" s="98">
        <v>0.24133542605916325</v>
      </c>
      <c r="O56" s="98">
        <v>0.26313477005012187</v>
      </c>
      <c r="P56" s="98">
        <v>0.32666076069639921</v>
      </c>
      <c r="Q56" s="98">
        <v>0.34371539023178976</v>
      </c>
      <c r="R56" s="98">
        <v>0.3674599975768339</v>
      </c>
      <c r="S56" s="98">
        <v>0.36281858319568855</v>
      </c>
      <c r="T56" s="98">
        <v>0.31229052880987501</v>
      </c>
      <c r="U56" s="98">
        <v>0.26919134167017139</v>
      </c>
      <c r="V56" s="98">
        <v>0.243651811344511</v>
      </c>
      <c r="W56" s="98">
        <v>0.22065172065079267</v>
      </c>
      <c r="DA56" s="63" t="s">
        <v>1790</v>
      </c>
    </row>
    <row r="57" spans="1:105" ht="12" customHeight="1" x14ac:dyDescent="0.25">
      <c r="A57" s="108" t="s">
        <v>52</v>
      </c>
      <c r="B57" s="98">
        <v>0.60338051366378498</v>
      </c>
      <c r="C57" s="98">
        <v>0.55441222379068178</v>
      </c>
      <c r="D57" s="98">
        <v>0.52941296176420138</v>
      </c>
      <c r="E57" s="98">
        <v>0.4607699410132568</v>
      </c>
      <c r="F57" s="98">
        <v>0.38434107089656216</v>
      </c>
      <c r="G57" s="98">
        <v>0.32216935178878764</v>
      </c>
      <c r="H57" s="98">
        <v>0.27191526302565239</v>
      </c>
      <c r="I57" s="98">
        <v>0.2590681934347549</v>
      </c>
      <c r="J57" s="98">
        <v>0.24122515013988519</v>
      </c>
      <c r="K57" s="98">
        <v>0.25450538071684536</v>
      </c>
      <c r="L57" s="98">
        <v>0.24186013116635599</v>
      </c>
      <c r="M57" s="98">
        <v>0.30483883239217485</v>
      </c>
      <c r="N57" s="98">
        <v>0.30466030288656798</v>
      </c>
      <c r="O57" s="98">
        <v>0.31907361627063013</v>
      </c>
      <c r="P57" s="98">
        <v>0.36750409755839869</v>
      </c>
      <c r="Q57" s="98">
        <v>0.37840448065929927</v>
      </c>
      <c r="R57" s="98">
        <v>0.37754424380048629</v>
      </c>
      <c r="S57" s="98">
        <v>0.36832407499850317</v>
      </c>
      <c r="T57" s="98">
        <v>0.34581097826762802</v>
      </c>
      <c r="U57" s="98">
        <v>0.31908010670531756</v>
      </c>
      <c r="V57" s="98">
        <v>0.29414347702767568</v>
      </c>
      <c r="W57" s="98">
        <v>0.2680739184512651</v>
      </c>
      <c r="DA57" s="63" t="s">
        <v>1791</v>
      </c>
    </row>
    <row r="58" spans="1:105" ht="12" customHeight="1" x14ac:dyDescent="0.25">
      <c r="A58" s="121" t="s">
        <v>54</v>
      </c>
      <c r="B58" s="122">
        <v>0.53470134685226978</v>
      </c>
      <c r="C58" s="122">
        <v>0.5131710272110912</v>
      </c>
      <c r="D58" s="122">
        <v>0.44491789846821955</v>
      </c>
      <c r="E58" s="122">
        <v>0.37219497685670366</v>
      </c>
      <c r="F58" s="122">
        <v>0.31578503769885363</v>
      </c>
      <c r="G58" s="122">
        <v>0.25551061844010803</v>
      </c>
      <c r="H58" s="122">
        <v>0.22525847967216373</v>
      </c>
      <c r="I58" s="122">
        <v>0.18980167805348641</v>
      </c>
      <c r="J58" s="122">
        <v>0.17768239431714661</v>
      </c>
      <c r="K58" s="122">
        <v>0.15862195221910966</v>
      </c>
      <c r="L58" s="122">
        <v>0.19049710927744415</v>
      </c>
      <c r="M58" s="122">
        <v>0.20160890772604848</v>
      </c>
      <c r="N58" s="122">
        <v>0.21404321643339949</v>
      </c>
      <c r="O58" s="122">
        <v>0.22725672808550354</v>
      </c>
      <c r="P58" s="122">
        <v>0.24773388547932029</v>
      </c>
      <c r="Q58" s="122">
        <v>0.25213768049769575</v>
      </c>
      <c r="R58" s="122">
        <v>0.24788393376232609</v>
      </c>
      <c r="S58" s="122">
        <v>0.24103312040986991</v>
      </c>
      <c r="T58" s="122">
        <v>0.23535399524221318</v>
      </c>
      <c r="U58" s="122">
        <v>0.2292873508258797</v>
      </c>
      <c r="V58" s="122">
        <v>0.22248606002225424</v>
      </c>
      <c r="W58" s="122">
        <v>0.20936013535110126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0.53470134685226978</v>
      </c>
      <c r="C60" s="33">
        <v>0.5131710272110912</v>
      </c>
      <c r="D60" s="33">
        <v>0.44491789846821955</v>
      </c>
      <c r="E60" s="33">
        <v>0.37219497685670366</v>
      </c>
      <c r="F60" s="33">
        <v>0.31578503769885363</v>
      </c>
      <c r="G60" s="33">
        <v>0.25551061844010803</v>
      </c>
      <c r="H60" s="33">
        <v>0.22525847967216373</v>
      </c>
      <c r="I60" s="33">
        <v>0.18980167805348641</v>
      </c>
      <c r="J60" s="33">
        <v>0.17768239431714661</v>
      </c>
      <c r="K60" s="33">
        <v>0.15862195221910966</v>
      </c>
      <c r="L60" s="33">
        <v>0.19049710927744415</v>
      </c>
      <c r="M60" s="33">
        <v>0.20160890772604848</v>
      </c>
      <c r="N60" s="33">
        <v>0.21404321643339949</v>
      </c>
      <c r="O60" s="33">
        <v>0.22725672808550354</v>
      </c>
      <c r="P60" s="33">
        <v>0.24773388547932029</v>
      </c>
      <c r="Q60" s="33">
        <v>0.25213768049769575</v>
      </c>
      <c r="R60" s="33">
        <v>0.24788393376232609</v>
      </c>
      <c r="S60" s="33">
        <v>0.24103312040986991</v>
      </c>
      <c r="T60" s="33">
        <v>0.23535399524221318</v>
      </c>
      <c r="U60" s="33">
        <v>0.2292873508258797</v>
      </c>
      <c r="V60" s="33">
        <v>0.22248606002225424</v>
      </c>
      <c r="W60" s="33">
        <v>0.20936013535110126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4819.1488009085733</v>
      </c>
      <c r="C62" s="117">
        <f t="shared" si="21"/>
        <v>5188.6497906119794</v>
      </c>
      <c r="D62" s="117">
        <f t="shared" si="21"/>
        <v>5078.6450843898128</v>
      </c>
      <c r="E62" s="117">
        <f t="shared" si="21"/>
        <v>5275.4297908942062</v>
      </c>
      <c r="F62" s="117">
        <f t="shared" si="21"/>
        <v>5114.8596442589787</v>
      </c>
      <c r="G62" s="117">
        <f t="shared" si="21"/>
        <v>4993.4418901095587</v>
      </c>
      <c r="H62" s="117">
        <f t="shared" si="21"/>
        <v>5123.0797380697923</v>
      </c>
      <c r="I62" s="117">
        <f t="shared" si="21"/>
        <v>4654.9486675818735</v>
      </c>
      <c r="J62" s="117">
        <f t="shared" si="21"/>
        <v>5369.3830582478686</v>
      </c>
      <c r="K62" s="117">
        <f t="shared" si="21"/>
        <v>5455.5485508203292</v>
      </c>
      <c r="L62" s="117">
        <f t="shared" si="21"/>
        <v>6496.2777358964386</v>
      </c>
      <c r="M62" s="117">
        <f t="shared" si="21"/>
        <v>5177.0386922023854</v>
      </c>
      <c r="N62" s="117">
        <f t="shared" si="21"/>
        <v>5683.2720753662397</v>
      </c>
      <c r="O62" s="117">
        <f t="shared" si="21"/>
        <v>6191.2364569693009</v>
      </c>
      <c r="P62" s="117">
        <f t="shared" si="21"/>
        <v>4661.0600192892161</v>
      </c>
      <c r="Q62" s="117">
        <f t="shared" si="21"/>
        <v>5020.4537948811421</v>
      </c>
      <c r="R62" s="117">
        <f t="shared" ref="R62:V62" si="22">R63+R66+R68+R77</f>
        <v>5302.0441807667557</v>
      </c>
      <c r="S62" s="117">
        <f t="shared" si="22"/>
        <v>5229.4865435224174</v>
      </c>
      <c r="T62" s="117">
        <f t="shared" si="22"/>
        <v>5277.0434160165505</v>
      </c>
      <c r="U62" s="117">
        <f t="shared" si="22"/>
        <v>5176.9336316703984</v>
      </c>
      <c r="V62" s="117">
        <f t="shared" si="22"/>
        <v>5033.2954314668759</v>
      </c>
      <c r="W62" s="117">
        <f t="shared" ref="W62" si="23">W63+W66+W68+W77</f>
        <v>5779.5370306667855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4209.6121307412004</v>
      </c>
      <c r="C63" s="122">
        <f t="shared" si="24"/>
        <v>4553.4843775901973</v>
      </c>
      <c r="D63" s="122">
        <f t="shared" si="24"/>
        <v>4395.3058167893041</v>
      </c>
      <c r="E63" s="122">
        <f t="shared" si="24"/>
        <v>4567.7931267145741</v>
      </c>
      <c r="F63" s="122">
        <f t="shared" si="24"/>
        <v>4424.0067004652028</v>
      </c>
      <c r="G63" s="122">
        <f t="shared" si="24"/>
        <v>4306.9174965099437</v>
      </c>
      <c r="H63" s="122">
        <f t="shared" si="24"/>
        <v>4411.9176598485919</v>
      </c>
      <c r="I63" s="122">
        <f t="shared" si="24"/>
        <v>3980.3758506526679</v>
      </c>
      <c r="J63" s="122">
        <f t="shared" si="24"/>
        <v>4660.3686693930358</v>
      </c>
      <c r="K63" s="122">
        <f t="shared" si="24"/>
        <v>4735.6920663826704</v>
      </c>
      <c r="L63" s="122">
        <f t="shared" si="24"/>
        <v>5630.928129488565</v>
      </c>
      <c r="M63" s="122">
        <f t="shared" si="24"/>
        <v>4474.9654400661084</v>
      </c>
      <c r="N63" s="122">
        <f t="shared" si="24"/>
        <v>4943.2751726689112</v>
      </c>
      <c r="O63" s="122">
        <f t="shared" si="24"/>
        <v>5380.1884172292821</v>
      </c>
      <c r="P63" s="122">
        <f t="shared" si="24"/>
        <v>3970.8311571190848</v>
      </c>
      <c r="Q63" s="122">
        <f t="shared" si="24"/>
        <v>4206.0615018964572</v>
      </c>
      <c r="R63" s="122">
        <f t="shared" ref="R63:V63" si="25">SUM(R64:R65)</f>
        <v>4445.2920169540594</v>
      </c>
      <c r="S63" s="122">
        <f t="shared" si="25"/>
        <v>4390.7944444636087</v>
      </c>
      <c r="T63" s="122">
        <f t="shared" si="25"/>
        <v>4449.1896494182347</v>
      </c>
      <c r="U63" s="122">
        <f t="shared" si="25"/>
        <v>4386.1950394347523</v>
      </c>
      <c r="V63" s="122">
        <f t="shared" si="25"/>
        <v>4299.034922825881</v>
      </c>
      <c r="W63" s="122">
        <f t="shared" ref="W63" si="26">SUM(W64:W65)</f>
        <v>5003.5976736589319</v>
      </c>
      <c r="DA63" s="130" t="s">
        <v>1796</v>
      </c>
    </row>
    <row r="64" spans="1:105" ht="12" customHeight="1" x14ac:dyDescent="0.25">
      <c r="A64" s="97" t="s">
        <v>217</v>
      </c>
      <c r="B64" s="98">
        <v>4113.4102212127982</v>
      </c>
      <c r="C64" s="98">
        <v>4451.0439825494013</v>
      </c>
      <c r="D64" s="98">
        <v>4298.301673795434</v>
      </c>
      <c r="E64" s="98">
        <v>4468.7885501897617</v>
      </c>
      <c r="F64" s="98">
        <v>4330.0240804635641</v>
      </c>
      <c r="G64" s="98">
        <v>4217.5609833883527</v>
      </c>
      <c r="H64" s="98">
        <v>4322.6572396716465</v>
      </c>
      <c r="I64" s="98">
        <v>3902.1676706670323</v>
      </c>
      <c r="J64" s="98">
        <v>4568.4231427506902</v>
      </c>
      <c r="K64" s="98">
        <v>4643.3745249059748</v>
      </c>
      <c r="L64" s="98">
        <v>5518.8955214865864</v>
      </c>
      <c r="M64" s="98">
        <v>4391.241804136158</v>
      </c>
      <c r="N64" s="98">
        <v>4850.8696522133614</v>
      </c>
      <c r="O64" s="98">
        <v>5278.9457344862731</v>
      </c>
      <c r="P64" s="98">
        <v>3901.0241572392924</v>
      </c>
      <c r="Q64" s="98">
        <v>4130.0900003994457</v>
      </c>
      <c r="R64" s="98">
        <v>4364.6682059757686</v>
      </c>
      <c r="S64" s="98">
        <v>4312.4697606477002</v>
      </c>
      <c r="T64" s="98">
        <v>4370.7118630954055</v>
      </c>
      <c r="U64" s="98">
        <v>4310.3615938598132</v>
      </c>
      <c r="V64" s="98">
        <v>4226.5668535868854</v>
      </c>
      <c r="W64" s="98">
        <v>4917.2288602001863</v>
      </c>
      <c r="DA64" s="63" t="s">
        <v>1797</v>
      </c>
    </row>
    <row r="65" spans="1:105" ht="12" customHeight="1" x14ac:dyDescent="0.25">
      <c r="A65" s="97" t="s">
        <v>53</v>
      </c>
      <c r="B65" s="98">
        <v>96.201909528402439</v>
      </c>
      <c r="C65" s="98">
        <v>102.4403950407962</v>
      </c>
      <c r="D65" s="98">
        <v>97.00414299387019</v>
      </c>
      <c r="E65" s="98">
        <v>99.004576524812009</v>
      </c>
      <c r="F65" s="98">
        <v>93.982620001638395</v>
      </c>
      <c r="G65" s="98">
        <v>89.356513121590865</v>
      </c>
      <c r="H65" s="98">
        <v>89.260420176945502</v>
      </c>
      <c r="I65" s="98">
        <v>78.208179985635724</v>
      </c>
      <c r="J65" s="98">
        <v>91.945526642345285</v>
      </c>
      <c r="K65" s="98">
        <v>92.317541476695695</v>
      </c>
      <c r="L65" s="98">
        <v>112.03260800197874</v>
      </c>
      <c r="M65" s="98">
        <v>83.723635929950774</v>
      </c>
      <c r="N65" s="98">
        <v>92.405520455549336</v>
      </c>
      <c r="O65" s="98">
        <v>101.24268274300931</v>
      </c>
      <c r="P65" s="98">
        <v>69.806999879792414</v>
      </c>
      <c r="Q65" s="98">
        <v>75.97150149701163</v>
      </c>
      <c r="R65" s="98">
        <v>80.623810978290905</v>
      </c>
      <c r="S65" s="98">
        <v>78.324683815908244</v>
      </c>
      <c r="T65" s="98">
        <v>78.477786322829118</v>
      </c>
      <c r="U65" s="98">
        <v>75.833445574939205</v>
      </c>
      <c r="V65" s="98">
        <v>72.468069238995412</v>
      </c>
      <c r="W65" s="98">
        <v>86.368813458745379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5.5811265298033854</v>
      </c>
      <c r="C66" s="122">
        <f t="shared" si="27"/>
        <v>5.9374793855404651</v>
      </c>
      <c r="D66" s="122">
        <f t="shared" si="27"/>
        <v>6.5235525988943541</v>
      </c>
      <c r="E66" s="122">
        <f t="shared" si="27"/>
        <v>9.9914245520998168</v>
      </c>
      <c r="F66" s="122">
        <f t="shared" si="27"/>
        <v>8.0243638633577934</v>
      </c>
      <c r="G66" s="122">
        <f t="shared" si="27"/>
        <v>9.1105895456616892</v>
      </c>
      <c r="H66" s="122">
        <f t="shared" si="27"/>
        <v>15.573456907953748</v>
      </c>
      <c r="I66" s="122">
        <f t="shared" si="27"/>
        <v>11.585880718767417</v>
      </c>
      <c r="J66" s="122">
        <f t="shared" si="27"/>
        <v>12.79019498497836</v>
      </c>
      <c r="K66" s="122">
        <f t="shared" si="27"/>
        <v>15.14190916413358</v>
      </c>
      <c r="L66" s="122">
        <f t="shared" si="27"/>
        <v>17.948863950520142</v>
      </c>
      <c r="M66" s="122">
        <f t="shared" si="27"/>
        <v>23.944503167527525</v>
      </c>
      <c r="N66" s="122">
        <f t="shared" si="27"/>
        <v>30.029071086695208</v>
      </c>
      <c r="O66" s="122">
        <f t="shared" si="27"/>
        <v>36.139674871759055</v>
      </c>
      <c r="P66" s="122">
        <f t="shared" si="27"/>
        <v>43.061022523530234</v>
      </c>
      <c r="Q66" s="122">
        <f t="shared" si="27"/>
        <v>50.310556600669692</v>
      </c>
      <c r="R66" s="122">
        <f t="shared" si="27"/>
        <v>58.055342853675171</v>
      </c>
      <c r="S66" s="122">
        <f t="shared" si="27"/>
        <v>65.968989196248543</v>
      </c>
      <c r="T66" s="122">
        <f t="shared" si="27"/>
        <v>73.978632952514076</v>
      </c>
      <c r="U66" s="122">
        <f t="shared" si="27"/>
        <v>82.204078374078051</v>
      </c>
      <c r="V66" s="122">
        <f t="shared" si="27"/>
        <v>90.192762525601083</v>
      </c>
      <c r="W66" s="122">
        <f t="shared" si="27"/>
        <v>98.726547843751646</v>
      </c>
      <c r="DA66" s="130" t="s">
        <v>1799</v>
      </c>
    </row>
    <row r="67" spans="1:105" ht="12" customHeight="1" x14ac:dyDescent="0.25">
      <c r="A67" s="97" t="s">
        <v>53</v>
      </c>
      <c r="B67" s="98">
        <v>5.5811265298033854</v>
      </c>
      <c r="C67" s="98">
        <v>5.9374793855404651</v>
      </c>
      <c r="D67" s="98">
        <v>6.5235525988943541</v>
      </c>
      <c r="E67" s="98">
        <v>9.9914245520998168</v>
      </c>
      <c r="F67" s="98">
        <v>8.0243638633577934</v>
      </c>
      <c r="G67" s="98">
        <v>9.1105895456616892</v>
      </c>
      <c r="H67" s="98">
        <v>15.573456907953748</v>
      </c>
      <c r="I67" s="98">
        <v>11.585880718767417</v>
      </c>
      <c r="J67" s="98">
        <v>12.79019498497836</v>
      </c>
      <c r="K67" s="98">
        <v>15.14190916413358</v>
      </c>
      <c r="L67" s="98">
        <v>17.948863950520142</v>
      </c>
      <c r="M67" s="98">
        <v>23.944503167527525</v>
      </c>
      <c r="N67" s="98">
        <v>30.029071086695208</v>
      </c>
      <c r="O67" s="98">
        <v>36.139674871759055</v>
      </c>
      <c r="P67" s="98">
        <v>43.061022523530234</v>
      </c>
      <c r="Q67" s="98">
        <v>50.310556600669692</v>
      </c>
      <c r="R67" s="98">
        <v>58.055342853675171</v>
      </c>
      <c r="S67" s="98">
        <v>65.968989196248543</v>
      </c>
      <c r="T67" s="98">
        <v>73.978632952514076</v>
      </c>
      <c r="U67" s="98">
        <v>82.204078374078051</v>
      </c>
      <c r="V67" s="98">
        <v>90.192762525601083</v>
      </c>
      <c r="W67" s="98">
        <v>98.726547843751646</v>
      </c>
      <c r="DA67" s="63" t="s">
        <v>1800</v>
      </c>
    </row>
    <row r="68" spans="1:105" ht="12" customHeight="1" x14ac:dyDescent="0.25">
      <c r="A68" s="121" t="s">
        <v>55</v>
      </c>
      <c r="B68" s="122">
        <v>510.70548573775955</v>
      </c>
      <c r="C68" s="122">
        <v>528.26084826496606</v>
      </c>
      <c r="D68" s="122">
        <v>575.46872251787397</v>
      </c>
      <c r="E68" s="122">
        <v>595.3644952785329</v>
      </c>
      <c r="F68" s="122">
        <v>577.85280725555822</v>
      </c>
      <c r="G68" s="122">
        <v>572.01157659518731</v>
      </c>
      <c r="H68" s="122">
        <v>578.53263344697086</v>
      </c>
      <c r="I68" s="122">
        <v>555.2033706795462</v>
      </c>
      <c r="J68" s="122">
        <v>583.026714791676</v>
      </c>
      <c r="K68" s="122">
        <v>600.88355492503922</v>
      </c>
      <c r="L68" s="122">
        <v>713.19825372213847</v>
      </c>
      <c r="M68" s="122">
        <v>549.10113808973176</v>
      </c>
      <c r="N68" s="122">
        <v>582.07987838071574</v>
      </c>
      <c r="O68" s="122">
        <v>648.44918712249421</v>
      </c>
      <c r="P68" s="122">
        <v>522.9364298416657</v>
      </c>
      <c r="Q68" s="122">
        <v>640.51651728820877</v>
      </c>
      <c r="R68" s="122">
        <v>676.11413384274329</v>
      </c>
      <c r="S68" s="122">
        <v>651.13598186211539</v>
      </c>
      <c r="T68" s="122">
        <v>633.63030992893448</v>
      </c>
      <c r="U68" s="122">
        <v>589.60458087365669</v>
      </c>
      <c r="V68" s="122">
        <v>526.56141948904872</v>
      </c>
      <c r="W68" s="122">
        <v>560.67842940521325</v>
      </c>
      <c r="DA68" s="130" t="s">
        <v>1801</v>
      </c>
    </row>
    <row r="69" spans="1:105" ht="12" customHeight="1" x14ac:dyDescent="0.25">
      <c r="A69" s="97" t="s">
        <v>134</v>
      </c>
      <c r="B69" s="98">
        <v>504.85367289635701</v>
      </c>
      <c r="C69" s="98">
        <v>520.86004250394205</v>
      </c>
      <c r="D69" s="98">
        <v>566.86822396964396</v>
      </c>
      <c r="E69" s="98">
        <v>586.56570391052355</v>
      </c>
      <c r="F69" s="98">
        <v>569.19195600235048</v>
      </c>
      <c r="G69" s="98">
        <v>563.41186365493775</v>
      </c>
      <c r="H69" s="98">
        <v>569.81970476665322</v>
      </c>
      <c r="I69" s="98">
        <v>545.28970571885839</v>
      </c>
      <c r="J69" s="98">
        <v>572.41469681384137</v>
      </c>
      <c r="K69" s="98">
        <v>589.62639814205374</v>
      </c>
      <c r="L69" s="98">
        <v>701.02982824618869</v>
      </c>
      <c r="M69" s="98">
        <v>539.09366434258027</v>
      </c>
      <c r="N69" s="98">
        <v>571.34016115448037</v>
      </c>
      <c r="O69" s="98">
        <v>637.48237528028221</v>
      </c>
      <c r="P69" s="98">
        <v>515.19767008237034</v>
      </c>
      <c r="Q69" s="98">
        <v>629.61805938362045</v>
      </c>
      <c r="R69" s="98">
        <v>665.39982327032737</v>
      </c>
      <c r="S69" s="98">
        <v>640.85538947582302</v>
      </c>
      <c r="T69" s="98">
        <v>623.12774330693082</v>
      </c>
      <c r="U69" s="98">
        <v>578.89911004126554</v>
      </c>
      <c r="V69" s="98">
        <v>516.09827138286494</v>
      </c>
      <c r="W69" s="98">
        <v>551.55741943489204</v>
      </c>
      <c r="DA69" s="63" t="s">
        <v>1802</v>
      </c>
    </row>
    <row r="70" spans="1:105" ht="12" customHeight="1" x14ac:dyDescent="0.25">
      <c r="A70" s="97" t="s">
        <v>133</v>
      </c>
      <c r="B70" s="98">
        <v>2.3702092440136795</v>
      </c>
      <c r="C70" s="98">
        <v>3.0737621082260982</v>
      </c>
      <c r="D70" s="98">
        <v>3.201469038537601</v>
      </c>
      <c r="E70" s="98">
        <v>3.5588199749660347</v>
      </c>
      <c r="F70" s="98">
        <v>3.7707032129464393</v>
      </c>
      <c r="G70" s="98">
        <v>3.8058941277364506</v>
      </c>
      <c r="H70" s="98">
        <v>3.9765785654678787</v>
      </c>
      <c r="I70" s="98">
        <v>3.7009318848507364</v>
      </c>
      <c r="J70" s="98">
        <v>4.4833351337531013</v>
      </c>
      <c r="K70" s="98">
        <v>4.726676489460969</v>
      </c>
      <c r="L70" s="98">
        <v>5.9667563640150298</v>
      </c>
      <c r="M70" s="98">
        <v>4.2672355911550897</v>
      </c>
      <c r="N70" s="98">
        <v>4.3854037219208317</v>
      </c>
      <c r="O70" s="98">
        <v>5.4195334032654507</v>
      </c>
      <c r="P70" s="98">
        <v>4.1448414414522574</v>
      </c>
      <c r="Q70" s="98">
        <v>5.1880839495391342</v>
      </c>
      <c r="R70" s="98">
        <v>5.6304740772921971</v>
      </c>
      <c r="S70" s="98">
        <v>5.1017619899832196</v>
      </c>
      <c r="T70" s="98">
        <v>4.7549005240555555</v>
      </c>
      <c r="U70" s="98">
        <v>4.1726548870722224</v>
      </c>
      <c r="V70" s="98">
        <v>3.4221512383228836</v>
      </c>
      <c r="W70" s="98">
        <v>3.8471199644448415</v>
      </c>
      <c r="DA70" s="63" t="s">
        <v>1803</v>
      </c>
    </row>
    <row r="71" spans="1:105" ht="12" customHeight="1" x14ac:dyDescent="0.25">
      <c r="A71" s="100" t="s">
        <v>217</v>
      </c>
      <c r="B71" s="101">
        <v>1.2646525887365172</v>
      </c>
      <c r="C71" s="101">
        <v>1.5065874572984823</v>
      </c>
      <c r="D71" s="101">
        <v>1.6335323999849887</v>
      </c>
      <c r="E71" s="101">
        <v>1.7837240490623787</v>
      </c>
      <c r="F71" s="101">
        <v>1.8930512814161782</v>
      </c>
      <c r="G71" s="101">
        <v>1.931117885534321</v>
      </c>
      <c r="H71" s="101">
        <v>1.9897279628710665</v>
      </c>
      <c r="I71" s="101">
        <v>1.9543893637516525</v>
      </c>
      <c r="J71" s="101">
        <v>2.1867496154124284</v>
      </c>
      <c r="K71" s="101">
        <v>2.3635097343384683</v>
      </c>
      <c r="L71" s="101">
        <v>2.6556391941858704</v>
      </c>
      <c r="M71" s="101">
        <v>1.9637009590152465</v>
      </c>
      <c r="N71" s="101">
        <v>1.9321778569201951</v>
      </c>
      <c r="O71" s="101">
        <v>2.4975212040076178</v>
      </c>
      <c r="P71" s="101">
        <v>1.9394871683500354</v>
      </c>
      <c r="Q71" s="101">
        <v>2.4853339071951108</v>
      </c>
      <c r="R71" s="101">
        <v>2.8035883514177331</v>
      </c>
      <c r="S71" s="101">
        <v>2.537634959509647</v>
      </c>
      <c r="T71" s="101">
        <v>2.2675900830391256</v>
      </c>
      <c r="U71" s="101">
        <v>1.9105738316969634</v>
      </c>
      <c r="V71" s="101">
        <v>1.5387235985571528</v>
      </c>
      <c r="W71" s="101">
        <v>1.7430880253272649</v>
      </c>
      <c r="DA71" s="131" t="s">
        <v>1804</v>
      </c>
    </row>
    <row r="72" spans="1:105" ht="12" customHeight="1" x14ac:dyDescent="0.25">
      <c r="A72" s="103" t="s">
        <v>52</v>
      </c>
      <c r="B72" s="104">
        <v>1.1055566552771621</v>
      </c>
      <c r="C72" s="104">
        <v>1.5671746509276159</v>
      </c>
      <c r="D72" s="104">
        <v>1.5679366385526121</v>
      </c>
      <c r="E72" s="104">
        <v>1.7750959259036558</v>
      </c>
      <c r="F72" s="104">
        <v>1.8776519315302611</v>
      </c>
      <c r="G72" s="104">
        <v>1.8747762422021297</v>
      </c>
      <c r="H72" s="104">
        <v>1.9868506025968125</v>
      </c>
      <c r="I72" s="104">
        <v>1.7465425210990839</v>
      </c>
      <c r="J72" s="104">
        <v>2.2965855183406725</v>
      </c>
      <c r="K72" s="104">
        <v>2.3631667551225011</v>
      </c>
      <c r="L72" s="104">
        <v>3.3111171698291599</v>
      </c>
      <c r="M72" s="104">
        <v>2.3035346321398431</v>
      </c>
      <c r="N72" s="104">
        <v>2.4532258650006367</v>
      </c>
      <c r="O72" s="104">
        <v>2.9220121992578334</v>
      </c>
      <c r="P72" s="104">
        <v>2.2053542731022224</v>
      </c>
      <c r="Q72" s="104">
        <v>2.7027500423440234</v>
      </c>
      <c r="R72" s="104">
        <v>2.8268857258744644</v>
      </c>
      <c r="S72" s="104">
        <v>2.5641270304735726</v>
      </c>
      <c r="T72" s="104">
        <v>2.48731044101643</v>
      </c>
      <c r="U72" s="104">
        <v>2.2620810553752593</v>
      </c>
      <c r="V72" s="104">
        <v>1.8834276397657308</v>
      </c>
      <c r="W72" s="104">
        <v>2.1040319391175766</v>
      </c>
      <c r="DA72" s="132" t="s">
        <v>1805</v>
      </c>
    </row>
    <row r="73" spans="1:105" ht="12" customHeight="1" x14ac:dyDescent="0.25">
      <c r="A73" s="106" t="s">
        <v>122</v>
      </c>
      <c r="B73" s="101">
        <v>2.049093635435955</v>
      </c>
      <c r="C73" s="101">
        <v>2.3234916369931025</v>
      </c>
      <c r="D73" s="101">
        <v>2.8553254687570879</v>
      </c>
      <c r="E73" s="101">
        <v>2.7294110361192256</v>
      </c>
      <c r="F73" s="101">
        <v>2.4614096836274024</v>
      </c>
      <c r="G73" s="101">
        <v>2.3608376231724733</v>
      </c>
      <c r="H73" s="101">
        <v>2.331667009867664</v>
      </c>
      <c r="I73" s="101">
        <v>2.670990240834465</v>
      </c>
      <c r="J73" s="101">
        <v>2.7240886190202023</v>
      </c>
      <c r="K73" s="101">
        <v>2.7043658693270807</v>
      </c>
      <c r="L73" s="101">
        <v>2.7488641956766324</v>
      </c>
      <c r="M73" s="101">
        <v>2.5212493291239246</v>
      </c>
      <c r="N73" s="101">
        <v>3.0032426291120879</v>
      </c>
      <c r="O73" s="101">
        <v>2.6564729096995969</v>
      </c>
      <c r="P73" s="101">
        <v>1.8855900083935768</v>
      </c>
      <c r="Q73" s="101">
        <v>3.010354286998393</v>
      </c>
      <c r="R73" s="101">
        <v>2.688767877376272</v>
      </c>
      <c r="S73" s="101">
        <v>2.7457975251609761</v>
      </c>
      <c r="T73" s="101">
        <v>3.1151575626390455</v>
      </c>
      <c r="U73" s="101">
        <v>3.4234525213181066</v>
      </c>
      <c r="V73" s="101">
        <v>3.6812403971645438</v>
      </c>
      <c r="W73" s="101">
        <v>2.7646986739346602</v>
      </c>
      <c r="DA73" s="131" t="s">
        <v>1806</v>
      </c>
    </row>
    <row r="74" spans="1:105" ht="12" customHeight="1" x14ac:dyDescent="0.25">
      <c r="A74" s="107" t="s">
        <v>121</v>
      </c>
      <c r="B74" s="104">
        <v>1.432509961952898</v>
      </c>
      <c r="C74" s="104">
        <v>2.0035520158047468</v>
      </c>
      <c r="D74" s="104">
        <v>2.5437040409353155</v>
      </c>
      <c r="E74" s="104">
        <v>2.510560356924143</v>
      </c>
      <c r="F74" s="104">
        <v>2.4287383566339571</v>
      </c>
      <c r="G74" s="104">
        <v>2.432981189340615</v>
      </c>
      <c r="H74" s="104">
        <v>2.4046831049819941</v>
      </c>
      <c r="I74" s="104">
        <v>3.5417428350024904</v>
      </c>
      <c r="J74" s="104">
        <v>3.4045942250612664</v>
      </c>
      <c r="K74" s="104">
        <v>3.8261144241974892</v>
      </c>
      <c r="L74" s="104">
        <v>3.4528049162580974</v>
      </c>
      <c r="M74" s="104">
        <v>3.2189888268724252</v>
      </c>
      <c r="N74" s="104">
        <v>3.3510708752024403</v>
      </c>
      <c r="O74" s="104">
        <v>2.8908055292470598</v>
      </c>
      <c r="P74" s="104">
        <v>1.7083283094495199</v>
      </c>
      <c r="Q74" s="104">
        <v>2.7000196680508193</v>
      </c>
      <c r="R74" s="104">
        <v>2.3950686177475196</v>
      </c>
      <c r="S74" s="104">
        <v>2.4330328711482929</v>
      </c>
      <c r="T74" s="104">
        <v>2.6325085353090643</v>
      </c>
      <c r="U74" s="104">
        <v>3.1093634240008008</v>
      </c>
      <c r="V74" s="104">
        <v>3.3597564706964294</v>
      </c>
      <c r="W74" s="104">
        <v>2.509191331941842</v>
      </c>
      <c r="DA74" s="132" t="s">
        <v>1807</v>
      </c>
    </row>
    <row r="75" spans="1:105" ht="12" customHeight="1" x14ac:dyDescent="0.25">
      <c r="A75" s="108" t="s">
        <v>53</v>
      </c>
      <c r="B75" s="98">
        <v>0.77089312816748812</v>
      </c>
      <c r="C75" s="98">
        <v>0.97363850012024256</v>
      </c>
      <c r="D75" s="98">
        <v>1.3001082795775298</v>
      </c>
      <c r="E75" s="98">
        <v>1.2551586596924604</v>
      </c>
      <c r="F75" s="98">
        <v>1.2166538835482561</v>
      </c>
      <c r="G75" s="98">
        <v>1.235145462920594</v>
      </c>
      <c r="H75" s="98">
        <v>1.1995304707052512</v>
      </c>
      <c r="I75" s="98">
        <v>1.8863243099632696</v>
      </c>
      <c r="J75" s="98">
        <v>1.6422772601280458</v>
      </c>
      <c r="K75" s="98">
        <v>1.9065590250207289</v>
      </c>
      <c r="L75" s="98">
        <v>1.4549225803063155</v>
      </c>
      <c r="M75" s="98">
        <v>1.4912540625371093</v>
      </c>
      <c r="N75" s="98">
        <v>1.4812059409018146</v>
      </c>
      <c r="O75" s="98">
        <v>1.3065278104375742</v>
      </c>
      <c r="P75" s="98">
        <v>0.80390676429076713</v>
      </c>
      <c r="Q75" s="98">
        <v>1.2851582559172678</v>
      </c>
      <c r="R75" s="98">
        <v>1.1813246953423948</v>
      </c>
      <c r="S75" s="98">
        <v>1.2073560874683675</v>
      </c>
      <c r="T75" s="98">
        <v>1.2492107581381979</v>
      </c>
      <c r="U75" s="98">
        <v>1.4228358594630881</v>
      </c>
      <c r="V75" s="98">
        <v>1.5221605087679717</v>
      </c>
      <c r="W75" s="98">
        <v>1.1328592988333177</v>
      </c>
      <c r="DA75" s="63" t="s">
        <v>1808</v>
      </c>
    </row>
    <row r="76" spans="1:105" ht="12" customHeight="1" x14ac:dyDescent="0.25">
      <c r="A76" s="108" t="s">
        <v>52</v>
      </c>
      <c r="B76" s="98">
        <v>0.66161683378540992</v>
      </c>
      <c r="C76" s="98">
        <v>1.0299135156845043</v>
      </c>
      <c r="D76" s="98">
        <v>1.2435957613577857</v>
      </c>
      <c r="E76" s="98">
        <v>1.2554016972316826</v>
      </c>
      <c r="F76" s="98">
        <v>1.2120844730857012</v>
      </c>
      <c r="G76" s="98">
        <v>1.1978357264200212</v>
      </c>
      <c r="H76" s="98">
        <v>1.2051526342767429</v>
      </c>
      <c r="I76" s="98">
        <v>1.655418525039221</v>
      </c>
      <c r="J76" s="98">
        <v>1.7623169649332207</v>
      </c>
      <c r="K76" s="98">
        <v>1.9195553991767602</v>
      </c>
      <c r="L76" s="98">
        <v>1.9978823359517819</v>
      </c>
      <c r="M76" s="98">
        <v>1.727734764335316</v>
      </c>
      <c r="N76" s="98">
        <v>1.8698649343006257</v>
      </c>
      <c r="O76" s="98">
        <v>1.5842777188094856</v>
      </c>
      <c r="P76" s="98">
        <v>0.90442154515875273</v>
      </c>
      <c r="Q76" s="98">
        <v>1.4148614121335517</v>
      </c>
      <c r="R76" s="98">
        <v>1.2137439224051247</v>
      </c>
      <c r="S76" s="98">
        <v>1.2256767836799254</v>
      </c>
      <c r="T76" s="98">
        <v>1.3832977771708661</v>
      </c>
      <c r="U76" s="98">
        <v>1.6865275645377127</v>
      </c>
      <c r="V76" s="98">
        <v>1.8375959619284579</v>
      </c>
      <c r="W76" s="98">
        <v>1.3763320331085243</v>
      </c>
      <c r="DA76" s="63" t="s">
        <v>1809</v>
      </c>
    </row>
    <row r="77" spans="1:105" ht="12" customHeight="1" x14ac:dyDescent="0.25">
      <c r="A77" s="121" t="s">
        <v>54</v>
      </c>
      <c r="B77" s="122">
        <v>93.250057899809306</v>
      </c>
      <c r="C77" s="122">
        <v>100.96708537127597</v>
      </c>
      <c r="D77" s="122">
        <v>101.34699248374018</v>
      </c>
      <c r="E77" s="122">
        <v>102.28074434899978</v>
      </c>
      <c r="F77" s="122">
        <v>104.97577267486047</v>
      </c>
      <c r="G77" s="122">
        <v>105.4022274587665</v>
      </c>
      <c r="H77" s="122">
        <v>117.05598786627534</v>
      </c>
      <c r="I77" s="122">
        <v>107.78356553089152</v>
      </c>
      <c r="J77" s="122">
        <v>113.19747907817853</v>
      </c>
      <c r="K77" s="122">
        <v>103.83102034848572</v>
      </c>
      <c r="L77" s="122">
        <v>134.20248873521572</v>
      </c>
      <c r="M77" s="122">
        <v>129.02761087901729</v>
      </c>
      <c r="N77" s="122">
        <v>127.88795322991756</v>
      </c>
      <c r="O77" s="122">
        <v>126.45917774576517</v>
      </c>
      <c r="P77" s="122">
        <v>124.23140980493524</v>
      </c>
      <c r="Q77" s="122">
        <v>123.56521909580636</v>
      </c>
      <c r="R77" s="122">
        <v>122.58268711627845</v>
      </c>
      <c r="S77" s="122">
        <v>121.58712800044407</v>
      </c>
      <c r="T77" s="122">
        <v>120.24482371686764</v>
      </c>
      <c r="U77" s="122">
        <v>118.929932987911</v>
      </c>
      <c r="V77" s="122">
        <v>117.5063266263453</v>
      </c>
      <c r="W77" s="122">
        <v>116.53437975888866</v>
      </c>
      <c r="DA77" s="130" t="s">
        <v>1810</v>
      </c>
    </row>
    <row r="78" spans="1:105" ht="12" customHeight="1" x14ac:dyDescent="0.25">
      <c r="A78" s="97" t="s">
        <v>192</v>
      </c>
      <c r="B78" s="98">
        <v>67.805817788051002</v>
      </c>
      <c r="C78" s="98">
        <v>73.727597559587579</v>
      </c>
      <c r="D78" s="98">
        <v>73.787598353090658</v>
      </c>
      <c r="E78" s="98">
        <v>74.612564656648161</v>
      </c>
      <c r="F78" s="98">
        <v>76.355901384002038</v>
      </c>
      <c r="G78" s="98">
        <v>76.619703935495068</v>
      </c>
      <c r="H78" s="98">
        <v>85.448450003431503</v>
      </c>
      <c r="I78" s="98">
        <v>77.863972676814754</v>
      </c>
      <c r="J78" s="98">
        <v>82.449237667826225</v>
      </c>
      <c r="K78" s="98">
        <v>75.525658144491558</v>
      </c>
      <c r="L78" s="98">
        <v>98.465640124993769</v>
      </c>
      <c r="M78" s="98">
        <v>92.93062734126103</v>
      </c>
      <c r="N78" s="98">
        <v>91.56947201261643</v>
      </c>
      <c r="O78" s="98">
        <v>90.200485633897614</v>
      </c>
      <c r="P78" s="98">
        <v>88.351843475548762</v>
      </c>
      <c r="Q78" s="98">
        <v>86.966183901042413</v>
      </c>
      <c r="R78" s="98">
        <v>85.596639213881943</v>
      </c>
      <c r="S78" s="98">
        <v>84.255144190392656</v>
      </c>
      <c r="T78" s="98">
        <v>82.942707248953596</v>
      </c>
      <c r="U78" s="98">
        <v>81.659782535407757</v>
      </c>
      <c r="V78" s="98">
        <v>80.399330917501075</v>
      </c>
      <c r="W78" s="98">
        <v>79.143268718512815</v>
      </c>
      <c r="DA78" s="63" t="s">
        <v>1811</v>
      </c>
    </row>
    <row r="79" spans="1:105" ht="12" customHeight="1" x14ac:dyDescent="0.25">
      <c r="A79" s="109" t="s">
        <v>120</v>
      </c>
      <c r="B79" s="33">
        <v>25.444240111758301</v>
      </c>
      <c r="C79" s="33">
        <v>27.239487811688395</v>
      </c>
      <c r="D79" s="33">
        <v>27.559394130649519</v>
      </c>
      <c r="E79" s="33">
        <v>27.668179692351622</v>
      </c>
      <c r="F79" s="33">
        <v>28.619871290858427</v>
      </c>
      <c r="G79" s="33">
        <v>28.782523523271436</v>
      </c>
      <c r="H79" s="33">
        <v>31.607537862843845</v>
      </c>
      <c r="I79" s="33">
        <v>29.919592854076765</v>
      </c>
      <c r="J79" s="33">
        <v>30.748241410352307</v>
      </c>
      <c r="K79" s="33">
        <v>28.305362203994164</v>
      </c>
      <c r="L79" s="33">
        <v>35.736848610221948</v>
      </c>
      <c r="M79" s="33">
        <v>36.096983537756259</v>
      </c>
      <c r="N79" s="33">
        <v>36.318481217301127</v>
      </c>
      <c r="O79" s="33">
        <v>36.258692111867553</v>
      </c>
      <c r="P79" s="33">
        <v>35.879566329386478</v>
      </c>
      <c r="Q79" s="33">
        <v>36.599035194763935</v>
      </c>
      <c r="R79" s="33">
        <v>36.986047902396507</v>
      </c>
      <c r="S79" s="33">
        <v>37.331983810051412</v>
      </c>
      <c r="T79" s="33">
        <v>37.302116467914054</v>
      </c>
      <c r="U79" s="33">
        <v>37.270150452503238</v>
      </c>
      <c r="V79" s="33">
        <v>37.106995708844217</v>
      </c>
      <c r="W79" s="33">
        <v>37.39111104037584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189.99259135281872</v>
      </c>
      <c r="C81" s="117">
        <f t="shared" si="28"/>
        <v>189.31898294981747</v>
      </c>
      <c r="D81" s="117">
        <f t="shared" si="28"/>
        <v>196.41845365961302</v>
      </c>
      <c r="E81" s="117">
        <f t="shared" si="28"/>
        <v>207.08480269522187</v>
      </c>
      <c r="F81" s="117">
        <f t="shared" si="28"/>
        <v>224.62341304660822</v>
      </c>
      <c r="G81" s="117">
        <f t="shared" si="28"/>
        <v>245.13479794142006</v>
      </c>
      <c r="H81" s="117">
        <f t="shared" si="28"/>
        <v>264.54231019888118</v>
      </c>
      <c r="I81" s="117">
        <f t="shared" si="28"/>
        <v>270.95377555608519</v>
      </c>
      <c r="J81" s="117">
        <f t="shared" si="28"/>
        <v>276.39985083537806</v>
      </c>
      <c r="K81" s="117">
        <f t="shared" si="28"/>
        <v>287.41564017901544</v>
      </c>
      <c r="L81" s="117">
        <f t="shared" si="28"/>
        <v>301.45105846776386</v>
      </c>
      <c r="M81" s="117">
        <f t="shared" si="28"/>
        <v>316.75497220467838</v>
      </c>
      <c r="N81" s="117">
        <f t="shared" si="28"/>
        <v>318.53365154226299</v>
      </c>
      <c r="O81" s="117">
        <f t="shared" si="28"/>
        <v>330.13257593892462</v>
      </c>
      <c r="P81" s="117">
        <f t="shared" si="28"/>
        <v>337.39145175813445</v>
      </c>
      <c r="Q81" s="117">
        <f t="shared" si="28"/>
        <v>340.51287107787641</v>
      </c>
      <c r="R81" s="117">
        <f t="shared" ref="R81:V81" si="29">R82+R85+R87+R100</f>
        <v>342.61626464195945</v>
      </c>
      <c r="S81" s="117">
        <f t="shared" si="29"/>
        <v>344.19445816082873</v>
      </c>
      <c r="T81" s="117">
        <f t="shared" si="29"/>
        <v>347.99147713165178</v>
      </c>
      <c r="U81" s="117">
        <f t="shared" si="29"/>
        <v>347.42377696265521</v>
      </c>
      <c r="V81" s="117">
        <f t="shared" si="29"/>
        <v>347.19150403270197</v>
      </c>
      <c r="W81" s="117">
        <f t="shared" ref="W81" si="30">W82+W85+W87+W100</f>
        <v>350.01536649349481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164.91595577252176</v>
      </c>
      <c r="C82" s="122">
        <f t="shared" si="31"/>
        <v>166.34178347384707</v>
      </c>
      <c r="D82" s="122">
        <f t="shared" si="31"/>
        <v>169.60782123201648</v>
      </c>
      <c r="E82" s="122">
        <f t="shared" si="31"/>
        <v>178.70955750989467</v>
      </c>
      <c r="F82" s="122">
        <f t="shared" si="31"/>
        <v>194.37139923129669</v>
      </c>
      <c r="G82" s="122">
        <f t="shared" si="31"/>
        <v>211.61441558475494</v>
      </c>
      <c r="H82" s="122">
        <f t="shared" si="31"/>
        <v>228.14158751764711</v>
      </c>
      <c r="I82" s="122">
        <f t="shared" si="31"/>
        <v>233.16367281718183</v>
      </c>
      <c r="J82" s="122">
        <f t="shared" si="31"/>
        <v>240.53157827046894</v>
      </c>
      <c r="K82" s="122">
        <f t="shared" si="31"/>
        <v>249.86225923011233</v>
      </c>
      <c r="L82" s="122">
        <f t="shared" si="31"/>
        <v>262.09999005610103</v>
      </c>
      <c r="M82" s="122">
        <f t="shared" si="31"/>
        <v>274.98152066967197</v>
      </c>
      <c r="N82" s="122">
        <f t="shared" si="31"/>
        <v>275.79810868461823</v>
      </c>
      <c r="O82" s="122">
        <f t="shared" si="31"/>
        <v>285.13768254121391</v>
      </c>
      <c r="P82" s="122">
        <f t="shared" si="31"/>
        <v>286.80816792759833</v>
      </c>
      <c r="Q82" s="122">
        <f t="shared" si="31"/>
        <v>287.1295721676405</v>
      </c>
      <c r="R82" s="122">
        <f t="shared" ref="R82:V82" si="32">SUM(R83:R84)</f>
        <v>287.1865069274503</v>
      </c>
      <c r="S82" s="122">
        <f t="shared" si="32"/>
        <v>288.52131456603701</v>
      </c>
      <c r="T82" s="122">
        <f t="shared" si="32"/>
        <v>293.24761110180714</v>
      </c>
      <c r="U82" s="122">
        <f t="shared" si="32"/>
        <v>294.4991207900635</v>
      </c>
      <c r="V82" s="122">
        <f t="shared" si="32"/>
        <v>296.73656648242678</v>
      </c>
      <c r="W82" s="122">
        <f t="shared" ref="W82" si="33">SUM(W83:W84)</f>
        <v>300.99863631763338</v>
      </c>
      <c r="DA82" s="130" t="s">
        <v>1814</v>
      </c>
    </row>
    <row r="83" spans="1:105" ht="12" customHeight="1" x14ac:dyDescent="0.25">
      <c r="A83" s="97" t="s">
        <v>204</v>
      </c>
      <c r="B83" s="98">
        <v>163.38747345790955</v>
      </c>
      <c r="C83" s="98">
        <v>164.82441556563413</v>
      </c>
      <c r="D83" s="98">
        <v>168.09043415699813</v>
      </c>
      <c r="E83" s="98">
        <v>177.13976762323756</v>
      </c>
      <c r="F83" s="98">
        <v>192.69840154712787</v>
      </c>
      <c r="G83" s="98">
        <v>209.83611540854048</v>
      </c>
      <c r="H83" s="98">
        <v>226.27262695595667</v>
      </c>
      <c r="I83" s="98">
        <v>231.30929031635822</v>
      </c>
      <c r="J83" s="98">
        <v>238.61063706151805</v>
      </c>
      <c r="K83" s="98">
        <v>247.8908760382028</v>
      </c>
      <c r="L83" s="98">
        <v>259.98889849895886</v>
      </c>
      <c r="M83" s="98">
        <v>272.90026859997909</v>
      </c>
      <c r="N83" s="98">
        <v>273.71249948188301</v>
      </c>
      <c r="O83" s="98">
        <v>282.96692105541001</v>
      </c>
      <c r="P83" s="98">
        <v>284.76983878116886</v>
      </c>
      <c r="Q83" s="98">
        <v>285.0323456883084</v>
      </c>
      <c r="R83" s="98">
        <v>285.08011585352847</v>
      </c>
      <c r="S83" s="98">
        <v>286.4403400606987</v>
      </c>
      <c r="T83" s="98">
        <v>291.15648115953155</v>
      </c>
      <c r="U83" s="98">
        <v>292.44112010658779</v>
      </c>
      <c r="V83" s="98">
        <v>294.71530902594913</v>
      </c>
      <c r="W83" s="98">
        <v>298.89863074006809</v>
      </c>
      <c r="DA83" s="63" t="s">
        <v>1815</v>
      </c>
    </row>
    <row r="84" spans="1:105" ht="12" customHeight="1" x14ac:dyDescent="0.25">
      <c r="A84" s="97" t="s">
        <v>53</v>
      </c>
      <c r="B84" s="98">
        <v>1.528482314612202</v>
      </c>
      <c r="C84" s="98">
        <v>1.5173679082129372</v>
      </c>
      <c r="D84" s="98">
        <v>1.5173870750183351</v>
      </c>
      <c r="E84" s="98">
        <v>1.5697898866570918</v>
      </c>
      <c r="F84" s="98">
        <v>1.6729976841688132</v>
      </c>
      <c r="G84" s="98">
        <v>1.7783001762144646</v>
      </c>
      <c r="H84" s="98">
        <v>1.8689605616904428</v>
      </c>
      <c r="I84" s="98">
        <v>1.854382500823605</v>
      </c>
      <c r="J84" s="98">
        <v>1.9209412089508846</v>
      </c>
      <c r="K84" s="98">
        <v>1.9713831919095188</v>
      </c>
      <c r="L84" s="98">
        <v>2.1110915571421662</v>
      </c>
      <c r="M84" s="98">
        <v>2.0812520696928583</v>
      </c>
      <c r="N84" s="98">
        <v>2.0856092027351942</v>
      </c>
      <c r="O84" s="98">
        <v>2.1707614858039057</v>
      </c>
      <c r="P84" s="98">
        <v>2.03832914642945</v>
      </c>
      <c r="Q84" s="98">
        <v>2.0972264793320941</v>
      </c>
      <c r="R84" s="98">
        <v>2.1063910739218041</v>
      </c>
      <c r="S84" s="98">
        <v>2.0809745053382893</v>
      </c>
      <c r="T84" s="98">
        <v>2.0911299422755607</v>
      </c>
      <c r="U84" s="98">
        <v>2.058000683475691</v>
      </c>
      <c r="V84" s="98">
        <v>2.0212574564776515</v>
      </c>
      <c r="W84" s="98">
        <v>2.1000055775652773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0.2145031952505688</v>
      </c>
      <c r="C85" s="122">
        <f t="shared" si="34"/>
        <v>0.22654718955878925</v>
      </c>
      <c r="D85" s="122">
        <f t="shared" si="34"/>
        <v>0.24947575281778675</v>
      </c>
      <c r="E85" s="122">
        <f t="shared" si="34"/>
        <v>0.39401073271981302</v>
      </c>
      <c r="F85" s="122">
        <f t="shared" si="34"/>
        <v>0.35722191200420311</v>
      </c>
      <c r="G85" s="122">
        <f t="shared" si="34"/>
        <v>0.49997258406180489</v>
      </c>
      <c r="H85" s="122">
        <f t="shared" si="34"/>
        <v>1.0057393511777033</v>
      </c>
      <c r="I85" s="122">
        <f t="shared" si="34"/>
        <v>0.78698409743383135</v>
      </c>
      <c r="J85" s="122">
        <f t="shared" si="34"/>
        <v>0.86593524153988777</v>
      </c>
      <c r="K85" s="122">
        <f t="shared" si="34"/>
        <v>0.97167385929807759</v>
      </c>
      <c r="L85" s="122">
        <f t="shared" si="34"/>
        <v>1.0828183772974405</v>
      </c>
      <c r="M85" s="122">
        <f t="shared" si="34"/>
        <v>1.3789777937539787</v>
      </c>
      <c r="N85" s="122">
        <f t="shared" si="34"/>
        <v>1.6893387737318599</v>
      </c>
      <c r="O85" s="122">
        <f t="shared" si="34"/>
        <v>2.0505405503949596</v>
      </c>
      <c r="P85" s="122">
        <f t="shared" si="34"/>
        <v>2.8623243354733288</v>
      </c>
      <c r="Q85" s="122">
        <f t="shared" si="34"/>
        <v>3.7679845585622687</v>
      </c>
      <c r="R85" s="122">
        <f t="shared" si="34"/>
        <v>4.6773922747347427</v>
      </c>
      <c r="S85" s="122">
        <f t="shared" si="34"/>
        <v>5.2767973515280069</v>
      </c>
      <c r="T85" s="122">
        <f t="shared" si="34"/>
        <v>5.8237591600095691</v>
      </c>
      <c r="U85" s="122">
        <f t="shared" si="34"/>
        <v>6.4115679290204417</v>
      </c>
      <c r="V85" s="122">
        <f t="shared" si="34"/>
        <v>6.8069284888993193</v>
      </c>
      <c r="W85" s="122">
        <f t="shared" si="34"/>
        <v>6.9497407345912174</v>
      </c>
      <c r="DA85" s="130" t="s">
        <v>1817</v>
      </c>
    </row>
    <row r="86" spans="1:105" ht="12" customHeight="1" x14ac:dyDescent="0.25">
      <c r="A86" s="97" t="s">
        <v>53</v>
      </c>
      <c r="B86" s="98">
        <v>0.2145031952505688</v>
      </c>
      <c r="C86" s="98">
        <v>0.22654718955878925</v>
      </c>
      <c r="D86" s="98">
        <v>0.24947575281778675</v>
      </c>
      <c r="E86" s="98">
        <v>0.39401073271981302</v>
      </c>
      <c r="F86" s="98">
        <v>0.35722191200420311</v>
      </c>
      <c r="G86" s="98">
        <v>0.49997258406180489</v>
      </c>
      <c r="H86" s="98">
        <v>1.0057393511777033</v>
      </c>
      <c r="I86" s="98">
        <v>0.78698409743383135</v>
      </c>
      <c r="J86" s="98">
        <v>0.86593524153988777</v>
      </c>
      <c r="K86" s="98">
        <v>0.97167385929807759</v>
      </c>
      <c r="L86" s="98">
        <v>1.0828183772974405</v>
      </c>
      <c r="M86" s="98">
        <v>1.3789777937539787</v>
      </c>
      <c r="N86" s="98">
        <v>1.6893387737318599</v>
      </c>
      <c r="O86" s="98">
        <v>2.0505405503949596</v>
      </c>
      <c r="P86" s="98">
        <v>2.8623243354733288</v>
      </c>
      <c r="Q86" s="98">
        <v>3.7679845585622687</v>
      </c>
      <c r="R86" s="98">
        <v>4.6773922747347427</v>
      </c>
      <c r="S86" s="98">
        <v>5.2767973515280069</v>
      </c>
      <c r="T86" s="98">
        <v>5.8237591600095691</v>
      </c>
      <c r="U86" s="98">
        <v>6.4115679290204417</v>
      </c>
      <c r="V86" s="98">
        <v>6.8069284888993193</v>
      </c>
      <c r="W86" s="98">
        <v>6.9497407345912174</v>
      </c>
      <c r="DA86" s="63" t="s">
        <v>1818</v>
      </c>
    </row>
    <row r="87" spans="1:105" ht="12" customHeight="1" x14ac:dyDescent="0.25">
      <c r="A87" s="121" t="s">
        <v>55</v>
      </c>
      <c r="B87" s="122">
        <v>21.278852177868924</v>
      </c>
      <c r="C87" s="122">
        <v>18.962197417243971</v>
      </c>
      <c r="D87" s="122">
        <v>22.618650904639139</v>
      </c>
      <c r="E87" s="122">
        <v>23.835418868825084</v>
      </c>
      <c r="F87" s="122">
        <v>25.239376443765885</v>
      </c>
      <c r="G87" s="122">
        <v>27.886505614552846</v>
      </c>
      <c r="H87" s="122">
        <v>29.379649855912085</v>
      </c>
      <c r="I87" s="122">
        <v>31.253124629281064</v>
      </c>
      <c r="J87" s="122">
        <v>29.045323074939454</v>
      </c>
      <c r="K87" s="122">
        <v>31.09832090490363</v>
      </c>
      <c r="L87" s="122">
        <v>31.383936906029621</v>
      </c>
      <c r="M87" s="122">
        <v>33.278549331235268</v>
      </c>
      <c r="N87" s="122">
        <v>33.726422514377504</v>
      </c>
      <c r="O87" s="122">
        <v>35.391717159548996</v>
      </c>
      <c r="P87" s="122">
        <v>39.621979892874194</v>
      </c>
      <c r="Q87" s="122">
        <v>41.400822170872914</v>
      </c>
      <c r="R87" s="122">
        <v>42.608192031392392</v>
      </c>
      <c r="S87" s="122">
        <v>42.377983635514852</v>
      </c>
      <c r="T87" s="122">
        <v>40.952156423746828</v>
      </c>
      <c r="U87" s="122">
        <v>38.714373905730106</v>
      </c>
      <c r="V87" s="122">
        <v>36.047637950437185</v>
      </c>
      <c r="W87" s="122">
        <v>34.668593987905332</v>
      </c>
      <c r="DA87" s="130" t="s">
        <v>1819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12.523858836503454</v>
      </c>
      <c r="C96" s="101">
        <v>10.78453626371561</v>
      </c>
      <c r="D96" s="101">
        <v>12.596034147260701</v>
      </c>
      <c r="E96" s="101">
        <v>12.925945212948395</v>
      </c>
      <c r="F96" s="101">
        <v>12.729631491257996</v>
      </c>
      <c r="G96" s="101">
        <v>13.667351433095405</v>
      </c>
      <c r="H96" s="101">
        <v>14.412861028337039</v>
      </c>
      <c r="I96" s="101">
        <v>14.523866702734306</v>
      </c>
      <c r="J96" s="101">
        <v>13.698998343851231</v>
      </c>
      <c r="K96" s="101">
        <v>13.835598425087147</v>
      </c>
      <c r="L96" s="101">
        <v>16.226545300412074</v>
      </c>
      <c r="M96" s="101">
        <v>14.589011040546644</v>
      </c>
      <c r="N96" s="101">
        <v>15.579262151936533</v>
      </c>
      <c r="O96" s="101">
        <v>16.216237624613285</v>
      </c>
      <c r="P96" s="101">
        <v>16.582472377918069</v>
      </c>
      <c r="Q96" s="101">
        <v>17.836029159514965</v>
      </c>
      <c r="R96" s="101">
        <v>18.054179542598824</v>
      </c>
      <c r="S96" s="101">
        <v>18.185095883385863</v>
      </c>
      <c r="T96" s="101">
        <v>18.516293772668483</v>
      </c>
      <c r="U96" s="101">
        <v>18.30414360305144</v>
      </c>
      <c r="V96" s="101">
        <v>17.407593445758891</v>
      </c>
      <c r="W96" s="101">
        <v>17.25499125209258</v>
      </c>
      <c r="DA96" s="131" t="s">
        <v>1828</v>
      </c>
    </row>
    <row r="97" spans="1:105" ht="12" customHeight="1" x14ac:dyDescent="0.25">
      <c r="A97" s="107" t="s">
        <v>121</v>
      </c>
      <c r="B97" s="104">
        <v>8.7549933413654699</v>
      </c>
      <c r="C97" s="104">
        <v>8.1776611535283585</v>
      </c>
      <c r="D97" s="104">
        <v>10.022616757378438</v>
      </c>
      <c r="E97" s="104">
        <v>10.909473655876688</v>
      </c>
      <c r="F97" s="104">
        <v>12.509744952507889</v>
      </c>
      <c r="G97" s="104">
        <v>14.219154181457441</v>
      </c>
      <c r="H97" s="104">
        <v>14.966788827575048</v>
      </c>
      <c r="I97" s="104">
        <v>16.729257926546758</v>
      </c>
      <c r="J97" s="104">
        <v>15.346324731088224</v>
      </c>
      <c r="K97" s="104">
        <v>17.262722479816485</v>
      </c>
      <c r="L97" s="104">
        <v>15.157391605617548</v>
      </c>
      <c r="M97" s="104">
        <v>18.689538290688628</v>
      </c>
      <c r="N97" s="104">
        <v>18.147160362440967</v>
      </c>
      <c r="O97" s="104">
        <v>19.175479534935711</v>
      </c>
      <c r="P97" s="104">
        <v>23.039507514956121</v>
      </c>
      <c r="Q97" s="104">
        <v>23.564793011357946</v>
      </c>
      <c r="R97" s="104">
        <v>24.554012488793564</v>
      </c>
      <c r="S97" s="104">
        <v>24.192887752128989</v>
      </c>
      <c r="T97" s="104">
        <v>22.435862651078345</v>
      </c>
      <c r="U97" s="104">
        <v>20.410230302678666</v>
      </c>
      <c r="V97" s="104">
        <v>18.640044504678293</v>
      </c>
      <c r="W97" s="104">
        <v>17.413602735812752</v>
      </c>
      <c r="DA97" s="132" t="s">
        <v>1829</v>
      </c>
    </row>
    <row r="98" spans="1:105" ht="12" customHeight="1" x14ac:dyDescent="0.25">
      <c r="A98" s="108" t="s">
        <v>53</v>
      </c>
      <c r="B98" s="98">
        <v>4.7114256677208894</v>
      </c>
      <c r="C98" s="98">
        <v>3.9739850411694304</v>
      </c>
      <c r="D98" s="98">
        <v>5.1226427365775287</v>
      </c>
      <c r="E98" s="98">
        <v>5.4542087761780627</v>
      </c>
      <c r="F98" s="98">
        <v>6.2666403472791936</v>
      </c>
      <c r="G98" s="98">
        <v>7.2186023676390949</v>
      </c>
      <c r="H98" s="98">
        <v>7.4658981926109629</v>
      </c>
      <c r="I98" s="98">
        <v>8.9099653432259096</v>
      </c>
      <c r="J98" s="98">
        <v>7.4026208312543638</v>
      </c>
      <c r="K98" s="98">
        <v>8.6020426185308292</v>
      </c>
      <c r="L98" s="98">
        <v>6.3869323174671733</v>
      </c>
      <c r="M98" s="98">
        <v>8.658262392917857</v>
      </c>
      <c r="N98" s="98">
        <v>8.0212214961647668</v>
      </c>
      <c r="O98" s="98">
        <v>8.6665453754668373</v>
      </c>
      <c r="P98" s="98">
        <v>10.841953408340741</v>
      </c>
      <c r="Q98" s="98">
        <v>11.21639543810843</v>
      </c>
      <c r="R98" s="98">
        <v>12.110826849727925</v>
      </c>
      <c r="S98" s="98">
        <v>12.005357859051953</v>
      </c>
      <c r="T98" s="98">
        <v>10.646545154903974</v>
      </c>
      <c r="U98" s="98">
        <v>9.3396633376439571</v>
      </c>
      <c r="V98" s="98">
        <v>8.4449988783911429</v>
      </c>
      <c r="W98" s="98">
        <v>7.8619599606970194</v>
      </c>
      <c r="DA98" s="63" t="s">
        <v>1830</v>
      </c>
    </row>
    <row r="99" spans="1:105" ht="12" customHeight="1" x14ac:dyDescent="0.25">
      <c r="A99" s="108" t="s">
        <v>52</v>
      </c>
      <c r="B99" s="98">
        <v>4.0435676736445814</v>
      </c>
      <c r="C99" s="98">
        <v>4.2036761123589272</v>
      </c>
      <c r="D99" s="98">
        <v>4.8999740208009097</v>
      </c>
      <c r="E99" s="98">
        <v>5.4552648796986256</v>
      </c>
      <c r="F99" s="98">
        <v>6.2431046052286954</v>
      </c>
      <c r="G99" s="98">
        <v>7.0005518138183467</v>
      </c>
      <c r="H99" s="98">
        <v>7.500890634964084</v>
      </c>
      <c r="I99" s="98">
        <v>7.8192925833208466</v>
      </c>
      <c r="J99" s="98">
        <v>7.9437038998338592</v>
      </c>
      <c r="K99" s="98">
        <v>8.6606798612856561</v>
      </c>
      <c r="L99" s="98">
        <v>8.7704592881503736</v>
      </c>
      <c r="M99" s="98">
        <v>10.031275897770771</v>
      </c>
      <c r="N99" s="98">
        <v>10.125938866276201</v>
      </c>
      <c r="O99" s="98">
        <v>10.508934159468872</v>
      </c>
      <c r="P99" s="98">
        <v>12.197554106615378</v>
      </c>
      <c r="Q99" s="98">
        <v>12.348397573249516</v>
      </c>
      <c r="R99" s="98">
        <v>12.443185639065639</v>
      </c>
      <c r="S99" s="98">
        <v>12.187529893077038</v>
      </c>
      <c r="T99" s="98">
        <v>11.78931749617437</v>
      </c>
      <c r="U99" s="98">
        <v>11.070566965034709</v>
      </c>
      <c r="V99" s="98">
        <v>10.19504562628715</v>
      </c>
      <c r="W99" s="98">
        <v>9.5516427751157345</v>
      </c>
      <c r="DA99" s="63" t="s">
        <v>1831</v>
      </c>
    </row>
    <row r="100" spans="1:105" ht="12" customHeight="1" x14ac:dyDescent="0.25">
      <c r="A100" s="121" t="s">
        <v>54</v>
      </c>
      <c r="B100" s="122">
        <v>3.5832802071774883</v>
      </c>
      <c r="C100" s="122">
        <v>3.7884548691676176</v>
      </c>
      <c r="D100" s="122">
        <v>3.9425057701396296</v>
      </c>
      <c r="E100" s="122">
        <v>4.145815583782321</v>
      </c>
      <c r="F100" s="122">
        <v>4.655415459541457</v>
      </c>
      <c r="G100" s="122">
        <v>5.1339041580504903</v>
      </c>
      <c r="H100" s="122">
        <v>6.0153334741442421</v>
      </c>
      <c r="I100" s="122">
        <v>5.7499940121884157</v>
      </c>
      <c r="J100" s="122">
        <v>5.9570142484297861</v>
      </c>
      <c r="K100" s="122">
        <v>5.4833861847014358</v>
      </c>
      <c r="L100" s="122">
        <v>6.8843131283357213</v>
      </c>
      <c r="M100" s="122">
        <v>7.1159244100171497</v>
      </c>
      <c r="N100" s="122">
        <v>7.3197815695354072</v>
      </c>
      <c r="O100" s="122">
        <v>7.5526356877667595</v>
      </c>
      <c r="P100" s="122">
        <v>8.0989796021885798</v>
      </c>
      <c r="Q100" s="122">
        <v>8.2144921808007112</v>
      </c>
      <c r="R100" s="122">
        <v>8.1441734083820094</v>
      </c>
      <c r="S100" s="122">
        <v>8.0183626077488892</v>
      </c>
      <c r="T100" s="122">
        <v>7.9679504460882598</v>
      </c>
      <c r="U100" s="122">
        <v>7.7987143378411492</v>
      </c>
      <c r="V100" s="122">
        <v>7.6003711109386698</v>
      </c>
      <c r="W100" s="122">
        <v>7.3983954533648344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3.5832802071774883</v>
      </c>
      <c r="C103" s="33">
        <v>3.7884548691676176</v>
      </c>
      <c r="D103" s="33">
        <v>3.9425057701396296</v>
      </c>
      <c r="E103" s="33">
        <v>4.145815583782321</v>
      </c>
      <c r="F103" s="33">
        <v>4.655415459541457</v>
      </c>
      <c r="G103" s="33">
        <v>5.1339041580504903</v>
      </c>
      <c r="H103" s="33">
        <v>6.0153334741442421</v>
      </c>
      <c r="I103" s="33">
        <v>5.7499940121884157</v>
      </c>
      <c r="J103" s="33">
        <v>5.9570142484297861</v>
      </c>
      <c r="K103" s="33">
        <v>5.4833861847014358</v>
      </c>
      <c r="L103" s="33">
        <v>6.8843131283357213</v>
      </c>
      <c r="M103" s="33">
        <v>7.1159244100171497</v>
      </c>
      <c r="N103" s="33">
        <v>7.3197815695354072</v>
      </c>
      <c r="O103" s="33">
        <v>7.5526356877667595</v>
      </c>
      <c r="P103" s="33">
        <v>8.0989796021885798</v>
      </c>
      <c r="Q103" s="33">
        <v>8.2144921808007112</v>
      </c>
      <c r="R103" s="33">
        <v>8.1441734083820094</v>
      </c>
      <c r="S103" s="33">
        <v>8.0183626077488892</v>
      </c>
      <c r="T103" s="33">
        <v>7.9679504460882598</v>
      </c>
      <c r="U103" s="33">
        <v>7.7987143378411492</v>
      </c>
      <c r="V103" s="33">
        <v>7.6003711109386698</v>
      </c>
      <c r="W103" s="33">
        <v>7.3983954533648344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145.22822141442791</v>
      </c>
      <c r="C124" s="117">
        <f t="shared" si="42"/>
        <v>168.02913422602626</v>
      </c>
      <c r="D124" s="117">
        <f t="shared" si="42"/>
        <v>166.46593649413091</v>
      </c>
      <c r="E124" s="117">
        <f t="shared" si="42"/>
        <v>182.18369817369728</v>
      </c>
      <c r="F124" s="117">
        <f t="shared" si="42"/>
        <v>187.75578710151478</v>
      </c>
      <c r="G124" s="117">
        <f t="shared" si="42"/>
        <v>182.7412049720387</v>
      </c>
      <c r="H124" s="117">
        <f t="shared" si="42"/>
        <v>184.19844358547181</v>
      </c>
      <c r="I124" s="117">
        <f t="shared" si="42"/>
        <v>181.05651355222778</v>
      </c>
      <c r="J124" s="117">
        <f t="shared" si="42"/>
        <v>206.58063929227907</v>
      </c>
      <c r="K124" s="117">
        <f t="shared" si="42"/>
        <v>210.49692604690699</v>
      </c>
      <c r="L124" s="117">
        <f t="shared" si="42"/>
        <v>257.03071486929531</v>
      </c>
      <c r="M124" s="117">
        <f t="shared" si="42"/>
        <v>223.1816171087234</v>
      </c>
      <c r="N124" s="117">
        <f t="shared" si="42"/>
        <v>259.15277718201742</v>
      </c>
      <c r="O124" s="117">
        <f t="shared" si="42"/>
        <v>292.66919490674621</v>
      </c>
      <c r="P124" s="117">
        <f t="shared" si="42"/>
        <v>237.45281787310685</v>
      </c>
      <c r="Q124" s="117">
        <f t="shared" si="42"/>
        <v>263.20011958614748</v>
      </c>
      <c r="R124" s="117">
        <f t="shared" ref="R124:V124" si="43">R125+R128+R130+R139</f>
        <v>268.58558854894261</v>
      </c>
      <c r="S124" s="117">
        <f t="shared" si="43"/>
        <v>262.79599389933497</v>
      </c>
      <c r="T124" s="117">
        <f t="shared" si="43"/>
        <v>276.03233409452167</v>
      </c>
      <c r="U124" s="117">
        <f t="shared" si="43"/>
        <v>268.3063145993388</v>
      </c>
      <c r="V124" s="117">
        <f t="shared" si="43"/>
        <v>262.9504393422776</v>
      </c>
      <c r="W124" s="117">
        <f t="shared" ref="W124" si="44">W125+W128+W130+W139</f>
        <v>296.15292097535445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126.73088725843807</v>
      </c>
      <c r="C125" s="122">
        <f t="shared" si="45"/>
        <v>147.51121217619558</v>
      </c>
      <c r="D125" s="122">
        <f t="shared" si="45"/>
        <v>144.0325204347314</v>
      </c>
      <c r="E125" s="122">
        <f t="shared" si="45"/>
        <v>157.75541315476914</v>
      </c>
      <c r="F125" s="122">
        <f t="shared" si="45"/>
        <v>162.47463492526848</v>
      </c>
      <c r="G125" s="122">
        <f t="shared" si="45"/>
        <v>157.58529506540287</v>
      </c>
      <c r="H125" s="122">
        <f t="shared" si="45"/>
        <v>158.47439114199187</v>
      </c>
      <c r="I125" s="122">
        <f t="shared" si="45"/>
        <v>154.87914471070783</v>
      </c>
      <c r="J125" s="122">
        <f t="shared" si="45"/>
        <v>179.32609679095563</v>
      </c>
      <c r="K125" s="122">
        <f t="shared" si="45"/>
        <v>182.65655180533773</v>
      </c>
      <c r="L125" s="122">
        <f t="shared" si="45"/>
        <v>222.89155983222619</v>
      </c>
      <c r="M125" s="122">
        <f t="shared" si="45"/>
        <v>192.98045982827631</v>
      </c>
      <c r="N125" s="122">
        <f t="shared" si="45"/>
        <v>225.42822133653991</v>
      </c>
      <c r="O125" s="122">
        <f t="shared" si="45"/>
        <v>254.20351883799111</v>
      </c>
      <c r="P125" s="122">
        <f t="shared" si="45"/>
        <v>202.1605962658102</v>
      </c>
      <c r="Q125" s="122">
        <f t="shared" si="45"/>
        <v>220.38610155226283</v>
      </c>
      <c r="R125" s="122">
        <f t="shared" ref="R125:V125" si="46">SUM(R126:R127)</f>
        <v>224.59767719373028</v>
      </c>
      <c r="S125" s="122">
        <f t="shared" si="46"/>
        <v>219.97238222170338</v>
      </c>
      <c r="T125" s="122">
        <f t="shared" si="46"/>
        <v>232.40825821866326</v>
      </c>
      <c r="U125" s="122">
        <f t="shared" si="46"/>
        <v>226.97697075406583</v>
      </c>
      <c r="V125" s="122">
        <f t="shared" si="46"/>
        <v>224.45123129919597</v>
      </c>
      <c r="W125" s="122">
        <f t="shared" ref="W125" si="47">SUM(W126:W127)</f>
        <v>256.18212151796064</v>
      </c>
      <c r="DA125" s="130" t="s">
        <v>1855</v>
      </c>
    </row>
    <row r="126" spans="1:105" ht="12" customHeight="1" x14ac:dyDescent="0.25">
      <c r="A126" s="97" t="s">
        <v>203</v>
      </c>
      <c r="B126" s="98">
        <v>126.14086625151866</v>
      </c>
      <c r="C126" s="98">
        <v>146.8353316663279</v>
      </c>
      <c r="D126" s="98">
        <v>143.38533591007874</v>
      </c>
      <c r="E126" s="98">
        <v>157.05949262142792</v>
      </c>
      <c r="F126" s="98">
        <v>161.77238513099493</v>
      </c>
      <c r="G126" s="98">
        <v>156.92036777886429</v>
      </c>
      <c r="H126" s="98">
        <v>157.82260170044594</v>
      </c>
      <c r="I126" s="98">
        <v>154.26079832999181</v>
      </c>
      <c r="J126" s="98">
        <v>178.60715598769667</v>
      </c>
      <c r="K126" s="98">
        <v>181.93312882593833</v>
      </c>
      <c r="L126" s="98">
        <v>221.99028707880225</v>
      </c>
      <c r="M126" s="98">
        <v>192.24738019450479</v>
      </c>
      <c r="N126" s="98">
        <v>224.57263244346206</v>
      </c>
      <c r="O126" s="98">
        <v>253.2321920704278</v>
      </c>
      <c r="P126" s="98">
        <v>201.43966258608219</v>
      </c>
      <c r="Q126" s="98">
        <v>219.5782890197822</v>
      </c>
      <c r="R126" s="98">
        <v>223.77098116843106</v>
      </c>
      <c r="S126" s="98">
        <v>219.17623013817172</v>
      </c>
      <c r="T126" s="98">
        <v>231.5766489366122</v>
      </c>
      <c r="U126" s="98">
        <v>226.18111671578842</v>
      </c>
      <c r="V126" s="98">
        <v>223.68418034599856</v>
      </c>
      <c r="W126" s="98">
        <v>255.28532816082659</v>
      </c>
      <c r="DA126" s="63" t="s">
        <v>1856</v>
      </c>
    </row>
    <row r="127" spans="1:105" ht="12" customHeight="1" x14ac:dyDescent="0.25">
      <c r="A127" s="97" t="s">
        <v>53</v>
      </c>
      <c r="B127" s="98">
        <v>0.59002100691941339</v>
      </c>
      <c r="C127" s="98">
        <v>0.67588050986768766</v>
      </c>
      <c r="D127" s="98">
        <v>0.64718452465267096</v>
      </c>
      <c r="E127" s="98">
        <v>0.6959205333412346</v>
      </c>
      <c r="F127" s="98">
        <v>0.70224979427353718</v>
      </c>
      <c r="G127" s="98">
        <v>0.66492728653857702</v>
      </c>
      <c r="H127" s="98">
        <v>0.65178944154594198</v>
      </c>
      <c r="I127" s="98">
        <v>0.61834638071600634</v>
      </c>
      <c r="J127" s="98">
        <v>0.71894080325897103</v>
      </c>
      <c r="K127" s="98">
        <v>0.72342297939939126</v>
      </c>
      <c r="L127" s="98">
        <v>0.9012727534239352</v>
      </c>
      <c r="M127" s="98">
        <v>0.73307963377151641</v>
      </c>
      <c r="N127" s="98">
        <v>0.85558889307785146</v>
      </c>
      <c r="O127" s="98">
        <v>0.97132676756330028</v>
      </c>
      <c r="P127" s="98">
        <v>0.72093367972801858</v>
      </c>
      <c r="Q127" s="98">
        <v>0.80781253248061213</v>
      </c>
      <c r="R127" s="98">
        <v>0.82669602529922115</v>
      </c>
      <c r="S127" s="98">
        <v>0.79615208353167355</v>
      </c>
      <c r="T127" s="98">
        <v>0.83160928205106655</v>
      </c>
      <c r="U127" s="98">
        <v>0.79585403827740009</v>
      </c>
      <c r="V127" s="98">
        <v>0.76705095319739958</v>
      </c>
      <c r="W127" s="98">
        <v>0.89679335713405783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0.17298773920823213</v>
      </c>
      <c r="C128" s="122">
        <f t="shared" si="48"/>
        <v>0.18625475788820375</v>
      </c>
      <c r="D128" s="122">
        <f t="shared" si="48"/>
        <v>0.2069612201146796</v>
      </c>
      <c r="E128" s="122">
        <f t="shared" si="48"/>
        <v>0.34272984013894875</v>
      </c>
      <c r="F128" s="122">
        <f t="shared" si="48"/>
        <v>0.29961173365987553</v>
      </c>
      <c r="G128" s="122">
        <f t="shared" si="48"/>
        <v>0.36569715315430479</v>
      </c>
      <c r="H128" s="122">
        <f t="shared" si="48"/>
        <v>0.6439171372425796</v>
      </c>
      <c r="I128" s="122">
        <f t="shared" si="48"/>
        <v>0.48338161961227782</v>
      </c>
      <c r="J128" s="122">
        <f t="shared" si="48"/>
        <v>0.53362761953884208</v>
      </c>
      <c r="K128" s="122">
        <f t="shared" si="48"/>
        <v>0.63443768050906024</v>
      </c>
      <c r="L128" s="122">
        <f t="shared" si="48"/>
        <v>0.75812872697432865</v>
      </c>
      <c r="M128" s="122">
        <f t="shared" si="48"/>
        <v>1.0660906740933518</v>
      </c>
      <c r="N128" s="122">
        <f t="shared" si="48"/>
        <v>1.4191356151970203</v>
      </c>
      <c r="O128" s="122">
        <f t="shared" si="48"/>
        <v>1.813913855989097</v>
      </c>
      <c r="P128" s="122">
        <f t="shared" si="48"/>
        <v>2.3790868997943799</v>
      </c>
      <c r="Q128" s="122">
        <f t="shared" si="48"/>
        <v>2.9641580684797382</v>
      </c>
      <c r="R128" s="122">
        <f t="shared" si="48"/>
        <v>3.5262705468640538</v>
      </c>
      <c r="S128" s="122">
        <f t="shared" si="48"/>
        <v>3.9482447053413927</v>
      </c>
      <c r="T128" s="122">
        <f t="shared" si="48"/>
        <v>4.3322927985988562</v>
      </c>
      <c r="U128" s="122">
        <f t="shared" si="48"/>
        <v>4.7245265678670343</v>
      </c>
      <c r="V128" s="122">
        <f t="shared" si="48"/>
        <v>5.0148708346977626</v>
      </c>
      <c r="W128" s="122">
        <f t="shared" si="48"/>
        <v>5.2200750461111483</v>
      </c>
      <c r="DA128" s="130" t="s">
        <v>1858</v>
      </c>
    </row>
    <row r="129" spans="1:105" ht="12" customHeight="1" x14ac:dyDescent="0.25">
      <c r="A129" s="97" t="s">
        <v>53</v>
      </c>
      <c r="B129" s="98">
        <v>0.17298773920823213</v>
      </c>
      <c r="C129" s="98">
        <v>0.18625475788820375</v>
      </c>
      <c r="D129" s="98">
        <v>0.2069612201146796</v>
      </c>
      <c r="E129" s="98">
        <v>0.34272984013894875</v>
      </c>
      <c r="F129" s="98">
        <v>0.29961173365987553</v>
      </c>
      <c r="G129" s="98">
        <v>0.36569715315430479</v>
      </c>
      <c r="H129" s="98">
        <v>0.6439171372425796</v>
      </c>
      <c r="I129" s="98">
        <v>0.48338161961227782</v>
      </c>
      <c r="J129" s="98">
        <v>0.53362761953884208</v>
      </c>
      <c r="K129" s="98">
        <v>0.63443768050906024</v>
      </c>
      <c r="L129" s="98">
        <v>0.75812872697432865</v>
      </c>
      <c r="M129" s="98">
        <v>1.0660906740933518</v>
      </c>
      <c r="N129" s="98">
        <v>1.4191356151970203</v>
      </c>
      <c r="O129" s="98">
        <v>1.813913855989097</v>
      </c>
      <c r="P129" s="98">
        <v>2.3790868997943799</v>
      </c>
      <c r="Q129" s="98">
        <v>2.9641580684797382</v>
      </c>
      <c r="R129" s="98">
        <v>3.5262705468640538</v>
      </c>
      <c r="S129" s="98">
        <v>3.9482447053413927</v>
      </c>
      <c r="T129" s="98">
        <v>4.3322927985988562</v>
      </c>
      <c r="U129" s="98">
        <v>4.7245265678670343</v>
      </c>
      <c r="V129" s="98">
        <v>5.0148708346977626</v>
      </c>
      <c r="W129" s="98">
        <v>5.2200750461111483</v>
      </c>
      <c r="DA129" s="63" t="s">
        <v>1859</v>
      </c>
    </row>
    <row r="130" spans="1:105" ht="12" customHeight="1" x14ac:dyDescent="0.25">
      <c r="A130" s="121" t="s">
        <v>55</v>
      </c>
      <c r="B130" s="122">
        <v>15.43447423700534</v>
      </c>
      <c r="C130" s="122">
        <v>17.123694443824196</v>
      </c>
      <c r="D130" s="122">
        <v>18.86111581016624</v>
      </c>
      <c r="E130" s="122">
        <v>20.561534220140825</v>
      </c>
      <c r="F130" s="122">
        <v>21.217328553145478</v>
      </c>
      <c r="G130" s="122">
        <v>20.929746366454168</v>
      </c>
      <c r="H130" s="122">
        <v>20.782839977499933</v>
      </c>
      <c r="I130" s="122">
        <v>21.554172408701575</v>
      </c>
      <c r="J130" s="122">
        <v>22.375596862029187</v>
      </c>
      <c r="K130" s="122">
        <v>23.122261667396238</v>
      </c>
      <c r="L130" s="122">
        <v>28.175237396760942</v>
      </c>
      <c r="M130" s="122">
        <v>23.646526835691816</v>
      </c>
      <c r="N130" s="122">
        <v>26.484595389133705</v>
      </c>
      <c r="O130" s="122">
        <v>30.613498500771424</v>
      </c>
      <c r="P130" s="122">
        <v>26.708613553132295</v>
      </c>
      <c r="Q130" s="122">
        <v>33.554035899899965</v>
      </c>
      <c r="R130" s="122">
        <v>34.205929954440386</v>
      </c>
      <c r="S130" s="122">
        <v>32.671684669034441</v>
      </c>
      <c r="T130" s="122">
        <v>33.097591338238544</v>
      </c>
      <c r="U130" s="122">
        <v>30.465808518527087</v>
      </c>
      <c r="V130" s="122">
        <v>27.410895140311482</v>
      </c>
      <c r="W130" s="122">
        <v>28.706960716180532</v>
      </c>
      <c r="DA130" s="130" t="s">
        <v>1860</v>
      </c>
    </row>
    <row r="131" spans="1:105" ht="12" customHeight="1" x14ac:dyDescent="0.25">
      <c r="A131" s="97" t="s">
        <v>128</v>
      </c>
      <c r="B131" s="98">
        <v>15.169739988488589</v>
      </c>
      <c r="C131" s="98">
        <v>16.839013770340532</v>
      </c>
      <c r="D131" s="98">
        <v>18.532587379180185</v>
      </c>
      <c r="E131" s="98">
        <v>20.202468901404565</v>
      </c>
      <c r="F131" s="98">
        <v>20.836436503427443</v>
      </c>
      <c r="G131" s="98">
        <v>20.540626653481446</v>
      </c>
      <c r="H131" s="98">
        <v>20.387827263897975</v>
      </c>
      <c r="I131" s="98">
        <v>21.119788045033658</v>
      </c>
      <c r="J131" s="98">
        <v>21.931351381058363</v>
      </c>
      <c r="K131" s="98">
        <v>22.640171863511725</v>
      </c>
      <c r="L131" s="98">
        <v>27.632494075993094</v>
      </c>
      <c r="M131" s="98">
        <v>23.122947047450797</v>
      </c>
      <c r="N131" s="98">
        <v>25.910916564953428</v>
      </c>
      <c r="O131" s="98">
        <v>29.953689523956797</v>
      </c>
      <c r="P131" s="98">
        <v>26.053107773604278</v>
      </c>
      <c r="Q131" s="98">
        <v>32.795448805273431</v>
      </c>
      <c r="R131" s="98">
        <v>33.423678575719322</v>
      </c>
      <c r="S131" s="98">
        <v>31.91347419136893</v>
      </c>
      <c r="T131" s="98">
        <v>32.342001039044554</v>
      </c>
      <c r="U131" s="98">
        <v>29.757076887788287</v>
      </c>
      <c r="V131" s="98">
        <v>26.754010831761899</v>
      </c>
      <c r="W131" s="98">
        <v>28.047405770600591</v>
      </c>
      <c r="DA131" s="63" t="s">
        <v>1861</v>
      </c>
    </row>
    <row r="132" spans="1:105" ht="12" customHeight="1" x14ac:dyDescent="0.25">
      <c r="A132" s="97" t="s">
        <v>127</v>
      </c>
      <c r="B132" s="98">
        <v>6.9367882499118544E-2</v>
      </c>
      <c r="C132" s="98">
        <v>0.10084889386451304</v>
      </c>
      <c r="D132" s="98">
        <v>0.10343779538070363</v>
      </c>
      <c r="E132" s="98">
        <v>0.12253143398368335</v>
      </c>
      <c r="F132" s="98">
        <v>0.14167225620788965</v>
      </c>
      <c r="G132" s="98">
        <v>0.13882939050084844</v>
      </c>
      <c r="H132" s="98">
        <v>0.13798768322269012</v>
      </c>
      <c r="I132" s="98">
        <v>0.14677208460013785</v>
      </c>
      <c r="J132" s="98">
        <v>0.17108417984343316</v>
      </c>
      <c r="K132" s="98">
        <v>0.17734920170061091</v>
      </c>
      <c r="L132" s="98">
        <v>0.22854529057610506</v>
      </c>
      <c r="M132" s="98">
        <v>0.1739863861411873</v>
      </c>
      <c r="N132" s="98">
        <v>0.19927350569800245</v>
      </c>
      <c r="O132" s="98">
        <v>0.25230062002319503</v>
      </c>
      <c r="P132" s="98">
        <v>0.20100192838722264</v>
      </c>
      <c r="Q132" s="98">
        <v>0.27698519424529328</v>
      </c>
      <c r="R132" s="98">
        <v>0.28036091931160079</v>
      </c>
      <c r="S132" s="98">
        <v>0.24964184239666773</v>
      </c>
      <c r="T132" s="98">
        <v>0.24983808406756691</v>
      </c>
      <c r="U132" s="98">
        <v>0.21425243129988883</v>
      </c>
      <c r="V132" s="98">
        <v>0.17894322514683142</v>
      </c>
      <c r="W132" s="98">
        <v>0.19458612267441194</v>
      </c>
      <c r="DA132" s="63" t="s">
        <v>1862</v>
      </c>
    </row>
    <row r="133" spans="1:105" ht="12" customHeight="1" x14ac:dyDescent="0.25">
      <c r="A133" s="100" t="s">
        <v>203</v>
      </c>
      <c r="B133" s="101">
        <v>3.7003019433637506E-2</v>
      </c>
      <c r="C133" s="101">
        <v>4.9442134125203686E-2</v>
      </c>
      <c r="D133" s="101">
        <v>5.2770533762614119E-2</v>
      </c>
      <c r="E133" s="101">
        <v>6.1413956797628441E-2</v>
      </c>
      <c r="F133" s="101">
        <v>7.1156841141744531E-2</v>
      </c>
      <c r="G133" s="101">
        <v>7.0442992395102849E-2</v>
      </c>
      <c r="H133" s="101">
        <v>6.9007469083908327E-2</v>
      </c>
      <c r="I133" s="101">
        <v>7.7532718373627671E-2</v>
      </c>
      <c r="J133" s="101">
        <v>8.3439025578384007E-2</v>
      </c>
      <c r="K133" s="101">
        <v>8.8639910519022314E-2</v>
      </c>
      <c r="L133" s="101">
        <v>0.10162965396466547</v>
      </c>
      <c r="M133" s="101">
        <v>7.9975413050238683E-2</v>
      </c>
      <c r="N133" s="101">
        <v>8.7801740778737897E-2</v>
      </c>
      <c r="O133" s="101">
        <v>0.11624553938483925</v>
      </c>
      <c r="P133" s="101">
        <v>9.3988619241573326E-2</v>
      </c>
      <c r="Q133" s="101">
        <v>0.13276771116338268</v>
      </c>
      <c r="R133" s="101">
        <v>0.13956781650763897</v>
      </c>
      <c r="S133" s="101">
        <v>0.12413192573545967</v>
      </c>
      <c r="T133" s="101">
        <v>0.11917100826703825</v>
      </c>
      <c r="U133" s="101">
        <v>9.8099499958799199E-2</v>
      </c>
      <c r="V133" s="101">
        <v>8.0471886861263109E-2</v>
      </c>
      <c r="W133" s="101">
        <v>8.8152838187451052E-2</v>
      </c>
      <c r="DA133" s="131" t="s">
        <v>1863</v>
      </c>
    </row>
    <row r="134" spans="1:105" ht="12" customHeight="1" x14ac:dyDescent="0.25">
      <c r="A134" s="103" t="s">
        <v>52</v>
      </c>
      <c r="B134" s="104">
        <v>3.2364863065481038E-2</v>
      </c>
      <c r="C134" s="104">
        <v>5.1406759739309346E-2</v>
      </c>
      <c r="D134" s="104">
        <v>5.0667261618089515E-2</v>
      </c>
      <c r="E134" s="104">
        <v>6.1117477186054911E-2</v>
      </c>
      <c r="F134" s="104">
        <v>7.0515415066145101E-2</v>
      </c>
      <c r="G134" s="104">
        <v>6.8386398105745594E-2</v>
      </c>
      <c r="H134" s="104">
        <v>6.898021413878179E-2</v>
      </c>
      <c r="I134" s="104">
        <v>6.9239366226510182E-2</v>
      </c>
      <c r="J134" s="104">
        <v>8.7645154265049152E-2</v>
      </c>
      <c r="K134" s="104">
        <v>8.8709291181588615E-2</v>
      </c>
      <c r="L134" s="104">
        <v>0.12691563661143959</v>
      </c>
      <c r="M134" s="104">
        <v>9.4010973090948621E-2</v>
      </c>
      <c r="N134" s="104">
        <v>0.11147176491926454</v>
      </c>
      <c r="O134" s="104">
        <v>0.13605508063835578</v>
      </c>
      <c r="P134" s="104">
        <v>0.1070133091456493</v>
      </c>
      <c r="Q134" s="104">
        <v>0.1442174830819106</v>
      </c>
      <c r="R134" s="104">
        <v>0.14079310280396179</v>
      </c>
      <c r="S134" s="104">
        <v>0.12550991666120806</v>
      </c>
      <c r="T134" s="104">
        <v>0.13066707580052866</v>
      </c>
      <c r="U134" s="104">
        <v>0.11615293134108963</v>
      </c>
      <c r="V134" s="104">
        <v>9.8471338285568324E-2</v>
      </c>
      <c r="W134" s="104">
        <v>0.10643328448696088</v>
      </c>
      <c r="DA134" s="132" t="s">
        <v>1864</v>
      </c>
    </row>
    <row r="135" spans="1:105" ht="12" customHeight="1" x14ac:dyDescent="0.25">
      <c r="A135" s="106" t="s">
        <v>122</v>
      </c>
      <c r="B135" s="101">
        <v>0.11495777575257342</v>
      </c>
      <c r="C135" s="101">
        <v>0.10345193010595165</v>
      </c>
      <c r="D135" s="101">
        <v>0.12392693377296804</v>
      </c>
      <c r="E135" s="101">
        <v>0.12714352879397778</v>
      </c>
      <c r="F135" s="101">
        <v>0.1211067093367578</v>
      </c>
      <c r="G135" s="101">
        <v>0.12327268180633873</v>
      </c>
      <c r="H135" s="101">
        <v>0.12644833511465647</v>
      </c>
      <c r="I135" s="101">
        <v>0.13104540035172277</v>
      </c>
      <c r="J135" s="101">
        <v>0.12670864155309414</v>
      </c>
      <c r="K135" s="101">
        <v>0.13114348300135573</v>
      </c>
      <c r="L135" s="101">
        <v>0.158681090654124</v>
      </c>
      <c r="M135" s="101">
        <v>0.1472074184541346</v>
      </c>
      <c r="N135" s="101">
        <v>0.16811055850387452</v>
      </c>
      <c r="O135" s="101">
        <v>0.18299641303366587</v>
      </c>
      <c r="P135" s="101">
        <v>0.18671663139569503</v>
      </c>
      <c r="Q135" s="101">
        <v>0.20573153519695495</v>
      </c>
      <c r="R135" s="101">
        <v>0.21163023925993485</v>
      </c>
      <c r="S135" s="101">
        <v>0.21850169872155653</v>
      </c>
      <c r="T135" s="101">
        <v>0.23095731987678086</v>
      </c>
      <c r="U135" s="101">
        <v>0.23520594857053503</v>
      </c>
      <c r="V135" s="101">
        <v>0.23261480613267957</v>
      </c>
      <c r="W135" s="101">
        <v>0.23281299806324193</v>
      </c>
      <c r="DA135" s="131" t="s">
        <v>1865</v>
      </c>
    </row>
    <row r="136" spans="1:105" ht="12" customHeight="1" x14ac:dyDescent="0.25">
      <c r="A136" s="107" t="s">
        <v>121</v>
      </c>
      <c r="B136" s="104">
        <v>8.0408590265059032E-2</v>
      </c>
      <c r="C136" s="104">
        <v>8.0379849513201346E-2</v>
      </c>
      <c r="D136" s="104">
        <v>0.10116370183238309</v>
      </c>
      <c r="E136" s="104">
        <v>0.10939035595859595</v>
      </c>
      <c r="F136" s="104">
        <v>0.11811308417338617</v>
      </c>
      <c r="G136" s="104">
        <v>0.12701764066553556</v>
      </c>
      <c r="H136" s="104">
        <v>0.13057669526461191</v>
      </c>
      <c r="I136" s="104">
        <v>0.1565668787160561</v>
      </c>
      <c r="J136" s="104">
        <v>0.14645265957429571</v>
      </c>
      <c r="K136" s="104">
        <v>0.17359711918254639</v>
      </c>
      <c r="L136" s="104">
        <v>0.15551693953762019</v>
      </c>
      <c r="M136" s="104">
        <v>0.2023859836456981</v>
      </c>
      <c r="N136" s="104">
        <v>0.20629475997840166</v>
      </c>
      <c r="O136" s="104">
        <v>0.22451194375776556</v>
      </c>
      <c r="P136" s="104">
        <v>0.26778721974510233</v>
      </c>
      <c r="Q136" s="104">
        <v>0.27587036518428659</v>
      </c>
      <c r="R136" s="104">
        <v>0.29026022014953134</v>
      </c>
      <c r="S136" s="104">
        <v>0.29006693654729399</v>
      </c>
      <c r="T136" s="104">
        <v>0.27479489524964357</v>
      </c>
      <c r="U136" s="104">
        <v>0.25927325086837355</v>
      </c>
      <c r="V136" s="104">
        <v>0.24532627727006928</v>
      </c>
      <c r="W136" s="104">
        <v>0.23215582484228608</v>
      </c>
      <c r="DA136" s="132" t="s">
        <v>1866</v>
      </c>
    </row>
    <row r="137" spans="1:105" ht="12" customHeight="1" x14ac:dyDescent="0.25">
      <c r="A137" s="108" t="s">
        <v>53</v>
      </c>
      <c r="B137" s="98">
        <v>4.3271203221836557E-2</v>
      </c>
      <c r="C137" s="98">
        <v>3.9061085263858188E-2</v>
      </c>
      <c r="D137" s="98">
        <v>5.1705608918493802E-2</v>
      </c>
      <c r="E137" s="98">
        <v>5.4689883152815616E-2</v>
      </c>
      <c r="F137" s="98">
        <v>5.916765063017046E-2</v>
      </c>
      <c r="G137" s="98">
        <v>6.4482727308480953E-2</v>
      </c>
      <c r="H137" s="98">
        <v>6.5135703082618387E-2</v>
      </c>
      <c r="I137" s="98">
        <v>8.3387169316306312E-2</v>
      </c>
      <c r="J137" s="98">
        <v>7.0644504632504823E-2</v>
      </c>
      <c r="K137" s="98">
        <v>8.6503726130590874E-2</v>
      </c>
      <c r="L137" s="98">
        <v>6.5530811163992855E-2</v>
      </c>
      <c r="M137" s="98">
        <v>9.3758921370800247E-2</v>
      </c>
      <c r="N137" s="98">
        <v>9.118429165974086E-2</v>
      </c>
      <c r="O137" s="98">
        <v>0.10147036710951582</v>
      </c>
      <c r="P137" s="98">
        <v>0.12601556513049583</v>
      </c>
      <c r="Q137" s="98">
        <v>0.13130907214296056</v>
      </c>
      <c r="R137" s="98">
        <v>0.14316565446072249</v>
      </c>
      <c r="S137" s="98">
        <v>0.14394136871993407</v>
      </c>
      <c r="T137" s="98">
        <v>0.13039909835924315</v>
      </c>
      <c r="U137" s="98">
        <v>0.11864270219671692</v>
      </c>
      <c r="V137" s="98">
        <v>0.11114673765213569</v>
      </c>
      <c r="W137" s="98">
        <v>0.10481459966919673</v>
      </c>
      <c r="DA137" s="63" t="s">
        <v>1867</v>
      </c>
    </row>
    <row r="138" spans="1:105" ht="12" customHeight="1" x14ac:dyDescent="0.25">
      <c r="A138" s="108" t="s">
        <v>52</v>
      </c>
      <c r="B138" s="98">
        <v>3.7137387043222482E-2</v>
      </c>
      <c r="C138" s="98">
        <v>4.1318764249343165E-2</v>
      </c>
      <c r="D138" s="98">
        <v>4.9458092913889286E-2</v>
      </c>
      <c r="E138" s="98">
        <v>5.4700472805780324E-2</v>
      </c>
      <c r="F138" s="98">
        <v>5.8945433543215714E-2</v>
      </c>
      <c r="G138" s="98">
        <v>6.2534913357054592E-2</v>
      </c>
      <c r="H138" s="98">
        <v>6.5440992181993507E-2</v>
      </c>
      <c r="I138" s="98">
        <v>7.3179709399749784E-2</v>
      </c>
      <c r="J138" s="98">
        <v>7.5808154941790884E-2</v>
      </c>
      <c r="K138" s="98">
        <v>8.7093393051955528E-2</v>
      </c>
      <c r="L138" s="98">
        <v>8.9986128373627322E-2</v>
      </c>
      <c r="M138" s="98">
        <v>0.10862706227489785</v>
      </c>
      <c r="N138" s="98">
        <v>0.1151104683186608</v>
      </c>
      <c r="O138" s="98">
        <v>0.12304157664824975</v>
      </c>
      <c r="P138" s="98">
        <v>0.14177165461460647</v>
      </c>
      <c r="Q138" s="98">
        <v>0.14456129304132603</v>
      </c>
      <c r="R138" s="98">
        <v>0.14709456568880888</v>
      </c>
      <c r="S138" s="98">
        <v>0.14612556782735989</v>
      </c>
      <c r="T138" s="98">
        <v>0.14439579689040041</v>
      </c>
      <c r="U138" s="98">
        <v>0.14063054867165664</v>
      </c>
      <c r="V138" s="98">
        <v>0.13417953961793361</v>
      </c>
      <c r="W138" s="98">
        <v>0.12734122517308935</v>
      </c>
      <c r="DA138" s="63" t="s">
        <v>1868</v>
      </c>
    </row>
    <row r="139" spans="1:105" ht="12" customHeight="1" x14ac:dyDescent="0.25">
      <c r="A139" s="121" t="s">
        <v>54</v>
      </c>
      <c r="B139" s="122">
        <v>2.8898721797762743</v>
      </c>
      <c r="C139" s="122">
        <v>3.2079728481182666</v>
      </c>
      <c r="D139" s="122">
        <v>3.3653390291185801</v>
      </c>
      <c r="E139" s="122">
        <v>3.5240209586483542</v>
      </c>
      <c r="F139" s="122">
        <v>3.7642118894409635</v>
      </c>
      <c r="G139" s="122">
        <v>3.8604663870273406</v>
      </c>
      <c r="H139" s="122">
        <v>4.2972953287374382</v>
      </c>
      <c r="I139" s="122">
        <v>4.1398148132061081</v>
      </c>
      <c r="J139" s="122">
        <v>4.3453180197554033</v>
      </c>
      <c r="K139" s="122">
        <v>4.0836748936639919</v>
      </c>
      <c r="L139" s="122">
        <v>5.2057889133338504</v>
      </c>
      <c r="M139" s="122">
        <v>5.4885397706619399</v>
      </c>
      <c r="N139" s="122">
        <v>5.8208248411468073</v>
      </c>
      <c r="O139" s="122">
        <v>6.0382637119945883</v>
      </c>
      <c r="P139" s="122">
        <v>6.2045211543699894</v>
      </c>
      <c r="Q139" s="122">
        <v>6.2958240655049416</v>
      </c>
      <c r="R139" s="122">
        <v>6.2557108539078738</v>
      </c>
      <c r="S139" s="122">
        <v>6.2036823032557686</v>
      </c>
      <c r="T139" s="122">
        <v>6.1941917390210541</v>
      </c>
      <c r="U139" s="122">
        <v>6.1390087588788198</v>
      </c>
      <c r="V139" s="122">
        <v>6.0734420680723957</v>
      </c>
      <c r="W139" s="122">
        <v>6.0437636951020881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2.8898721797762743</v>
      </c>
      <c r="C141" s="33">
        <v>3.2079728481182666</v>
      </c>
      <c r="D141" s="33">
        <v>3.3653390291185801</v>
      </c>
      <c r="E141" s="33">
        <v>3.5240209586483542</v>
      </c>
      <c r="F141" s="33">
        <v>3.7642118894409635</v>
      </c>
      <c r="G141" s="33">
        <v>3.8604663870273406</v>
      </c>
      <c r="H141" s="33">
        <v>4.2972953287374382</v>
      </c>
      <c r="I141" s="33">
        <v>4.1398148132061081</v>
      </c>
      <c r="J141" s="33">
        <v>4.3453180197554033</v>
      </c>
      <c r="K141" s="33">
        <v>4.0836748936639919</v>
      </c>
      <c r="L141" s="33">
        <v>5.2057889133338504</v>
      </c>
      <c r="M141" s="33">
        <v>5.4885397706619399</v>
      </c>
      <c r="N141" s="33">
        <v>5.8208248411468073</v>
      </c>
      <c r="O141" s="33">
        <v>6.0382637119945883</v>
      </c>
      <c r="P141" s="33">
        <v>6.2045211543699894</v>
      </c>
      <c r="Q141" s="33">
        <v>6.2958240655049416</v>
      </c>
      <c r="R141" s="33">
        <v>6.2557108539078738</v>
      </c>
      <c r="S141" s="33">
        <v>6.2036823032557686</v>
      </c>
      <c r="T141" s="33">
        <v>6.1941917390210541</v>
      </c>
      <c r="U141" s="33">
        <v>6.1390087588788198</v>
      </c>
      <c r="V141" s="33">
        <v>6.0734420680723957</v>
      </c>
      <c r="W141" s="33">
        <v>6.0437636951020881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5.6600077634333825</v>
      </c>
      <c r="C143" s="117">
        <f t="shared" si="49"/>
        <v>6.2105071638567289</v>
      </c>
      <c r="D143" s="117">
        <f t="shared" si="49"/>
        <v>8.0280879231688047</v>
      </c>
      <c r="E143" s="117">
        <f t="shared" si="49"/>
        <v>10.149745703934141</v>
      </c>
      <c r="F143" s="117">
        <f t="shared" si="49"/>
        <v>11.861250922302618</v>
      </c>
      <c r="G143" s="117">
        <f t="shared" si="49"/>
        <v>13.556753532146526</v>
      </c>
      <c r="H143" s="117">
        <f t="shared" si="49"/>
        <v>17.245613290141467</v>
      </c>
      <c r="I143" s="117">
        <f t="shared" si="49"/>
        <v>20.674513608331765</v>
      </c>
      <c r="J143" s="117">
        <f t="shared" si="49"/>
        <v>27.425744213637977</v>
      </c>
      <c r="K143" s="117">
        <f t="shared" si="49"/>
        <v>36.224293061879017</v>
      </c>
      <c r="L143" s="117">
        <f t="shared" si="49"/>
        <v>43.397165997930607</v>
      </c>
      <c r="M143" s="117">
        <f t="shared" si="49"/>
        <v>51.297197996741154</v>
      </c>
      <c r="N143" s="117">
        <f t="shared" si="49"/>
        <v>57.517971466210192</v>
      </c>
      <c r="O143" s="117">
        <f t="shared" si="49"/>
        <v>62.438858728283414</v>
      </c>
      <c r="P143" s="117">
        <f t="shared" si="49"/>
        <v>68.861278519823273</v>
      </c>
      <c r="Q143" s="117">
        <f t="shared" si="49"/>
        <v>75.968862971601524</v>
      </c>
      <c r="R143" s="117">
        <f t="shared" ref="R143:V143" si="50">R144+R146+R148+R157</f>
        <v>89.710592778572831</v>
      </c>
      <c r="S143" s="117">
        <f t="shared" si="50"/>
        <v>111.49779490374669</v>
      </c>
      <c r="T143" s="117">
        <f t="shared" si="50"/>
        <v>140.97554399792929</v>
      </c>
      <c r="U143" s="117">
        <f t="shared" si="50"/>
        <v>186.73452822103442</v>
      </c>
      <c r="V143" s="117">
        <f t="shared" si="50"/>
        <v>256.10095735767385</v>
      </c>
      <c r="W143" s="117">
        <f t="shared" ref="W143" si="51">W144+W146+W148+W157</f>
        <v>327.31528694989714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4.8414378608176838</v>
      </c>
      <c r="C144" s="122">
        <f t="shared" si="52"/>
        <v>5.3759818847995682</v>
      </c>
      <c r="D144" s="122">
        <f t="shared" si="52"/>
        <v>6.8640691521992272</v>
      </c>
      <c r="E144" s="122">
        <f t="shared" si="52"/>
        <v>8.710278625054908</v>
      </c>
      <c r="F144" s="122">
        <f t="shared" si="52"/>
        <v>10.191972202667291</v>
      </c>
      <c r="G144" s="122">
        <f t="shared" si="52"/>
        <v>11.527059372955508</v>
      </c>
      <c r="H144" s="122">
        <f t="shared" si="52"/>
        <v>14.672487082363526</v>
      </c>
      <c r="I144" s="122">
        <f t="shared" si="52"/>
        <v>17.430698611280739</v>
      </c>
      <c r="J144" s="122">
        <f t="shared" si="52"/>
        <v>23.704247510850116</v>
      </c>
      <c r="K144" s="122">
        <f t="shared" si="52"/>
        <v>31.431197425941736</v>
      </c>
      <c r="L144" s="122">
        <f t="shared" si="52"/>
        <v>37.631558604516933</v>
      </c>
      <c r="M144" s="122">
        <f t="shared" si="52"/>
        <v>44.197286542095625</v>
      </c>
      <c r="N144" s="122">
        <f t="shared" si="52"/>
        <v>49.451258829125123</v>
      </c>
      <c r="O144" s="122">
        <f t="shared" si="52"/>
        <v>53.212117662332155</v>
      </c>
      <c r="P144" s="122">
        <f t="shared" si="52"/>
        <v>57.577547025516431</v>
      </c>
      <c r="Q144" s="122">
        <f t="shared" si="52"/>
        <v>62.563888731916698</v>
      </c>
      <c r="R144" s="122">
        <f t="shared" si="52"/>
        <v>73.521661465014773</v>
      </c>
      <c r="S144" s="122">
        <f t="shared" si="52"/>
        <v>91.326563769729475</v>
      </c>
      <c r="T144" s="122">
        <f t="shared" si="52"/>
        <v>115.46825518074728</v>
      </c>
      <c r="U144" s="122">
        <f t="shared" si="52"/>
        <v>153.92486403481988</v>
      </c>
      <c r="V144" s="122">
        <f t="shared" si="52"/>
        <v>214.71577866803054</v>
      </c>
      <c r="W144" s="122">
        <f t="shared" si="52"/>
        <v>279.50764616272477</v>
      </c>
      <c r="DA144" s="130" t="s">
        <v>1873</v>
      </c>
    </row>
    <row r="145" spans="1:105" ht="12" customHeight="1" x14ac:dyDescent="0.25">
      <c r="A145" s="97" t="s">
        <v>53</v>
      </c>
      <c r="B145" s="98">
        <v>4.8414378608176838</v>
      </c>
      <c r="C145" s="98">
        <v>5.3759818847995682</v>
      </c>
      <c r="D145" s="98">
        <v>6.8640691521992272</v>
      </c>
      <c r="E145" s="98">
        <v>8.710278625054908</v>
      </c>
      <c r="F145" s="98">
        <v>10.191972202667291</v>
      </c>
      <c r="G145" s="98">
        <v>11.527059372955508</v>
      </c>
      <c r="H145" s="98">
        <v>14.672487082363526</v>
      </c>
      <c r="I145" s="98">
        <v>17.430698611280739</v>
      </c>
      <c r="J145" s="98">
        <v>23.704247510850116</v>
      </c>
      <c r="K145" s="98">
        <v>31.431197425941736</v>
      </c>
      <c r="L145" s="98">
        <v>37.631558604516933</v>
      </c>
      <c r="M145" s="98">
        <v>44.197286542095625</v>
      </c>
      <c r="N145" s="98">
        <v>49.451258829125123</v>
      </c>
      <c r="O145" s="98">
        <v>53.212117662332155</v>
      </c>
      <c r="P145" s="98">
        <v>57.577547025516431</v>
      </c>
      <c r="Q145" s="98">
        <v>62.563888731916698</v>
      </c>
      <c r="R145" s="98">
        <v>73.521661465014773</v>
      </c>
      <c r="S145" s="98">
        <v>91.326563769729475</v>
      </c>
      <c r="T145" s="98">
        <v>115.46825518074728</v>
      </c>
      <c r="U145" s="98">
        <v>153.92486403481988</v>
      </c>
      <c r="V145" s="98">
        <v>214.71577866803054</v>
      </c>
      <c r="W145" s="98">
        <v>279.50764616272477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6.5015526145375827E-2</v>
      </c>
      <c r="C146" s="122">
        <f t="shared" si="53"/>
        <v>6.8680418472146371E-2</v>
      </c>
      <c r="D146" s="122">
        <f t="shared" si="53"/>
        <v>7.8053498319525585E-2</v>
      </c>
      <c r="E146" s="122">
        <f t="shared" si="53"/>
        <v>0.11852688311998301</v>
      </c>
      <c r="F146" s="122">
        <f t="shared" si="53"/>
        <v>9.7143262073525596E-2</v>
      </c>
      <c r="G146" s="122">
        <f t="shared" si="53"/>
        <v>0.10852305784119938</v>
      </c>
      <c r="H146" s="122">
        <f t="shared" si="53"/>
        <v>0.19358734133628699</v>
      </c>
      <c r="I146" s="122">
        <f t="shared" si="53"/>
        <v>0.17911909767486184</v>
      </c>
      <c r="J146" s="122">
        <f t="shared" si="53"/>
        <v>0.2400180085709808</v>
      </c>
      <c r="K146" s="122">
        <f t="shared" si="53"/>
        <v>0.32907069868488131</v>
      </c>
      <c r="L146" s="122">
        <f t="shared" si="53"/>
        <v>0.43872856302765734</v>
      </c>
      <c r="M146" s="122">
        <f t="shared" si="53"/>
        <v>0.61699823104366547</v>
      </c>
      <c r="N146" s="122">
        <f t="shared" si="53"/>
        <v>0.83410683957617537</v>
      </c>
      <c r="O146" s="122">
        <f t="shared" si="53"/>
        <v>1.0933770854643625</v>
      </c>
      <c r="P146" s="122">
        <f t="shared" si="53"/>
        <v>1.4797897265883884</v>
      </c>
      <c r="Q146" s="122">
        <f t="shared" si="53"/>
        <v>2.0629142696884881</v>
      </c>
      <c r="R146" s="122">
        <f t="shared" si="53"/>
        <v>2.6240519217058584</v>
      </c>
      <c r="S146" s="122">
        <f t="shared" si="53"/>
        <v>3.5594193313513585</v>
      </c>
      <c r="T146" s="122">
        <f t="shared" si="53"/>
        <v>4.8115683976409249</v>
      </c>
      <c r="U146" s="122">
        <f t="shared" si="53"/>
        <v>6.8662366387526941</v>
      </c>
      <c r="V146" s="122">
        <f t="shared" si="53"/>
        <v>9.5248385141529912</v>
      </c>
      <c r="W146" s="122">
        <f t="shared" si="53"/>
        <v>12.136026836114972</v>
      </c>
      <c r="DA146" s="130" t="s">
        <v>1875</v>
      </c>
    </row>
    <row r="147" spans="1:105" ht="12" customHeight="1" x14ac:dyDescent="0.25">
      <c r="A147" s="97" t="s">
        <v>53</v>
      </c>
      <c r="B147" s="98">
        <v>6.5015526145375827E-2</v>
      </c>
      <c r="C147" s="98">
        <v>6.8680418472146371E-2</v>
      </c>
      <c r="D147" s="98">
        <v>7.8053498319525585E-2</v>
      </c>
      <c r="E147" s="98">
        <v>0.11852688311998301</v>
      </c>
      <c r="F147" s="98">
        <v>9.7143262073525596E-2</v>
      </c>
      <c r="G147" s="98">
        <v>0.10852305784119938</v>
      </c>
      <c r="H147" s="98">
        <v>0.19358734133628699</v>
      </c>
      <c r="I147" s="98">
        <v>0.17911909767486184</v>
      </c>
      <c r="J147" s="98">
        <v>0.2400180085709808</v>
      </c>
      <c r="K147" s="98">
        <v>0.32907069868488131</v>
      </c>
      <c r="L147" s="98">
        <v>0.43872856302765734</v>
      </c>
      <c r="M147" s="98">
        <v>0.61699823104366547</v>
      </c>
      <c r="N147" s="98">
        <v>0.83410683957617537</v>
      </c>
      <c r="O147" s="98">
        <v>1.0933770854643625</v>
      </c>
      <c r="P147" s="98">
        <v>1.4797897265883884</v>
      </c>
      <c r="Q147" s="98">
        <v>2.0629142696884881</v>
      </c>
      <c r="R147" s="98">
        <v>2.6240519217058584</v>
      </c>
      <c r="S147" s="98">
        <v>3.5594193313513585</v>
      </c>
      <c r="T147" s="98">
        <v>4.8115683976409249</v>
      </c>
      <c r="U147" s="98">
        <v>6.8662366387526941</v>
      </c>
      <c r="V147" s="98">
        <v>9.5248385141529912</v>
      </c>
      <c r="W147" s="98">
        <v>12.136026836114972</v>
      </c>
      <c r="DA147" s="63" t="s">
        <v>1876</v>
      </c>
    </row>
    <row r="148" spans="1:105" ht="12" customHeight="1" x14ac:dyDescent="0.25">
      <c r="A148" s="121" t="s">
        <v>55</v>
      </c>
      <c r="B148" s="122">
        <v>0.64494758279633624</v>
      </c>
      <c r="C148" s="122">
        <v>0.63830907503890122</v>
      </c>
      <c r="D148" s="122">
        <v>0.92473734686603914</v>
      </c>
      <c r="E148" s="122">
        <v>1.1251524426786279</v>
      </c>
      <c r="F148" s="122">
        <v>1.3272055964628706</v>
      </c>
      <c r="G148" s="122">
        <v>1.6223266427828369</v>
      </c>
      <c r="H148" s="122">
        <v>1.974870978181043</v>
      </c>
      <c r="I148" s="122">
        <v>2.5879643796173446</v>
      </c>
      <c r="J148" s="122">
        <v>2.8881966787862643</v>
      </c>
      <c r="K148" s="122">
        <v>3.7937442134786439</v>
      </c>
      <c r="L148" s="122">
        <v>4.3669254576930445</v>
      </c>
      <c r="M148" s="122">
        <v>5.3388779523876462</v>
      </c>
      <c r="N148" s="122">
        <v>5.9408615284668755</v>
      </c>
      <c r="O148" s="122">
        <v>6.7010957138819336</v>
      </c>
      <c r="P148" s="122">
        <v>8.1365156731671355</v>
      </c>
      <c r="Q148" s="122">
        <v>9.4588453070347533</v>
      </c>
      <c r="R148" s="122">
        <v>11.379174060362246</v>
      </c>
      <c r="S148" s="122">
        <v>13.955996282575976</v>
      </c>
      <c r="T148" s="122">
        <v>17.305949853338024</v>
      </c>
      <c r="U148" s="122">
        <v>21.564285655411709</v>
      </c>
      <c r="V148" s="122">
        <v>26.26840787440106</v>
      </c>
      <c r="W148" s="122">
        <v>29.349230651298221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0.37959923492164144</v>
      </c>
      <c r="C153" s="101">
        <v>0.35589995960074727</v>
      </c>
      <c r="D153" s="101">
        <v>0.50178182385204029</v>
      </c>
      <c r="E153" s="101">
        <v>0.59455164261505822</v>
      </c>
      <c r="F153" s="101">
        <v>0.65016957033199207</v>
      </c>
      <c r="G153" s="101">
        <v>0.78266703914866464</v>
      </c>
      <c r="H153" s="101">
        <v>0.97488962319210015</v>
      </c>
      <c r="I153" s="101">
        <v>1.1475074882799579</v>
      </c>
      <c r="J153" s="101">
        <v>1.3382399037170507</v>
      </c>
      <c r="K153" s="101">
        <v>1.5837935554494382</v>
      </c>
      <c r="L153" s="101">
        <v>2.2543671704046191</v>
      </c>
      <c r="M153" s="101">
        <v>2.2130348304583829</v>
      </c>
      <c r="N153" s="101">
        <v>2.6339631903933856</v>
      </c>
      <c r="O153" s="101">
        <v>2.9807146708411616</v>
      </c>
      <c r="P153" s="101">
        <v>3.2424930350345074</v>
      </c>
      <c r="Q153" s="101">
        <v>4.0051090357110866</v>
      </c>
      <c r="R153" s="101">
        <v>4.7612317943203148</v>
      </c>
      <c r="S153" s="101">
        <v>6.0899100801940591</v>
      </c>
      <c r="T153" s="101">
        <v>8.4938227116703509</v>
      </c>
      <c r="U153" s="101">
        <v>10.63945619022881</v>
      </c>
      <c r="V153" s="101">
        <v>13.289104376916645</v>
      </c>
      <c r="W153" s="101">
        <v>14.997033540285594</v>
      </c>
      <c r="DA153" s="131" t="s">
        <v>1882</v>
      </c>
    </row>
    <row r="154" spans="1:105" ht="12" customHeight="1" x14ac:dyDescent="0.25">
      <c r="A154" s="107" t="s">
        <v>121</v>
      </c>
      <c r="B154" s="104">
        <v>0.2653483478746948</v>
      </c>
      <c r="C154" s="104">
        <v>0.28240911543815395</v>
      </c>
      <c r="D154" s="104">
        <v>0.42295552301399886</v>
      </c>
      <c r="E154" s="104">
        <v>0.53060080006356958</v>
      </c>
      <c r="F154" s="104">
        <v>0.67703602613087854</v>
      </c>
      <c r="G154" s="104">
        <v>0.83965960363417225</v>
      </c>
      <c r="H154" s="104">
        <v>0.99998135498894269</v>
      </c>
      <c r="I154" s="104">
        <v>1.4404568913373867</v>
      </c>
      <c r="J154" s="104">
        <v>1.5499567750692134</v>
      </c>
      <c r="K154" s="104">
        <v>2.2099506580292054</v>
      </c>
      <c r="L154" s="104">
        <v>2.112558287288425</v>
      </c>
      <c r="M154" s="104">
        <v>3.1258431219292637</v>
      </c>
      <c r="N154" s="104">
        <v>3.3068983380734895</v>
      </c>
      <c r="O154" s="104">
        <v>3.7203810430407716</v>
      </c>
      <c r="P154" s="104">
        <v>4.8940226381326273</v>
      </c>
      <c r="Q154" s="104">
        <v>5.4537362713236677</v>
      </c>
      <c r="R154" s="104">
        <v>6.6179422660419309</v>
      </c>
      <c r="S154" s="104">
        <v>7.8660862023819167</v>
      </c>
      <c r="T154" s="104">
        <v>8.8121271416676734</v>
      </c>
      <c r="U154" s="104">
        <v>10.924829465182899</v>
      </c>
      <c r="V154" s="104">
        <v>12.979303497484414</v>
      </c>
      <c r="W154" s="104">
        <v>14.352197111012625</v>
      </c>
      <c r="DA154" s="132" t="s">
        <v>1883</v>
      </c>
    </row>
    <row r="155" spans="1:105" ht="12" customHeight="1" x14ac:dyDescent="0.25">
      <c r="A155" s="108" t="s">
        <v>53</v>
      </c>
      <c r="B155" s="98">
        <v>0.14279497063206065</v>
      </c>
      <c r="C155" s="98">
        <v>0.13723845720324182</v>
      </c>
      <c r="D155" s="98">
        <v>0.21617608358295939</v>
      </c>
      <c r="E155" s="98">
        <v>0.26527471733660468</v>
      </c>
      <c r="F155" s="98">
        <v>0.33915489836287743</v>
      </c>
      <c r="G155" s="98">
        <v>0.42626788664466664</v>
      </c>
      <c r="H155" s="98">
        <v>0.49882169628140782</v>
      </c>
      <c r="I155" s="98">
        <v>0.76718411758484484</v>
      </c>
      <c r="J155" s="98">
        <v>0.74765408081245388</v>
      </c>
      <c r="K155" s="98">
        <v>1.1012219982939546</v>
      </c>
      <c r="L155" s="98">
        <v>0.89017735694147593</v>
      </c>
      <c r="M155" s="98">
        <v>1.4481026512166388</v>
      </c>
      <c r="N155" s="98">
        <v>1.4616812495846994</v>
      </c>
      <c r="O155" s="98">
        <v>1.6814625712382498</v>
      </c>
      <c r="P155" s="98">
        <v>2.303033838182273</v>
      </c>
      <c r="Q155" s="98">
        <v>2.5958752366225886</v>
      </c>
      <c r="R155" s="98">
        <v>3.2641814824403861</v>
      </c>
      <c r="S155" s="98">
        <v>3.9034273534144539</v>
      </c>
      <c r="T155" s="98">
        <v>4.1816403934889745</v>
      </c>
      <c r="U155" s="98">
        <v>4.9991708918928763</v>
      </c>
      <c r="V155" s="98">
        <v>5.88036168320542</v>
      </c>
      <c r="W155" s="98">
        <v>6.4797848410055749</v>
      </c>
      <c r="DA155" s="63" t="s">
        <v>1884</v>
      </c>
    </row>
    <row r="156" spans="1:105" ht="12" customHeight="1" x14ac:dyDescent="0.25">
      <c r="A156" s="108" t="s">
        <v>52</v>
      </c>
      <c r="B156" s="98">
        <v>0.12255337724263415</v>
      </c>
      <c r="C156" s="98">
        <v>0.1451706582349121</v>
      </c>
      <c r="D156" s="98">
        <v>0.20677943943103946</v>
      </c>
      <c r="E156" s="98">
        <v>0.26532608272696495</v>
      </c>
      <c r="F156" s="98">
        <v>0.33788112776800111</v>
      </c>
      <c r="G156" s="98">
        <v>0.41339171698950561</v>
      </c>
      <c r="H156" s="98">
        <v>0.50115965870753487</v>
      </c>
      <c r="I156" s="98">
        <v>0.67327277375254191</v>
      </c>
      <c r="J156" s="98">
        <v>0.80230269425675949</v>
      </c>
      <c r="K156" s="98">
        <v>1.108728659735251</v>
      </c>
      <c r="L156" s="98">
        <v>1.2223809303469491</v>
      </c>
      <c r="M156" s="98">
        <v>1.6777404707126251</v>
      </c>
      <c r="N156" s="98">
        <v>1.8452170884887904</v>
      </c>
      <c r="O156" s="98">
        <v>2.0389184718025217</v>
      </c>
      <c r="P156" s="98">
        <v>2.5909887999503542</v>
      </c>
      <c r="Q156" s="98">
        <v>2.8578610347010791</v>
      </c>
      <c r="R156" s="98">
        <v>3.3537607836015448</v>
      </c>
      <c r="S156" s="98">
        <v>3.9626588489674623</v>
      </c>
      <c r="T156" s="98">
        <v>4.6304867481786998</v>
      </c>
      <c r="U156" s="98">
        <v>5.925658573290022</v>
      </c>
      <c r="V156" s="98">
        <v>7.0989418142789944</v>
      </c>
      <c r="W156" s="98">
        <v>7.8724122700070511</v>
      </c>
      <c r="DA156" s="63" t="s">
        <v>1885</v>
      </c>
    </row>
    <row r="157" spans="1:105" ht="12" customHeight="1" x14ac:dyDescent="0.25">
      <c r="A157" s="121" t="s">
        <v>54</v>
      </c>
      <c r="B157" s="122">
        <v>0.10860679367398683</v>
      </c>
      <c r="C157" s="122">
        <v>0.12753578554611317</v>
      </c>
      <c r="D157" s="122">
        <v>0.16122792578401271</v>
      </c>
      <c r="E157" s="122">
        <v>0.19578775308062071</v>
      </c>
      <c r="F157" s="122">
        <v>0.24492986109892981</v>
      </c>
      <c r="G157" s="122">
        <v>0.298844458566982</v>
      </c>
      <c r="H157" s="122">
        <v>0.40466788826061273</v>
      </c>
      <c r="I157" s="122">
        <v>0.47673151975882355</v>
      </c>
      <c r="J157" s="122">
        <v>0.59328201543061254</v>
      </c>
      <c r="K157" s="122">
        <v>0.67028072377375636</v>
      </c>
      <c r="L157" s="122">
        <v>0.95995337269297143</v>
      </c>
      <c r="M157" s="122">
        <v>1.1440352712142146</v>
      </c>
      <c r="N157" s="122">
        <v>1.291744269042018</v>
      </c>
      <c r="O157" s="122">
        <v>1.4322682666049624</v>
      </c>
      <c r="P157" s="122">
        <v>1.667426094551314</v>
      </c>
      <c r="Q157" s="122">
        <v>1.8832146629615933</v>
      </c>
      <c r="R157" s="122">
        <v>2.1857053314899533</v>
      </c>
      <c r="S157" s="122">
        <v>2.6558155200898779</v>
      </c>
      <c r="T157" s="122">
        <v>3.3897705662030635</v>
      </c>
      <c r="U157" s="122">
        <v>4.3791418920501322</v>
      </c>
      <c r="V157" s="122">
        <v>5.5919323010892841</v>
      </c>
      <c r="W157" s="122">
        <v>6.3223832997591831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0.10860679367398683</v>
      </c>
      <c r="C159" s="33">
        <v>0.12753578554611317</v>
      </c>
      <c r="D159" s="33">
        <v>0.16122792578401271</v>
      </c>
      <c r="E159" s="33">
        <v>0.19578775308062071</v>
      </c>
      <c r="F159" s="33">
        <v>0.24492986109892981</v>
      </c>
      <c r="G159" s="33">
        <v>0.298844458566982</v>
      </c>
      <c r="H159" s="33">
        <v>0.40466788826061273</v>
      </c>
      <c r="I159" s="33">
        <v>0.47673151975882355</v>
      </c>
      <c r="J159" s="33">
        <v>0.59328201543061254</v>
      </c>
      <c r="K159" s="33">
        <v>0.67028072377375636</v>
      </c>
      <c r="L159" s="33">
        <v>0.95995337269297143</v>
      </c>
      <c r="M159" s="33">
        <v>1.1440352712142146</v>
      </c>
      <c r="N159" s="33">
        <v>1.291744269042018</v>
      </c>
      <c r="O159" s="33">
        <v>1.4322682666049624</v>
      </c>
      <c r="P159" s="33">
        <v>1.667426094551314</v>
      </c>
      <c r="Q159" s="33">
        <v>1.8832146629615933</v>
      </c>
      <c r="R159" s="33">
        <v>2.1857053314899533</v>
      </c>
      <c r="S159" s="33">
        <v>2.6558155200898779</v>
      </c>
      <c r="T159" s="33">
        <v>3.3897705662030635</v>
      </c>
      <c r="U159" s="33">
        <v>4.3791418920501322</v>
      </c>
      <c r="V159" s="33">
        <v>5.5919323010892841</v>
      </c>
      <c r="W159" s="33">
        <v>6.3223832997591831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86.055988953025022</v>
      </c>
      <c r="C161" s="117">
        <f t="shared" si="54"/>
        <v>73.346466415302984</v>
      </c>
      <c r="D161" s="117">
        <f t="shared" si="54"/>
        <v>86.539325116887071</v>
      </c>
      <c r="E161" s="117">
        <f t="shared" si="54"/>
        <v>88.943215047937457</v>
      </c>
      <c r="F161" s="117">
        <f t="shared" si="54"/>
        <v>81.4855862900734</v>
      </c>
      <c r="G161" s="117">
        <f t="shared" si="54"/>
        <v>82.659109438349802</v>
      </c>
      <c r="H161" s="117">
        <f t="shared" si="54"/>
        <v>79.322056367786445</v>
      </c>
      <c r="I161" s="117">
        <f t="shared" si="54"/>
        <v>82.002995304503557</v>
      </c>
      <c r="J161" s="117">
        <f t="shared" si="54"/>
        <v>78.736771536873405</v>
      </c>
      <c r="K161" s="117">
        <f t="shared" si="54"/>
        <v>88.653894088198527</v>
      </c>
      <c r="L161" s="117">
        <f t="shared" si="54"/>
        <v>65.606904404950242</v>
      </c>
      <c r="M161" s="117">
        <f t="shared" si="54"/>
        <v>97.233403787582489</v>
      </c>
      <c r="N161" s="117">
        <f t="shared" si="54"/>
        <v>119.63538009165524</v>
      </c>
      <c r="O161" s="117">
        <f t="shared" si="54"/>
        <v>102.029281453896</v>
      </c>
      <c r="P161" s="117">
        <f t="shared" si="54"/>
        <v>82.338884828931967</v>
      </c>
      <c r="Q161" s="117">
        <f t="shared" si="54"/>
        <v>10.481966988296032</v>
      </c>
      <c r="R161" s="117">
        <f t="shared" ref="R161:V161" si="55">R162+R164+R166+R175</f>
        <v>5.6691618881804402</v>
      </c>
      <c r="S161" s="117">
        <f t="shared" si="55"/>
        <v>8.1640696120337264</v>
      </c>
      <c r="T161" s="117">
        <f t="shared" si="55"/>
        <v>12.430086802911745</v>
      </c>
      <c r="U161" s="117">
        <f t="shared" si="55"/>
        <v>19.574053518838156</v>
      </c>
      <c r="V161" s="117">
        <f t="shared" si="55"/>
        <v>25.433235589494586</v>
      </c>
      <c r="W161" s="117">
        <f t="shared" ref="W161" si="56">W162+W164+W166+W175</f>
        <v>2.8810416920668178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74.906708033088151</v>
      </c>
      <c r="C162" s="122">
        <f t="shared" si="57"/>
        <v>62.962180715140185</v>
      </c>
      <c r="D162" s="122">
        <f t="shared" si="57"/>
        <v>74.860671954616933</v>
      </c>
      <c r="E162" s="122">
        <f t="shared" si="57"/>
        <v>76.964758052902184</v>
      </c>
      <c r="F162" s="122">
        <f t="shared" si="57"/>
        <v>69.976948469209589</v>
      </c>
      <c r="G162" s="122">
        <f t="shared" si="57"/>
        <v>71.072569815078694</v>
      </c>
      <c r="H162" s="122">
        <f t="shared" si="57"/>
        <v>67.692592847555588</v>
      </c>
      <c r="I162" s="122">
        <f t="shared" si="57"/>
        <v>70.264173945618424</v>
      </c>
      <c r="J162" s="122">
        <f t="shared" si="57"/>
        <v>67.675046038436633</v>
      </c>
      <c r="K162" s="122">
        <f t="shared" si="57"/>
        <v>77.147671637057556</v>
      </c>
      <c r="L162" s="122">
        <f t="shared" si="57"/>
        <v>53.892947031692508</v>
      </c>
      <c r="M162" s="122">
        <f t="shared" si="57"/>
        <v>84.781818172274384</v>
      </c>
      <c r="N162" s="122">
        <f t="shared" si="57"/>
        <v>106.92543610672367</v>
      </c>
      <c r="O162" s="122">
        <f t="shared" si="57"/>
        <v>89.440504406994705</v>
      </c>
      <c r="P162" s="122">
        <f t="shared" si="57"/>
        <v>71.733082256297351</v>
      </c>
      <c r="Q162" s="122">
        <f t="shared" si="57"/>
        <v>5.4244167088276241</v>
      </c>
      <c r="R162" s="122">
        <f t="shared" si="57"/>
        <v>2.0496031097335181</v>
      </c>
      <c r="S162" s="122">
        <f t="shared" si="57"/>
        <v>5.4894746857802836</v>
      </c>
      <c r="T162" s="122">
        <f t="shared" si="57"/>
        <v>10.010281890699005</v>
      </c>
      <c r="U162" s="122">
        <f t="shared" si="57"/>
        <v>17.479938111993825</v>
      </c>
      <c r="V162" s="122">
        <f t="shared" si="57"/>
        <v>23.639316356263194</v>
      </c>
      <c r="W162" s="122">
        <f t="shared" si="57"/>
        <v>1.4250088659584852</v>
      </c>
      <c r="DA162" s="130" t="s">
        <v>1890</v>
      </c>
    </row>
    <row r="163" spans="1:105" ht="12" customHeight="1" x14ac:dyDescent="0.25">
      <c r="A163" s="97" t="s">
        <v>53</v>
      </c>
      <c r="B163" s="33">
        <v>74.906708033088151</v>
      </c>
      <c r="C163" s="33">
        <v>62.962180715140185</v>
      </c>
      <c r="D163" s="33">
        <v>74.860671954616933</v>
      </c>
      <c r="E163" s="33">
        <v>76.964758052902184</v>
      </c>
      <c r="F163" s="33">
        <v>69.976948469209589</v>
      </c>
      <c r="G163" s="33">
        <v>71.072569815078694</v>
      </c>
      <c r="H163" s="33">
        <v>67.692592847555588</v>
      </c>
      <c r="I163" s="33">
        <v>70.264173945618424</v>
      </c>
      <c r="J163" s="33">
        <v>67.675046038436633</v>
      </c>
      <c r="K163" s="33">
        <v>77.147671637057556</v>
      </c>
      <c r="L163" s="33">
        <v>53.892947031692508</v>
      </c>
      <c r="M163" s="33">
        <v>84.781818172274384</v>
      </c>
      <c r="N163" s="33">
        <v>106.92543610672367</v>
      </c>
      <c r="O163" s="33">
        <v>89.440504406994705</v>
      </c>
      <c r="P163" s="33">
        <v>71.733082256297351</v>
      </c>
      <c r="Q163" s="33">
        <v>5.4244167088276241</v>
      </c>
      <c r="R163" s="33">
        <v>2.0496031097335181</v>
      </c>
      <c r="S163" s="33">
        <v>5.4894746857802836</v>
      </c>
      <c r="T163" s="33">
        <v>10.010281890699005</v>
      </c>
      <c r="U163" s="33">
        <v>17.479938111993825</v>
      </c>
      <c r="V163" s="33">
        <v>23.639316356263194</v>
      </c>
      <c r="W163" s="33">
        <v>1.4250088659584852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0.46107377747308714</v>
      </c>
      <c r="C164" s="122">
        <f t="shared" si="58"/>
        <v>0.48315094844087031</v>
      </c>
      <c r="D164" s="122">
        <f t="shared" si="58"/>
        <v>0.52339604164449949</v>
      </c>
      <c r="E164" s="122">
        <f t="shared" si="58"/>
        <v>0.72450479033626614</v>
      </c>
      <c r="F164" s="122">
        <f t="shared" si="58"/>
        <v>0.51113817129103412</v>
      </c>
      <c r="G164" s="122">
        <f t="shared" si="58"/>
        <v>0.47470581588727384</v>
      </c>
      <c r="H164" s="122">
        <f t="shared" si="58"/>
        <v>0.65496030200149769</v>
      </c>
      <c r="I164" s="122">
        <f t="shared" si="58"/>
        <v>0.4785685871108854</v>
      </c>
      <c r="J164" s="122">
        <f t="shared" si="58"/>
        <v>0.52671031839225313</v>
      </c>
      <c r="K164" s="122">
        <f t="shared" si="58"/>
        <v>0.57830017716825388</v>
      </c>
      <c r="L164" s="122">
        <f t="shared" si="58"/>
        <v>0.64911791668594165</v>
      </c>
      <c r="M164" s="122">
        <f t="shared" si="58"/>
        <v>0.80297372156093616</v>
      </c>
      <c r="N164" s="122">
        <f t="shared" si="58"/>
        <v>1.0209791796390604</v>
      </c>
      <c r="O164" s="122">
        <f t="shared" si="58"/>
        <v>1.2174667389702538</v>
      </c>
      <c r="P164" s="122">
        <f t="shared" si="58"/>
        <v>1.1197521702008704</v>
      </c>
      <c r="Q164" s="122">
        <f t="shared" si="58"/>
        <v>0.62711421993201821</v>
      </c>
      <c r="R164" s="122">
        <f t="shared" si="58"/>
        <v>0.45282889633237272</v>
      </c>
      <c r="S164" s="122">
        <f t="shared" si="58"/>
        <v>0.35175324962701704</v>
      </c>
      <c r="T164" s="122">
        <f t="shared" si="58"/>
        <v>0.30918494867200541</v>
      </c>
      <c r="U164" s="122">
        <f t="shared" si="58"/>
        <v>0.2476090372472757</v>
      </c>
      <c r="V164" s="122">
        <f t="shared" si="58"/>
        <v>0.17088842894731135</v>
      </c>
      <c r="W164" s="122">
        <f t="shared" si="58"/>
        <v>9.0608358958505969E-2</v>
      </c>
      <c r="DA164" s="130" t="s">
        <v>1892</v>
      </c>
    </row>
    <row r="165" spans="1:105" ht="12" customHeight="1" x14ac:dyDescent="0.25">
      <c r="A165" s="97" t="s">
        <v>53</v>
      </c>
      <c r="B165" s="98">
        <v>0.46107377747308714</v>
      </c>
      <c r="C165" s="98">
        <v>0.48315094844087031</v>
      </c>
      <c r="D165" s="98">
        <v>0.52339604164449949</v>
      </c>
      <c r="E165" s="98">
        <v>0.72450479033626614</v>
      </c>
      <c r="F165" s="98">
        <v>0.51113817129103412</v>
      </c>
      <c r="G165" s="98">
        <v>0.47470581588727384</v>
      </c>
      <c r="H165" s="98">
        <v>0.65496030200149769</v>
      </c>
      <c r="I165" s="98">
        <v>0.4785685871108854</v>
      </c>
      <c r="J165" s="98">
        <v>0.52671031839225313</v>
      </c>
      <c r="K165" s="98">
        <v>0.57830017716825388</v>
      </c>
      <c r="L165" s="98">
        <v>0.64911791668594165</v>
      </c>
      <c r="M165" s="98">
        <v>0.80297372156093616</v>
      </c>
      <c r="N165" s="98">
        <v>1.0209791796390604</v>
      </c>
      <c r="O165" s="98">
        <v>1.2174667389702538</v>
      </c>
      <c r="P165" s="98">
        <v>1.1197521702008704</v>
      </c>
      <c r="Q165" s="98">
        <v>0.62711421993201821</v>
      </c>
      <c r="R165" s="98">
        <v>0.45282889633237272</v>
      </c>
      <c r="S165" s="98">
        <v>0.35175324962701704</v>
      </c>
      <c r="T165" s="98">
        <v>0.30918494867200541</v>
      </c>
      <c r="U165" s="98">
        <v>0.2476090372472757</v>
      </c>
      <c r="V165" s="98">
        <v>0.17088842894731135</v>
      </c>
      <c r="W165" s="98">
        <v>9.0608358958505969E-2</v>
      </c>
      <c r="DA165" s="63" t="s">
        <v>1893</v>
      </c>
    </row>
    <row r="166" spans="1:105" ht="12" customHeight="1" x14ac:dyDescent="0.25">
      <c r="A166" s="121" t="s">
        <v>55</v>
      </c>
      <c r="B166" s="122">
        <v>9.1477583784294154</v>
      </c>
      <c r="C166" s="122">
        <v>8.2523800171118538</v>
      </c>
      <c r="D166" s="122">
        <v>9.4995251255940119</v>
      </c>
      <c r="E166" s="122">
        <v>9.5866874553791739</v>
      </c>
      <c r="F166" s="122">
        <v>9.2853432032568861</v>
      </c>
      <c r="G166" s="122">
        <v>9.38494010885824</v>
      </c>
      <c r="H166" s="122">
        <v>9.1104951355846335</v>
      </c>
      <c r="I166" s="122">
        <v>9.5114415261258181</v>
      </c>
      <c r="J166" s="122">
        <v>8.7428389530215789</v>
      </c>
      <c r="K166" s="122">
        <v>9.2903648540034069</v>
      </c>
      <c r="L166" s="122">
        <v>9.0747891746964449</v>
      </c>
      <c r="M166" s="122">
        <v>9.5966050943350005</v>
      </c>
      <c r="N166" s="122">
        <v>9.6041022929775366</v>
      </c>
      <c r="O166" s="122">
        <v>9.3715982535661766</v>
      </c>
      <c r="P166" s="122">
        <v>7.8802294037413123</v>
      </c>
      <c r="Q166" s="122">
        <v>3.6998222225880228</v>
      </c>
      <c r="R166" s="122">
        <v>2.6613689277903605</v>
      </c>
      <c r="S166" s="122">
        <v>1.9557675872664606</v>
      </c>
      <c r="T166" s="122">
        <v>1.7697140033037648</v>
      </c>
      <c r="U166" s="122">
        <v>1.5399796185228294</v>
      </c>
      <c r="V166" s="122">
        <v>1.343736558106269</v>
      </c>
      <c r="W166" s="122">
        <v>1.1284850630444703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5.3840178264072289</v>
      </c>
      <c r="C171" s="101">
        <v>4.6822228105572705</v>
      </c>
      <c r="D171" s="101">
        <v>5.290660556440856</v>
      </c>
      <c r="E171" s="101">
        <v>5.2125438671109725</v>
      </c>
      <c r="F171" s="101">
        <v>4.772015425095371</v>
      </c>
      <c r="G171" s="101">
        <v>4.6727500249286091</v>
      </c>
      <c r="H171" s="101">
        <v>4.4896348147536678</v>
      </c>
      <c r="I171" s="101">
        <v>4.4050655637515952</v>
      </c>
      <c r="J171" s="101">
        <v>4.1148194311053388</v>
      </c>
      <c r="K171" s="101">
        <v>4.0969972614734642</v>
      </c>
      <c r="L171" s="101">
        <v>4.56576470723925</v>
      </c>
      <c r="M171" s="101">
        <v>4.0746906283726325</v>
      </c>
      <c r="N171" s="101">
        <v>4.2896357275259991</v>
      </c>
      <c r="O171" s="101">
        <v>4.1588237061977171</v>
      </c>
      <c r="P171" s="101">
        <v>3.4509705215514384</v>
      </c>
      <c r="Q171" s="101">
        <v>1.6389471917822636</v>
      </c>
      <c r="R171" s="101">
        <v>1.1576198949324124</v>
      </c>
      <c r="S171" s="101">
        <v>0.9075357986867445</v>
      </c>
      <c r="T171" s="101">
        <v>0.72804234170752979</v>
      </c>
      <c r="U171" s="101">
        <v>0.77448552392314074</v>
      </c>
      <c r="V171" s="101">
        <v>0.65999854603721209</v>
      </c>
      <c r="W171" s="101">
        <v>0.56768537941143349</v>
      </c>
      <c r="DA171" s="131" t="s">
        <v>1899</v>
      </c>
    </row>
    <row r="172" spans="1:105" ht="12" customHeight="1" x14ac:dyDescent="0.25">
      <c r="A172" s="107" t="s">
        <v>121</v>
      </c>
      <c r="B172" s="104">
        <v>3.7637405520221865</v>
      </c>
      <c r="C172" s="104">
        <v>3.5701572065545832</v>
      </c>
      <c r="D172" s="104">
        <v>4.2088645691531568</v>
      </c>
      <c r="E172" s="104">
        <v>4.3741435882682005</v>
      </c>
      <c r="F172" s="104">
        <v>4.513327778161516</v>
      </c>
      <c r="G172" s="104">
        <v>4.7121900839296309</v>
      </c>
      <c r="H172" s="104">
        <v>4.6208603208309658</v>
      </c>
      <c r="I172" s="104">
        <v>5.1063759623742229</v>
      </c>
      <c r="J172" s="104">
        <v>4.6280195219162401</v>
      </c>
      <c r="K172" s="104">
        <v>5.1933675925299418</v>
      </c>
      <c r="L172" s="104">
        <v>4.5090244674571949</v>
      </c>
      <c r="M172" s="104">
        <v>5.521914465962368</v>
      </c>
      <c r="N172" s="104">
        <v>5.3144665654515384</v>
      </c>
      <c r="O172" s="104">
        <v>5.2127745473684604</v>
      </c>
      <c r="P172" s="104">
        <v>4.429258882189874</v>
      </c>
      <c r="Q172" s="104">
        <v>2.0608750308057591</v>
      </c>
      <c r="R172" s="104">
        <v>1.5037490328579484</v>
      </c>
      <c r="S172" s="104">
        <v>1.0482317885797161</v>
      </c>
      <c r="T172" s="104">
        <v>1.0416716615962351</v>
      </c>
      <c r="U172" s="104">
        <v>0.76549409459968865</v>
      </c>
      <c r="V172" s="104">
        <v>0.68373801206905693</v>
      </c>
      <c r="W172" s="104">
        <v>0.56079968363303678</v>
      </c>
      <c r="DA172" s="132" t="s">
        <v>1900</v>
      </c>
    </row>
    <row r="173" spans="1:105" ht="12" customHeight="1" x14ac:dyDescent="0.25">
      <c r="A173" s="108" t="s">
        <v>53</v>
      </c>
      <c r="B173" s="98">
        <v>2.0254251661913498</v>
      </c>
      <c r="C173" s="98">
        <v>1.7349399867650015</v>
      </c>
      <c r="D173" s="98">
        <v>2.1511856670104184</v>
      </c>
      <c r="E173" s="98">
        <v>2.1868600722587499</v>
      </c>
      <c r="F173" s="98">
        <v>2.2609095599069597</v>
      </c>
      <c r="G173" s="98">
        <v>2.3922257303446286</v>
      </c>
      <c r="H173" s="98">
        <v>2.3050283607956281</v>
      </c>
      <c r="I173" s="98">
        <v>2.71964441303989</v>
      </c>
      <c r="J173" s="98">
        <v>2.2324220502767664</v>
      </c>
      <c r="K173" s="98">
        <v>2.5878634970162779</v>
      </c>
      <c r="L173" s="98">
        <v>1.8999861480638456</v>
      </c>
      <c r="M173" s="98">
        <v>2.5581254932001554</v>
      </c>
      <c r="N173" s="98">
        <v>2.3490459446028096</v>
      </c>
      <c r="O173" s="98">
        <v>2.3559644005011728</v>
      </c>
      <c r="P173" s="98">
        <v>2.084324866883918</v>
      </c>
      <c r="Q173" s="98">
        <v>0.98093750634260957</v>
      </c>
      <c r="R173" s="98">
        <v>0.74169727537200769</v>
      </c>
      <c r="S173" s="98">
        <v>0.52016931050432935</v>
      </c>
      <c r="T173" s="98">
        <v>0.49430701882261346</v>
      </c>
      <c r="U173" s="98">
        <v>0.35028792054234509</v>
      </c>
      <c r="V173" s="98">
        <v>0.30977215443811718</v>
      </c>
      <c r="W173" s="98">
        <v>0.25319198591954695</v>
      </c>
      <c r="DA173" s="63" t="s">
        <v>1901</v>
      </c>
    </row>
    <row r="174" spans="1:105" ht="12" customHeight="1" x14ac:dyDescent="0.25">
      <c r="A174" s="115" t="s">
        <v>52</v>
      </c>
      <c r="B174" s="33">
        <v>1.7383153858308367</v>
      </c>
      <c r="C174" s="33">
        <v>1.8352172197895817</v>
      </c>
      <c r="D174" s="33">
        <v>2.0576789021427389</v>
      </c>
      <c r="E174" s="33">
        <v>2.187283516009451</v>
      </c>
      <c r="F174" s="33">
        <v>2.2524182182545567</v>
      </c>
      <c r="G174" s="33">
        <v>2.3199643535850023</v>
      </c>
      <c r="H174" s="33">
        <v>2.3158319600353381</v>
      </c>
      <c r="I174" s="33">
        <v>2.3867315493343328</v>
      </c>
      <c r="J174" s="33">
        <v>2.3955974716394732</v>
      </c>
      <c r="K174" s="33">
        <v>2.6055040955136639</v>
      </c>
      <c r="L174" s="33">
        <v>2.6090383193933495</v>
      </c>
      <c r="M174" s="33">
        <v>2.9637889727622126</v>
      </c>
      <c r="N174" s="33">
        <v>2.9654206208487288</v>
      </c>
      <c r="O174" s="33">
        <v>2.8568101468672875</v>
      </c>
      <c r="P174" s="33">
        <v>2.3449340153059564</v>
      </c>
      <c r="Q174" s="33">
        <v>1.0799375244631495</v>
      </c>
      <c r="R174" s="33">
        <v>0.76205175748594056</v>
      </c>
      <c r="S174" s="33">
        <v>0.52806247807538687</v>
      </c>
      <c r="T174" s="33">
        <v>0.54736464277362162</v>
      </c>
      <c r="U174" s="33">
        <v>0.41520617405734356</v>
      </c>
      <c r="V174" s="33">
        <v>0.37396585763093976</v>
      </c>
      <c r="W174" s="33">
        <v>0.30760769771348984</v>
      </c>
      <c r="DA174" s="60" t="s">
        <v>1902</v>
      </c>
    </row>
    <row r="175" spans="1:105" ht="12" customHeight="1" x14ac:dyDescent="0.25">
      <c r="A175" s="121" t="s">
        <v>54</v>
      </c>
      <c r="B175" s="122">
        <v>1.5404487640343658</v>
      </c>
      <c r="C175" s="122">
        <v>1.6487547346100622</v>
      </c>
      <c r="D175" s="122">
        <v>1.6557319950316201</v>
      </c>
      <c r="E175" s="122">
        <v>1.6672647493198325</v>
      </c>
      <c r="F175" s="122">
        <v>1.7121564463158916</v>
      </c>
      <c r="G175" s="122">
        <v>1.7268936985255916</v>
      </c>
      <c r="H175" s="122">
        <v>1.8640080826447321</v>
      </c>
      <c r="I175" s="122">
        <v>1.7488112456484286</v>
      </c>
      <c r="J175" s="122">
        <v>1.7921762270229524</v>
      </c>
      <c r="K175" s="122">
        <v>1.6375574199693037</v>
      </c>
      <c r="L175" s="122">
        <v>1.99005028187536</v>
      </c>
      <c r="M175" s="122">
        <v>2.0520067994121729</v>
      </c>
      <c r="N175" s="122">
        <v>2.0848625123149644</v>
      </c>
      <c r="O175" s="122">
        <v>1.9997120543648645</v>
      </c>
      <c r="P175" s="122">
        <v>1.6058209986924428</v>
      </c>
      <c r="Q175" s="122">
        <v>0.73061383694836624</v>
      </c>
      <c r="R175" s="122">
        <v>0.50536095432418915</v>
      </c>
      <c r="S175" s="122">
        <v>0.36707408935996583</v>
      </c>
      <c r="T175" s="122">
        <v>0.34090596023697106</v>
      </c>
      <c r="U175" s="122">
        <v>0.30652675107422844</v>
      </c>
      <c r="V175" s="122">
        <v>0.27929424617781146</v>
      </c>
      <c r="W175" s="122">
        <v>0.23693940410535633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1.5404487640343658</v>
      </c>
      <c r="C177" s="33">
        <v>1.6487547346100622</v>
      </c>
      <c r="D177" s="33">
        <v>1.6557319950316201</v>
      </c>
      <c r="E177" s="33">
        <v>1.6672647493198325</v>
      </c>
      <c r="F177" s="33">
        <v>1.7121564463158916</v>
      </c>
      <c r="G177" s="33">
        <v>1.7268936985255916</v>
      </c>
      <c r="H177" s="33">
        <v>1.8640080826447321</v>
      </c>
      <c r="I177" s="33">
        <v>1.7488112456484286</v>
      </c>
      <c r="J177" s="33">
        <v>1.7921762270229524</v>
      </c>
      <c r="K177" s="33">
        <v>1.6375574199693037</v>
      </c>
      <c r="L177" s="33">
        <v>1.99005028187536</v>
      </c>
      <c r="M177" s="33">
        <v>2.0520067994121729</v>
      </c>
      <c r="N177" s="33">
        <v>2.0848625123149644</v>
      </c>
      <c r="O177" s="33">
        <v>1.9997120543648645</v>
      </c>
      <c r="P177" s="33">
        <v>1.6058209986924428</v>
      </c>
      <c r="Q177" s="33">
        <v>0.73061383694836624</v>
      </c>
      <c r="R177" s="33">
        <v>0.50536095432418915</v>
      </c>
      <c r="S177" s="33">
        <v>0.36707408935996583</v>
      </c>
      <c r="T177" s="33">
        <v>0.34090596023697106</v>
      </c>
      <c r="U177" s="33">
        <v>0.30652675107422844</v>
      </c>
      <c r="V177" s="33">
        <v>0.27929424617781146</v>
      </c>
      <c r="W177" s="33">
        <v>0.23693940410535633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0.66842248062142429</v>
      </c>
      <c r="C3" s="119">
        <f>IF(RES_hhdet_tes!C3=0,"",RES_hhdet_tes!C3/RES_hhdet_fec!C3)</f>
        <v>0.67200162183079681</v>
      </c>
      <c r="D3" s="119">
        <f>IF(RES_hhdet_tes!D3=0,"",RES_hhdet_tes!D3/RES_hhdet_fec!D3)</f>
        <v>0.67656023309270896</v>
      </c>
      <c r="E3" s="119">
        <f>IF(RES_hhdet_tes!E3=0,"",RES_hhdet_tes!E3/RES_hhdet_fec!E3)</f>
        <v>0.67942096291128806</v>
      </c>
      <c r="F3" s="119">
        <f>IF(RES_hhdet_tes!F3=0,"",RES_hhdet_tes!F3/RES_hhdet_fec!F3)</f>
        <v>0.68976869873462776</v>
      </c>
      <c r="G3" s="119">
        <f>IF(RES_hhdet_tes!G3=0,"",RES_hhdet_tes!G3/RES_hhdet_fec!G3)</f>
        <v>0.69536759252487379</v>
      </c>
      <c r="H3" s="119">
        <f>IF(RES_hhdet_tes!H3=0,"",RES_hhdet_tes!H3/RES_hhdet_fec!H3)</f>
        <v>0.70249058500235195</v>
      </c>
      <c r="I3" s="119">
        <f>IF(RES_hhdet_tes!I3=0,"",RES_hhdet_tes!I3/RES_hhdet_fec!I3)</f>
        <v>0.70785858548491054</v>
      </c>
      <c r="J3" s="119">
        <f>IF(RES_hhdet_tes!J3=0,"",RES_hhdet_tes!J3/RES_hhdet_fec!J3)</f>
        <v>0.70141304907341928</v>
      </c>
      <c r="K3" s="119">
        <f>IF(RES_hhdet_tes!K3=0,"",RES_hhdet_tes!K3/RES_hhdet_fec!K3)</f>
        <v>0.71672787270709992</v>
      </c>
      <c r="L3" s="119">
        <f>IF(RES_hhdet_tes!L3=0,"",RES_hhdet_tes!L3/RES_hhdet_fec!L3)</f>
        <v>0.72080688479184629</v>
      </c>
      <c r="M3" s="119">
        <f>IF(RES_hhdet_tes!M3=0,"",RES_hhdet_tes!M3/RES_hhdet_fec!M3)</f>
        <v>0.72372552901710296</v>
      </c>
      <c r="N3" s="119">
        <f>IF(RES_hhdet_tes!N3=0,"",RES_hhdet_tes!N3/RES_hhdet_fec!N3)</f>
        <v>0.72749644891246568</v>
      </c>
      <c r="O3" s="119">
        <f>IF(RES_hhdet_tes!O3=0,"",RES_hhdet_tes!O3/RES_hhdet_fec!O3)</f>
        <v>0.73759252064340619</v>
      </c>
      <c r="P3" s="119">
        <f>IF(RES_hhdet_tes!P3=0,"",RES_hhdet_tes!P3/RES_hhdet_fec!P3)</f>
        <v>0.74212706807444251</v>
      </c>
      <c r="Q3" s="119">
        <f>IF(RES_hhdet_tes!Q3=0,"",RES_hhdet_tes!Q3/RES_hhdet_fec!Q3)</f>
        <v>0.7445004716440371</v>
      </c>
      <c r="R3" s="119">
        <f>IF(RES_hhdet_tes!R3=0,"",RES_hhdet_tes!R3/RES_hhdet_fec!R3)</f>
        <v>0.74113896383320532</v>
      </c>
      <c r="S3" s="119">
        <f>IF(RES_hhdet_tes!S3=0,"",RES_hhdet_tes!S3/RES_hhdet_fec!S3)</f>
        <v>0.7450422419835957</v>
      </c>
      <c r="T3" s="119">
        <f>IF(RES_hhdet_tes!T3=0,"",RES_hhdet_tes!T3/RES_hhdet_fec!T3)</f>
        <v>0.75557547016366122</v>
      </c>
      <c r="U3" s="119">
        <f>IF(RES_hhdet_tes!U3=0,"",RES_hhdet_tes!U3/RES_hhdet_fec!U3)</f>
        <v>0.76754642154278951</v>
      </c>
      <c r="V3" s="119">
        <f>IF(RES_hhdet_tes!V3=0,"",RES_hhdet_tes!V3/RES_hhdet_fec!V3)</f>
        <v>0.78936795356494971</v>
      </c>
      <c r="W3" s="119">
        <f>IF(RES_hhdet_tes!W3=0,"",RES_hhdet_tes!W3/RES_hhdet_fec!W3)</f>
        <v>0.78678261309117747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0.65812016359975267</v>
      </c>
      <c r="C4" s="124">
        <f>IF(RES_hhdet_tes!C4=0,"",RES_hhdet_tes!C4/RES_hhdet_fec!C4)</f>
        <v>0.66072814744564956</v>
      </c>
      <c r="D4" s="124">
        <f>IF(RES_hhdet_tes!D4=0,"",RES_hhdet_tes!D4/RES_hhdet_fec!D4)</f>
        <v>0.66421628873310923</v>
      </c>
      <c r="E4" s="124">
        <f>IF(RES_hhdet_tes!E4=0,"",RES_hhdet_tes!E4/RES_hhdet_fec!E4)</f>
        <v>0.6667653123790932</v>
      </c>
      <c r="F4" s="124">
        <f>IF(RES_hhdet_tes!F4=0,"",RES_hhdet_tes!F4/RES_hhdet_fec!F4)</f>
        <v>0.67113794980983643</v>
      </c>
      <c r="G4" s="124">
        <f>IF(RES_hhdet_tes!G4=0,"",RES_hhdet_tes!G4/RES_hhdet_fec!G4)</f>
        <v>0.67636833002281671</v>
      </c>
      <c r="H4" s="124">
        <f>IF(RES_hhdet_tes!H4=0,"",RES_hhdet_tes!H4/RES_hhdet_fec!H4)</f>
        <v>0.68222680937283797</v>
      </c>
      <c r="I4" s="124">
        <f>IF(RES_hhdet_tes!I4=0,"",RES_hhdet_tes!I4/RES_hhdet_fec!I4)</f>
        <v>0.69078687468681277</v>
      </c>
      <c r="J4" s="124">
        <f>IF(RES_hhdet_tes!J4=0,"",RES_hhdet_tes!J4/RES_hhdet_fec!J4)</f>
        <v>0.69715602203095395</v>
      </c>
      <c r="K4" s="124">
        <f>IF(RES_hhdet_tes!K4=0,"",RES_hhdet_tes!K4/RES_hhdet_fec!K4)</f>
        <v>0.70365683676052959</v>
      </c>
      <c r="L4" s="124">
        <f>IF(RES_hhdet_tes!L4=0,"",RES_hhdet_tes!L4/RES_hhdet_fec!L4)</f>
        <v>0.70803046061128927</v>
      </c>
      <c r="M4" s="124">
        <f>IF(RES_hhdet_tes!M4=0,"",RES_hhdet_tes!M4/RES_hhdet_fec!M4)</f>
        <v>0.71248161404385513</v>
      </c>
      <c r="N4" s="124">
        <f>IF(RES_hhdet_tes!N4=0,"",RES_hhdet_tes!N4/RES_hhdet_fec!N4)</f>
        <v>0.71782259938386184</v>
      </c>
      <c r="O4" s="124">
        <f>IF(RES_hhdet_tes!O4=0,"",RES_hhdet_tes!O4/RES_hhdet_fec!O4)</f>
        <v>0.72358606438612361</v>
      </c>
      <c r="P4" s="124">
        <f>IF(RES_hhdet_tes!P4=0,"",RES_hhdet_tes!P4/RES_hhdet_fec!P4)</f>
        <v>0.72363991892862944</v>
      </c>
      <c r="Q4" s="124">
        <f>IF(RES_hhdet_tes!Q4=0,"",RES_hhdet_tes!Q4/RES_hhdet_fec!Q4)</f>
        <v>0.72431312970594341</v>
      </c>
      <c r="R4" s="124">
        <f>IF(RES_hhdet_tes!R4=0,"",RES_hhdet_tes!R4/RES_hhdet_fec!R4)</f>
        <v>0.72963671031885469</v>
      </c>
      <c r="S4" s="124">
        <f>IF(RES_hhdet_tes!S4=0,"",RES_hhdet_tes!S4/RES_hhdet_fec!S4)</f>
        <v>0.73458191059720557</v>
      </c>
      <c r="T4" s="124">
        <f>IF(RES_hhdet_tes!T4=0,"",RES_hhdet_tes!T4/RES_hhdet_fec!T4)</f>
        <v>0.74458919139269841</v>
      </c>
      <c r="U4" s="124">
        <f>IF(RES_hhdet_tes!U4=0,"",RES_hhdet_tes!U4/RES_hhdet_fec!U4)</f>
        <v>0.75787909438822565</v>
      </c>
      <c r="V4" s="124">
        <f>IF(RES_hhdet_tes!V4=0,"",RES_hhdet_tes!V4/RES_hhdet_fec!V4)</f>
        <v>0.76595769916096756</v>
      </c>
      <c r="W4" s="124">
        <f>IF(RES_hhdet_tes!W4=0,"",RES_hhdet_tes!W4/RES_hhdet_fec!W4)</f>
        <v>0.77049040241183775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0.65602202791240738</v>
      </c>
      <c r="C5" s="111">
        <f>IF(RES_hhdet_tes!C5=0,"",RES_hhdet_tes!C5/RES_hhdet_fec!C5)</f>
        <v>0.6586709041301031</v>
      </c>
      <c r="D5" s="111">
        <f>IF(RES_hhdet_tes!D5=0,"",RES_hhdet_tes!D5/RES_hhdet_fec!D5)</f>
        <v>0.66220900811748074</v>
      </c>
      <c r="E5" s="111">
        <f>IF(RES_hhdet_tes!E5=0,"",RES_hhdet_tes!E5/RES_hhdet_fec!E5)</f>
        <v>0.66480209658633704</v>
      </c>
      <c r="F5" s="111">
        <f>IF(RES_hhdet_tes!F5=0,"",RES_hhdet_tes!F5/RES_hhdet_fec!F5)</f>
        <v>0.6692271967244906</v>
      </c>
      <c r="G5" s="111">
        <f>IF(RES_hhdet_tes!G5=0,"",RES_hhdet_tes!G5/RES_hhdet_fec!G5)</f>
        <v>0.67451833904709768</v>
      </c>
      <c r="H5" s="111">
        <f>IF(RES_hhdet_tes!H5=0,"",RES_hhdet_tes!H5/RES_hhdet_fec!H5)</f>
        <v>0.68044083287225454</v>
      </c>
      <c r="I5" s="111">
        <f>IF(RES_hhdet_tes!I5=0,"",RES_hhdet_tes!I5/RES_hhdet_fec!I5)</f>
        <v>0.68907869722049198</v>
      </c>
      <c r="J5" s="111">
        <f>IF(RES_hhdet_tes!J5=0,"",RES_hhdet_tes!J5/RES_hhdet_fec!J5)</f>
        <v>0.6954604523042377</v>
      </c>
      <c r="K5" s="111">
        <f>IF(RES_hhdet_tes!K5=0,"",RES_hhdet_tes!K5/RES_hhdet_fec!K5)</f>
        <v>0.70200242339159247</v>
      </c>
      <c r="L5" s="111">
        <f>IF(RES_hhdet_tes!L5=0,"",RES_hhdet_tes!L5/RES_hhdet_fec!L5)</f>
        <v>0.70635585185776517</v>
      </c>
      <c r="M5" s="111">
        <f>IF(RES_hhdet_tes!M5=0,"",RES_hhdet_tes!M5/RES_hhdet_fec!M5)</f>
        <v>0.71092274816034251</v>
      </c>
      <c r="N5" s="111">
        <f>IF(RES_hhdet_tes!N5=0,"",RES_hhdet_tes!N5/RES_hhdet_fec!N5)</f>
        <v>0.71628251370837737</v>
      </c>
      <c r="O5" s="111">
        <f>IF(RES_hhdet_tes!O5=0,"",RES_hhdet_tes!O5/RES_hhdet_fec!O5)</f>
        <v>0.72205495356947436</v>
      </c>
      <c r="P5" s="111">
        <f>IF(RES_hhdet_tes!P5=0,"",RES_hhdet_tes!P5/RES_hhdet_fec!P5)</f>
        <v>0.72221128845735094</v>
      </c>
      <c r="Q5" s="111">
        <f>IF(RES_hhdet_tes!Q5=0,"",RES_hhdet_tes!Q5/RES_hhdet_fec!Q5)</f>
        <v>0.72284686099182427</v>
      </c>
      <c r="R5" s="111">
        <f>IF(RES_hhdet_tes!R5=0,"",RES_hhdet_tes!R5/RES_hhdet_fec!R5)</f>
        <v>0.72818205608924225</v>
      </c>
      <c r="S5" s="111">
        <f>IF(RES_hhdet_tes!S5=0,"",RES_hhdet_tes!S5/RES_hhdet_fec!S5)</f>
        <v>0.73316817984384675</v>
      </c>
      <c r="T5" s="111">
        <f>IF(RES_hhdet_tes!T5=0,"",RES_hhdet_tes!T5/RES_hhdet_fec!T5)</f>
        <v>0.74322581861365389</v>
      </c>
      <c r="U5" s="111">
        <f>IF(RES_hhdet_tes!U5=0,"",RES_hhdet_tes!U5/RES_hhdet_fec!U5)</f>
        <v>0.75658995482619418</v>
      </c>
      <c r="V5" s="111">
        <f>IF(RES_hhdet_tes!V5=0,"",RES_hhdet_tes!V5/RES_hhdet_fec!V5)</f>
        <v>0.76473019905352291</v>
      </c>
      <c r="W5" s="111">
        <f>IF(RES_hhdet_tes!W5=0,"",RES_hhdet_tes!W5/RES_hhdet_fec!W5)</f>
        <v>0.76924999350679557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1.9948621447266519</v>
      </c>
      <c r="C7" s="124">
        <f>IF(RES_hhdet_tes!C7=0,"",RES_hhdet_tes!C7/RES_hhdet_fec!C7)</f>
        <v>2.0824118106158505</v>
      </c>
      <c r="D7" s="124">
        <f>IF(RES_hhdet_tes!D7=0,"",RES_hhdet_tes!D7/RES_hhdet_fec!D7)</f>
        <v>2.1653864029260941</v>
      </c>
      <c r="E7" s="124">
        <f>IF(RES_hhdet_tes!E7=0,"",RES_hhdet_tes!E7/RES_hhdet_fec!E7)</f>
        <v>2.2900871741264281</v>
      </c>
      <c r="F7" s="124">
        <f>IF(RES_hhdet_tes!F7=0,"",RES_hhdet_tes!F7/RES_hhdet_fec!F7)</f>
        <v>2.4314637646228081</v>
      </c>
      <c r="G7" s="124">
        <f>IF(RES_hhdet_tes!G7=0,"",RES_hhdet_tes!G7/RES_hhdet_fec!G7)</f>
        <v>2.6364254415960775</v>
      </c>
      <c r="H7" s="124">
        <f>IF(RES_hhdet_tes!H7=0,"",RES_hhdet_tes!H7/RES_hhdet_fec!H7)</f>
        <v>2.8648246956146557</v>
      </c>
      <c r="I7" s="124">
        <f>IF(RES_hhdet_tes!I7=0,"",RES_hhdet_tes!I7/RES_hhdet_fec!I7)</f>
        <v>2.9630626736727961</v>
      </c>
      <c r="J7" s="124">
        <f>IF(RES_hhdet_tes!J7=0,"",RES_hhdet_tes!J7/RES_hhdet_fec!J7)</f>
        <v>3.0429065187407329</v>
      </c>
      <c r="K7" s="124">
        <f>IF(RES_hhdet_tes!K7=0,"",RES_hhdet_tes!K7/RES_hhdet_fec!K7)</f>
        <v>3.1460065094640743</v>
      </c>
      <c r="L7" s="124">
        <f>IF(RES_hhdet_tes!L7=0,"",RES_hhdet_tes!L7/RES_hhdet_fec!L7)</f>
        <v>3.2260608711444188</v>
      </c>
      <c r="M7" s="124">
        <f>IF(RES_hhdet_tes!M7=0,"",RES_hhdet_tes!M7/RES_hhdet_fec!M7)</f>
        <v>3.2858105204057613</v>
      </c>
      <c r="N7" s="124">
        <f>IF(RES_hhdet_tes!N7=0,"",RES_hhdet_tes!N7/RES_hhdet_fec!N7)</f>
        <v>3.3377026511826617</v>
      </c>
      <c r="O7" s="124">
        <f>IF(RES_hhdet_tes!O7=0,"",RES_hhdet_tes!O7/RES_hhdet_fec!O7)</f>
        <v>3.3870997480706238</v>
      </c>
      <c r="P7" s="124">
        <f>IF(RES_hhdet_tes!P7=0,"",RES_hhdet_tes!P7/RES_hhdet_fec!P7)</f>
        <v>3.4418278924434</v>
      </c>
      <c r="Q7" s="124">
        <f>IF(RES_hhdet_tes!Q7=0,"",RES_hhdet_tes!Q7/RES_hhdet_fec!Q7)</f>
        <v>3.4755765500335678</v>
      </c>
      <c r="R7" s="124">
        <f>IF(RES_hhdet_tes!R7=0,"",RES_hhdet_tes!R7/RES_hhdet_fec!R7)</f>
        <v>3.6787785842057654</v>
      </c>
      <c r="S7" s="124">
        <f>IF(RES_hhdet_tes!S7=0,"",RES_hhdet_tes!S7/RES_hhdet_fec!S7)</f>
        <v>4.0797262474254996</v>
      </c>
      <c r="T7" s="124">
        <f>IF(RES_hhdet_tes!T7=0,"",RES_hhdet_tes!T7/RES_hhdet_fec!T7)</f>
        <v>4.3687854952056657</v>
      </c>
      <c r="U7" s="124">
        <f>IF(RES_hhdet_tes!U7=0,"",RES_hhdet_tes!U7/RES_hhdet_fec!U7)</f>
        <v>4.5388016803147746</v>
      </c>
      <c r="V7" s="124">
        <f>IF(RES_hhdet_tes!V7=0,"",RES_hhdet_tes!V7/RES_hhdet_fec!V7)</f>
        <v>4.5952883279950809</v>
      </c>
      <c r="W7" s="124">
        <f>IF(RES_hhdet_tes!W7=0,"",RES_hhdet_tes!W7/RES_hhdet_fec!W7)</f>
        <v>4.6098207958448532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1.9948621447266519</v>
      </c>
      <c r="C8" s="111">
        <f>IF(RES_hhdet_tes!C8=0,"",RES_hhdet_tes!C8/RES_hhdet_fec!C8)</f>
        <v>2.0824118106158505</v>
      </c>
      <c r="D8" s="111">
        <f>IF(RES_hhdet_tes!D8=0,"",RES_hhdet_tes!D8/RES_hhdet_fec!D8)</f>
        <v>2.1653864029260941</v>
      </c>
      <c r="E8" s="111">
        <f>IF(RES_hhdet_tes!E8=0,"",RES_hhdet_tes!E8/RES_hhdet_fec!E8)</f>
        <v>2.2900871741264281</v>
      </c>
      <c r="F8" s="111">
        <f>IF(RES_hhdet_tes!F8=0,"",RES_hhdet_tes!F8/RES_hhdet_fec!F8)</f>
        <v>2.4314637646228081</v>
      </c>
      <c r="G8" s="111">
        <f>IF(RES_hhdet_tes!G8=0,"",RES_hhdet_tes!G8/RES_hhdet_fec!G8)</f>
        <v>2.6364254415960775</v>
      </c>
      <c r="H8" s="111">
        <f>IF(RES_hhdet_tes!H8=0,"",RES_hhdet_tes!H8/RES_hhdet_fec!H8)</f>
        <v>2.8648246956146557</v>
      </c>
      <c r="I8" s="111">
        <f>IF(RES_hhdet_tes!I8=0,"",RES_hhdet_tes!I8/RES_hhdet_fec!I8)</f>
        <v>2.9630626736727961</v>
      </c>
      <c r="J8" s="111">
        <f>IF(RES_hhdet_tes!J8=0,"",RES_hhdet_tes!J8/RES_hhdet_fec!J8)</f>
        <v>3.0429065187407329</v>
      </c>
      <c r="K8" s="111">
        <f>IF(RES_hhdet_tes!K8=0,"",RES_hhdet_tes!K8/RES_hhdet_fec!K8)</f>
        <v>3.1460065094640743</v>
      </c>
      <c r="L8" s="111">
        <f>IF(RES_hhdet_tes!L8=0,"",RES_hhdet_tes!L8/RES_hhdet_fec!L8)</f>
        <v>3.2260608711444188</v>
      </c>
      <c r="M8" s="111">
        <f>IF(RES_hhdet_tes!M8=0,"",RES_hhdet_tes!M8/RES_hhdet_fec!M8)</f>
        <v>3.2858105204057613</v>
      </c>
      <c r="N8" s="111">
        <f>IF(RES_hhdet_tes!N8=0,"",RES_hhdet_tes!N8/RES_hhdet_fec!N8)</f>
        <v>3.3377026511826617</v>
      </c>
      <c r="O8" s="111">
        <f>IF(RES_hhdet_tes!O8=0,"",RES_hhdet_tes!O8/RES_hhdet_fec!O8)</f>
        <v>3.3870997480706238</v>
      </c>
      <c r="P8" s="111">
        <f>IF(RES_hhdet_tes!P8=0,"",RES_hhdet_tes!P8/RES_hhdet_fec!P8)</f>
        <v>3.4418278924434</v>
      </c>
      <c r="Q8" s="111">
        <f>IF(RES_hhdet_tes!Q8=0,"",RES_hhdet_tes!Q8/RES_hhdet_fec!Q8)</f>
        <v>3.4755765500335678</v>
      </c>
      <c r="R8" s="111">
        <f>IF(RES_hhdet_tes!R8=0,"",RES_hhdet_tes!R8/RES_hhdet_fec!R8)</f>
        <v>3.6787785842057654</v>
      </c>
      <c r="S8" s="111">
        <f>IF(RES_hhdet_tes!S8=0,"",RES_hhdet_tes!S8/RES_hhdet_fec!S8)</f>
        <v>4.0797262474254996</v>
      </c>
      <c r="T8" s="111">
        <f>IF(RES_hhdet_tes!T8=0,"",RES_hhdet_tes!T8/RES_hhdet_fec!T8)</f>
        <v>4.3687854952056657</v>
      </c>
      <c r="U8" s="111">
        <f>IF(RES_hhdet_tes!U8=0,"",RES_hhdet_tes!U8/RES_hhdet_fec!U8)</f>
        <v>4.5388016803147746</v>
      </c>
      <c r="V8" s="111">
        <f>IF(RES_hhdet_tes!V8=0,"",RES_hhdet_tes!V8/RES_hhdet_fec!V8)</f>
        <v>4.5952883279950809</v>
      </c>
      <c r="W8" s="111">
        <f>IF(RES_hhdet_tes!W8=0,"",RES_hhdet_tes!W8/RES_hhdet_fec!W8)</f>
        <v>4.6098207958448532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0.74246731369770469</v>
      </c>
      <c r="C9" s="124">
        <f>IF(RES_hhdet_tes!C9=0,"",RES_hhdet_tes!C9/RES_hhdet_fec!C9)</f>
        <v>0.75297824836624228</v>
      </c>
      <c r="D9" s="124">
        <f>IF(RES_hhdet_tes!D9=0,"",RES_hhdet_tes!D9/RES_hhdet_fec!D9)</f>
        <v>0.75523366373697709</v>
      </c>
      <c r="E9" s="124">
        <f>IF(RES_hhdet_tes!E9=0,"",RES_hhdet_tes!E9/RES_hhdet_fec!E9)</f>
        <v>0.76107325780198343</v>
      </c>
      <c r="F9" s="124">
        <f>IF(RES_hhdet_tes!F9=0,"",RES_hhdet_tes!F9/RES_hhdet_fec!F9)</f>
        <v>0.76862302670439908</v>
      </c>
      <c r="G9" s="124">
        <f>IF(RES_hhdet_tes!G9=0,"",RES_hhdet_tes!G9/RES_hhdet_fec!G9)</f>
        <v>0.77427315875838498</v>
      </c>
      <c r="H9" s="124">
        <f>IF(RES_hhdet_tes!H9=0,"",RES_hhdet_tes!H9/RES_hhdet_fec!H9)</f>
        <v>0.78033556595144027</v>
      </c>
      <c r="I9" s="124">
        <f>IF(RES_hhdet_tes!I9=0,"",RES_hhdet_tes!I9/RES_hhdet_fec!I9)</f>
        <v>0.78294975073735362</v>
      </c>
      <c r="J9" s="124">
        <f>IF(RES_hhdet_tes!J9=0,"",RES_hhdet_tes!J9/RES_hhdet_fec!J9)</f>
        <v>0.78895758656436632</v>
      </c>
      <c r="K9" s="124">
        <f>IF(RES_hhdet_tes!K9=0,"",RES_hhdet_tes!K9/RES_hhdet_fec!K9)</f>
        <v>0.79090308464651504</v>
      </c>
      <c r="L9" s="124">
        <f>IF(RES_hhdet_tes!L9=0,"",RES_hhdet_tes!L9/RES_hhdet_fec!L9)</f>
        <v>0.79773606798500296</v>
      </c>
      <c r="M9" s="124">
        <f>IF(RES_hhdet_tes!M9=0,"",RES_hhdet_tes!M9/RES_hhdet_fec!M9)</f>
        <v>0.79587772151040559</v>
      </c>
      <c r="N9" s="124">
        <f>IF(RES_hhdet_tes!N9=0,"",RES_hhdet_tes!N9/RES_hhdet_fec!N9)</f>
        <v>0.79877624903186328</v>
      </c>
      <c r="O9" s="124">
        <f>IF(RES_hhdet_tes!O9=0,"",RES_hhdet_tes!O9/RES_hhdet_fec!O9)</f>
        <v>0.7996211067096014</v>
      </c>
      <c r="P9" s="124">
        <f>IF(RES_hhdet_tes!P9=0,"",RES_hhdet_tes!P9/RES_hhdet_fec!P9)</f>
        <v>0.80391240305431666</v>
      </c>
      <c r="Q9" s="124">
        <f>IF(RES_hhdet_tes!Q9=0,"",RES_hhdet_tes!Q9/RES_hhdet_fec!Q9)</f>
        <v>0.80693191157213484</v>
      </c>
      <c r="R9" s="124">
        <f>IF(RES_hhdet_tes!R9=0,"",RES_hhdet_tes!R9/RES_hhdet_fec!R9)</f>
        <v>0.81479230089001664</v>
      </c>
      <c r="S9" s="124">
        <f>IF(RES_hhdet_tes!S9=0,"",RES_hhdet_tes!S9/RES_hhdet_fec!S9)</f>
        <v>0.82016998260430962</v>
      </c>
      <c r="T9" s="124">
        <f>IF(RES_hhdet_tes!T9=0,"",RES_hhdet_tes!T9/RES_hhdet_fec!T9)</f>
        <v>0.8290886180874496</v>
      </c>
      <c r="U9" s="124">
        <f>IF(RES_hhdet_tes!U9=0,"",RES_hhdet_tes!U9/RES_hhdet_fec!U9)</f>
        <v>0.83467318549468228</v>
      </c>
      <c r="V9" s="124">
        <f>IF(RES_hhdet_tes!V9=0,"",RES_hhdet_tes!V9/RES_hhdet_fec!V9)</f>
        <v>0.83760254438187376</v>
      </c>
      <c r="W9" s="124">
        <f>IF(RES_hhdet_tes!W9=0,"",RES_hhdet_tes!W9/RES_hhdet_fec!W9)</f>
        <v>0.83777548310905026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0.700139271557917</v>
      </c>
      <c r="C15" s="112">
        <f>IF(RES_hhdet_tes!C15=0,"",RES_hhdet_tes!C15/RES_hhdet_fec!C15)</f>
        <v>0.70302758374107777</v>
      </c>
      <c r="D15" s="112">
        <f>IF(RES_hhdet_tes!D15=0,"",RES_hhdet_tes!D15/RES_hhdet_fec!D15)</f>
        <v>0.70689609895180783</v>
      </c>
      <c r="E15" s="112">
        <f>IF(RES_hhdet_tes!E15=0,"",RES_hhdet_tes!E15/RES_hhdet_fec!E15)</f>
        <v>0.71047534449846073</v>
      </c>
      <c r="F15" s="112">
        <f>IF(RES_hhdet_tes!F15=0,"",RES_hhdet_tes!F15/RES_hhdet_fec!F15)</f>
        <v>0.71461548833236177</v>
      </c>
      <c r="G15" s="112">
        <f>IF(RES_hhdet_tes!G15=0,"",RES_hhdet_tes!G15/RES_hhdet_fec!G15)</f>
        <v>0.71989088840695314</v>
      </c>
      <c r="H15" s="112">
        <f>IF(RES_hhdet_tes!H15=0,"",RES_hhdet_tes!H15/RES_hhdet_fec!H15)</f>
        <v>0.72593445527378964</v>
      </c>
      <c r="I15" s="112">
        <f>IF(RES_hhdet_tes!I15=0,"",RES_hhdet_tes!I15/RES_hhdet_fec!I15)</f>
        <v>0.72868944894000043</v>
      </c>
      <c r="J15" s="112">
        <f>IF(RES_hhdet_tes!J15=0,"",RES_hhdet_tes!J15/RES_hhdet_fec!J15)</f>
        <v>0.72963592451369463</v>
      </c>
      <c r="K15" s="112">
        <f>IF(RES_hhdet_tes!K15=0,"",RES_hhdet_tes!K15/RES_hhdet_fec!K15)</f>
        <v>0.73060619273935834</v>
      </c>
      <c r="L15" s="112">
        <f>IF(RES_hhdet_tes!L15=0,"",RES_hhdet_tes!L15/RES_hhdet_fec!L15)</f>
        <v>0.7320368194729141</v>
      </c>
      <c r="M15" s="112">
        <f>IF(RES_hhdet_tes!M15=0,"",RES_hhdet_tes!M15/RES_hhdet_fec!M15)</f>
        <v>0.73269176936347391</v>
      </c>
      <c r="N15" s="112">
        <f>IF(RES_hhdet_tes!N15=0,"",RES_hhdet_tes!N15/RES_hhdet_fec!N15)</f>
        <v>0.73485212278751411</v>
      </c>
      <c r="O15" s="112">
        <f>IF(RES_hhdet_tes!O15=0,"",RES_hhdet_tes!O15/RES_hhdet_fec!O15)</f>
        <v>0.73726677973308097</v>
      </c>
      <c r="P15" s="112">
        <f>IF(RES_hhdet_tes!P15=0,"",RES_hhdet_tes!P15/RES_hhdet_fec!P15)</f>
        <v>0.74062443685086876</v>
      </c>
      <c r="Q15" s="112">
        <f>IF(RES_hhdet_tes!Q15=0,"",RES_hhdet_tes!Q15/RES_hhdet_fec!Q15)</f>
        <v>0.75023389084346737</v>
      </c>
      <c r="R15" s="112">
        <f>IF(RES_hhdet_tes!R15=0,"",RES_hhdet_tes!R15/RES_hhdet_fec!R15)</f>
        <v>0.75955114948029112</v>
      </c>
      <c r="S15" s="112">
        <f>IF(RES_hhdet_tes!S15=0,"",RES_hhdet_tes!S15/RES_hhdet_fec!S15)</f>
        <v>0.76741032220275174</v>
      </c>
      <c r="T15" s="112">
        <f>IF(RES_hhdet_tes!T15=0,"",RES_hhdet_tes!T15/RES_hhdet_fec!T15)</f>
        <v>0.77709006731918762</v>
      </c>
      <c r="U15" s="112">
        <f>IF(RES_hhdet_tes!U15=0,"",RES_hhdet_tes!U15/RES_hhdet_fec!U15)</f>
        <v>0.78245961164904987</v>
      </c>
      <c r="V15" s="112">
        <f>IF(RES_hhdet_tes!V15=0,"",RES_hhdet_tes!V15/RES_hhdet_fec!V15)</f>
        <v>0.78682032472455588</v>
      </c>
      <c r="W15" s="112">
        <f>IF(RES_hhdet_tes!W15=0,"",RES_hhdet_tes!W15/RES_hhdet_fec!W15)</f>
        <v>0.78936839362270006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0.81269153213837786</v>
      </c>
      <c r="C16" s="113">
        <f>IF(RES_hhdet_tes!C16=0,"",RES_hhdet_tes!C16/RES_hhdet_fec!C16)</f>
        <v>0.83079810985281954</v>
      </c>
      <c r="D16" s="113">
        <f>IF(RES_hhdet_tes!D16=0,"",RES_hhdet_tes!D16/RES_hhdet_fec!D16)</f>
        <v>0.826590866822004</v>
      </c>
      <c r="E16" s="113">
        <f>IF(RES_hhdet_tes!E16=0,"",RES_hhdet_tes!E16/RES_hhdet_fec!E16)</f>
        <v>0.83236898303652729</v>
      </c>
      <c r="F16" s="113">
        <f>IF(RES_hhdet_tes!F16=0,"",RES_hhdet_tes!F16/RES_hhdet_fec!F16)</f>
        <v>0.83542132847379291</v>
      </c>
      <c r="G16" s="113">
        <f>IF(RES_hhdet_tes!G16=0,"",RES_hhdet_tes!G16/RES_hhdet_fec!G16)</f>
        <v>0.83662165655624499</v>
      </c>
      <c r="H16" s="113">
        <f>IF(RES_hhdet_tes!H16=0,"",RES_hhdet_tes!H16/RES_hhdet_fec!H16)</f>
        <v>0.84190977193893013</v>
      </c>
      <c r="I16" s="113">
        <f>IF(RES_hhdet_tes!I16=0,"",RES_hhdet_tes!I16/RES_hhdet_fec!I16)</f>
        <v>0.83472573882023282</v>
      </c>
      <c r="J16" s="113">
        <f>IF(RES_hhdet_tes!J16=0,"",RES_hhdet_tes!J16/RES_hhdet_fec!J16)</f>
        <v>0.84843202637603232</v>
      </c>
      <c r="K16" s="113">
        <f>IF(RES_hhdet_tes!K16=0,"",RES_hhdet_tes!K16/RES_hhdet_fec!K16)</f>
        <v>0.84508028303252014</v>
      </c>
      <c r="L16" s="113">
        <f>IF(RES_hhdet_tes!L16=0,"",RES_hhdet_tes!L16/RES_hhdet_fec!L16)</f>
        <v>0.86613228294346611</v>
      </c>
      <c r="M16" s="113">
        <f>IF(RES_hhdet_tes!M16=0,"",RES_hhdet_tes!M16/RES_hhdet_fec!M16)</f>
        <v>0.85556138459629061</v>
      </c>
      <c r="N16" s="113">
        <f>IF(RES_hhdet_tes!N16=0,"",RES_hhdet_tes!N16/RES_hhdet_fec!N16)</f>
        <v>0.8622566960783743</v>
      </c>
      <c r="O16" s="113">
        <f>IF(RES_hhdet_tes!O16=0,"",RES_hhdet_tes!O16/RES_hhdet_fec!O16)</f>
        <v>0.86098307085470338</v>
      </c>
      <c r="P16" s="113">
        <f>IF(RES_hhdet_tes!P16=0,"",RES_hhdet_tes!P16/RES_hhdet_fec!P16)</f>
        <v>0.85953332852727482</v>
      </c>
      <c r="Q16" s="113">
        <f>IF(RES_hhdet_tes!Q16=0,"",RES_hhdet_tes!Q16/RES_hhdet_fec!Q16)</f>
        <v>0.86342104259494334</v>
      </c>
      <c r="R16" s="113">
        <f>IF(RES_hhdet_tes!R16=0,"",RES_hhdet_tes!R16/RES_hhdet_fec!R16)</f>
        <v>0.86567959544961182</v>
      </c>
      <c r="S16" s="113">
        <f>IF(RES_hhdet_tes!S16=0,"",RES_hhdet_tes!S16/RES_hhdet_fec!S16)</f>
        <v>0.87048168521399827</v>
      </c>
      <c r="T16" s="113">
        <f>IF(RES_hhdet_tes!T16=0,"",RES_hhdet_tes!T16/RES_hhdet_fec!T16)</f>
        <v>0.87825943393585937</v>
      </c>
      <c r="U16" s="113">
        <f>IF(RES_hhdet_tes!U16=0,"",RES_hhdet_tes!U16/RES_hhdet_fec!U16)</f>
        <v>0.8864103790146538</v>
      </c>
      <c r="V16" s="113">
        <f>IF(RES_hhdet_tes!V16=0,"",RES_hhdet_tes!V16/RES_hhdet_fec!V16)</f>
        <v>0.88963671943886968</v>
      </c>
      <c r="W16" s="113">
        <f>IF(RES_hhdet_tes!W16=0,"",RES_hhdet_tes!W16/RES_hhdet_fec!W16)</f>
        <v>0.89108852511321346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0.700139271557917</v>
      </c>
      <c r="C17" s="111">
        <f>IF(RES_hhdet_tes!C17=0,"",RES_hhdet_tes!C17/RES_hhdet_fec!C17)</f>
        <v>0.70467440329167297</v>
      </c>
      <c r="D17" s="111">
        <f>IF(RES_hhdet_tes!D17=0,"",RES_hhdet_tes!D17/RES_hhdet_fec!D17)</f>
        <v>0.70898970660364025</v>
      </c>
      <c r="E17" s="111">
        <f>IF(RES_hhdet_tes!E17=0,"",RES_hhdet_tes!E17/RES_hhdet_fec!E17)</f>
        <v>0.71285006381709604</v>
      </c>
      <c r="F17" s="111">
        <f>IF(RES_hhdet_tes!F17=0,"",RES_hhdet_tes!F17/RES_hhdet_fec!F17)</f>
        <v>0.71774023709662549</v>
      </c>
      <c r="G17" s="111">
        <f>IF(RES_hhdet_tes!G17=0,"",RES_hhdet_tes!G17/RES_hhdet_fec!G17)</f>
        <v>0.72219479260085084</v>
      </c>
      <c r="H17" s="111">
        <f>IF(RES_hhdet_tes!H17=0,"",RES_hhdet_tes!H17/RES_hhdet_fec!H17)</f>
        <v>0.72651631883064904</v>
      </c>
      <c r="I17" s="111">
        <f>IF(RES_hhdet_tes!I17=0,"",RES_hhdet_tes!I17/RES_hhdet_fec!I17)</f>
        <v>0.72899075689963</v>
      </c>
      <c r="J17" s="111">
        <f>IF(RES_hhdet_tes!J17=0,"",RES_hhdet_tes!J17/RES_hhdet_fec!J17)</f>
        <v>0.72974197574734501</v>
      </c>
      <c r="K17" s="111">
        <f>IF(RES_hhdet_tes!K17=0,"",RES_hhdet_tes!K17/RES_hhdet_fec!K17)</f>
        <v>0.73105364104864401</v>
      </c>
      <c r="L17" s="111">
        <f>IF(RES_hhdet_tes!L17=0,"",RES_hhdet_tes!L17/RES_hhdet_fec!L17)</f>
        <v>0.73163844205605566</v>
      </c>
      <c r="M17" s="111">
        <f>IF(RES_hhdet_tes!M17=0,"",RES_hhdet_tes!M17/RES_hhdet_fec!M17)</f>
        <v>0.73291315936064227</v>
      </c>
      <c r="N17" s="111">
        <f>IF(RES_hhdet_tes!N17=0,"",RES_hhdet_tes!N17/RES_hhdet_fec!N17)</f>
        <v>0.73453171675906215</v>
      </c>
      <c r="O17" s="111">
        <f>IF(RES_hhdet_tes!O17=0,"",RES_hhdet_tes!O17/RES_hhdet_fec!O17)</f>
        <v>0.73678346502520264</v>
      </c>
      <c r="P17" s="111">
        <f>IF(RES_hhdet_tes!P17=0,"",RES_hhdet_tes!P17/RES_hhdet_fec!P17)</f>
        <v>0.74223777214054454</v>
      </c>
      <c r="Q17" s="111">
        <f>IF(RES_hhdet_tes!Q17=0,"",RES_hhdet_tes!Q17/RES_hhdet_fec!Q17)</f>
        <v>0.7505639662443282</v>
      </c>
      <c r="R17" s="111">
        <f>IF(RES_hhdet_tes!R17=0,"",RES_hhdet_tes!R17/RES_hhdet_fec!R17)</f>
        <v>0.76069823741093534</v>
      </c>
      <c r="S17" s="111">
        <f>IF(RES_hhdet_tes!S17=0,"",RES_hhdet_tes!S17/RES_hhdet_fec!S17)</f>
        <v>0.76932767099397581</v>
      </c>
      <c r="T17" s="111">
        <f>IF(RES_hhdet_tes!T17=0,"",RES_hhdet_tes!T17/RES_hhdet_fec!T17)</f>
        <v>0.7739278596275847</v>
      </c>
      <c r="U17" s="111">
        <f>IF(RES_hhdet_tes!U17=0,"",RES_hhdet_tes!U17/RES_hhdet_fec!U17)</f>
        <v>0.78122541655358446</v>
      </c>
      <c r="V17" s="111">
        <f>IF(RES_hhdet_tes!V17=0,"",RES_hhdet_tes!V17/RES_hhdet_fec!V17)</f>
        <v>0.78504257128256394</v>
      </c>
      <c r="W17" s="111">
        <f>IF(RES_hhdet_tes!W17=0,"",RES_hhdet_tes!W17/RES_hhdet_fec!W17)</f>
        <v>0.7869591901245907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0.75488459123583129</v>
      </c>
      <c r="C19" s="124">
        <f>IF(RES_hhdet_tes!C19=0,"",RES_hhdet_tes!C19/RES_hhdet_fec!C19)</f>
        <v>0.75700340764831531</v>
      </c>
      <c r="D19" s="124">
        <f>IF(RES_hhdet_tes!D19=0,"",RES_hhdet_tes!D19/RES_hhdet_fec!D19)</f>
        <v>0.75950898252602994</v>
      </c>
      <c r="E19" s="124">
        <f>IF(RES_hhdet_tes!E19=0,"",RES_hhdet_tes!E19/RES_hhdet_fec!E19)</f>
        <v>0.76187478716765966</v>
      </c>
      <c r="F19" s="124">
        <f>IF(RES_hhdet_tes!F19=0,"",RES_hhdet_tes!F19/RES_hhdet_fec!F19)</f>
        <v>0.76489647840784425</v>
      </c>
      <c r="G19" s="124">
        <f>IF(RES_hhdet_tes!G19=0,"",RES_hhdet_tes!G19/RES_hhdet_fec!G19)</f>
        <v>0.76825831983520143</v>
      </c>
      <c r="H19" s="124">
        <f>IF(RES_hhdet_tes!H19=0,"",RES_hhdet_tes!H19/RES_hhdet_fec!H19)</f>
        <v>0.77193529878192624</v>
      </c>
      <c r="I19" s="124">
        <f>IF(RES_hhdet_tes!I19=0,"",RES_hhdet_tes!I19/RES_hhdet_fec!I19)</f>
        <v>0.77407490352827579</v>
      </c>
      <c r="J19" s="124">
        <f>IF(RES_hhdet_tes!J19=0,"",RES_hhdet_tes!J19/RES_hhdet_fec!J19)</f>
        <v>0.77502254109172442</v>
      </c>
      <c r="K19" s="124">
        <f>IF(RES_hhdet_tes!K19=0,"",RES_hhdet_tes!K19/RES_hhdet_fec!K19)</f>
        <v>0.77633646614990992</v>
      </c>
      <c r="L19" s="124">
        <f>IF(RES_hhdet_tes!L19=0,"",RES_hhdet_tes!L19/RES_hhdet_fec!L19)</f>
        <v>0.77741515618373602</v>
      </c>
      <c r="M19" s="124">
        <f>IF(RES_hhdet_tes!M19=0,"",RES_hhdet_tes!M19/RES_hhdet_fec!M19)</f>
        <v>0.77839179706632466</v>
      </c>
      <c r="N19" s="124">
        <f>IF(RES_hhdet_tes!N19=0,"",RES_hhdet_tes!N19/RES_hhdet_fec!N19)</f>
        <v>0.78004789142038777</v>
      </c>
      <c r="O19" s="124">
        <f>IF(RES_hhdet_tes!O19=0,"",RES_hhdet_tes!O19/RES_hhdet_fec!O19)</f>
        <v>0.78189342164792319</v>
      </c>
      <c r="P19" s="124">
        <f>IF(RES_hhdet_tes!P19=0,"",RES_hhdet_tes!P19/RES_hhdet_fec!P19)</f>
        <v>0.78470398415756948</v>
      </c>
      <c r="Q19" s="124">
        <f>IF(RES_hhdet_tes!Q19=0,"",RES_hhdet_tes!Q19/RES_hhdet_fec!Q19)</f>
        <v>0.79030966868163433</v>
      </c>
      <c r="R19" s="124">
        <f>IF(RES_hhdet_tes!R19=0,"",RES_hhdet_tes!R19/RES_hhdet_fec!R19)</f>
        <v>0.79759138329372714</v>
      </c>
      <c r="S19" s="124">
        <f>IF(RES_hhdet_tes!S19=0,"",RES_hhdet_tes!S19/RES_hhdet_fec!S19)</f>
        <v>0.80453481638268309</v>
      </c>
      <c r="T19" s="124">
        <f>IF(RES_hhdet_tes!T19=0,"",RES_hhdet_tes!T19/RES_hhdet_fec!T19)</f>
        <v>0.81122227983896988</v>
      </c>
      <c r="U19" s="124">
        <f>IF(RES_hhdet_tes!U19=0,"",RES_hhdet_tes!U19/RES_hhdet_fec!U19)</f>
        <v>0.818579719487465</v>
      </c>
      <c r="V19" s="124">
        <f>IF(RES_hhdet_tes!V19=0,"",RES_hhdet_tes!V19/RES_hhdet_fec!V19)</f>
        <v>0.82291062221999145</v>
      </c>
      <c r="W19" s="124">
        <f>IF(RES_hhdet_tes!W19=0,"",RES_hhdet_tes!W19/RES_hhdet_fec!W19)</f>
        <v>0.82561553756646877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0.75488459123583129</v>
      </c>
      <c r="C22" s="45">
        <f>IF(RES_hhdet_tes!C22=0,"",RES_hhdet_tes!C22/RES_hhdet_fec!C22)</f>
        <v>0.75700340764831531</v>
      </c>
      <c r="D22" s="45">
        <f>IF(RES_hhdet_tes!D22=0,"",RES_hhdet_tes!D22/RES_hhdet_fec!D22)</f>
        <v>0.75950898252602994</v>
      </c>
      <c r="E22" s="45">
        <f>IF(RES_hhdet_tes!E22=0,"",RES_hhdet_tes!E22/RES_hhdet_fec!E22)</f>
        <v>0.76187478716765966</v>
      </c>
      <c r="F22" s="45">
        <f>IF(RES_hhdet_tes!F22=0,"",RES_hhdet_tes!F22/RES_hhdet_fec!F22)</f>
        <v>0.76489647840784425</v>
      </c>
      <c r="G22" s="45">
        <f>IF(RES_hhdet_tes!G22=0,"",RES_hhdet_tes!G22/RES_hhdet_fec!G22)</f>
        <v>0.76825831983520143</v>
      </c>
      <c r="H22" s="45">
        <f>IF(RES_hhdet_tes!H22=0,"",RES_hhdet_tes!H22/RES_hhdet_fec!H22)</f>
        <v>0.77193529878192624</v>
      </c>
      <c r="I22" s="45">
        <f>IF(RES_hhdet_tes!I22=0,"",RES_hhdet_tes!I22/RES_hhdet_fec!I22)</f>
        <v>0.77407490352827579</v>
      </c>
      <c r="J22" s="45">
        <f>IF(RES_hhdet_tes!J22=0,"",RES_hhdet_tes!J22/RES_hhdet_fec!J22)</f>
        <v>0.77502254109172442</v>
      </c>
      <c r="K22" s="45">
        <f>IF(RES_hhdet_tes!K22=0,"",RES_hhdet_tes!K22/RES_hhdet_fec!K22)</f>
        <v>0.77633646614990992</v>
      </c>
      <c r="L22" s="45">
        <f>IF(RES_hhdet_tes!L22=0,"",RES_hhdet_tes!L22/RES_hhdet_fec!L22)</f>
        <v>0.77741515618373602</v>
      </c>
      <c r="M22" s="45">
        <f>IF(RES_hhdet_tes!M22=0,"",RES_hhdet_tes!M22/RES_hhdet_fec!M22)</f>
        <v>0.77839179706632466</v>
      </c>
      <c r="N22" s="45">
        <f>IF(RES_hhdet_tes!N22=0,"",RES_hhdet_tes!N22/RES_hhdet_fec!N22)</f>
        <v>0.78004789142038777</v>
      </c>
      <c r="O22" s="45">
        <f>IF(RES_hhdet_tes!O22=0,"",RES_hhdet_tes!O22/RES_hhdet_fec!O22)</f>
        <v>0.78189342164792319</v>
      </c>
      <c r="P22" s="45">
        <f>IF(RES_hhdet_tes!P22=0,"",RES_hhdet_tes!P22/RES_hhdet_fec!P22)</f>
        <v>0.78470398415756948</v>
      </c>
      <c r="Q22" s="45">
        <f>IF(RES_hhdet_tes!Q22=0,"",RES_hhdet_tes!Q22/RES_hhdet_fec!Q22)</f>
        <v>0.79030966868163433</v>
      </c>
      <c r="R22" s="45">
        <f>IF(RES_hhdet_tes!R22=0,"",RES_hhdet_tes!R22/RES_hhdet_fec!R22)</f>
        <v>0.79759138329372714</v>
      </c>
      <c r="S22" s="45">
        <f>IF(RES_hhdet_tes!S22=0,"",RES_hhdet_tes!S22/RES_hhdet_fec!S22)</f>
        <v>0.80453481638268309</v>
      </c>
      <c r="T22" s="45">
        <f>IF(RES_hhdet_tes!T22=0,"",RES_hhdet_tes!T22/RES_hhdet_fec!T22)</f>
        <v>0.81122227983896988</v>
      </c>
      <c r="U22" s="45">
        <f>IF(RES_hhdet_tes!U22=0,"",RES_hhdet_tes!U22/RES_hhdet_fec!U22)</f>
        <v>0.818579719487465</v>
      </c>
      <c r="V22" s="45">
        <f>IF(RES_hhdet_tes!V22=0,"",RES_hhdet_tes!V22/RES_hhdet_fec!V22)</f>
        <v>0.82291062221999145</v>
      </c>
      <c r="W22" s="45">
        <f>IF(RES_hhdet_tes!W22=0,"",RES_hhdet_tes!W22/RES_hhdet_fec!W22)</f>
        <v>0.82561553756646877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0.51348563174424622</v>
      </c>
      <c r="C24" s="119">
        <f>IF(RES_hhdet_tes!C24=0,"",RES_hhdet_tes!C24/RES_hhdet_fec!C24)</f>
        <v>0.51564697926662384</v>
      </c>
      <c r="D24" s="119">
        <f>IF(RES_hhdet_tes!D24=0,"",RES_hhdet_tes!D24/RES_hhdet_fec!D24)</f>
        <v>0.52385778864331234</v>
      </c>
      <c r="E24" s="119">
        <f>IF(RES_hhdet_tes!E24=0,"",RES_hhdet_tes!E24/RES_hhdet_fec!E24)</f>
        <v>0.53015631264080731</v>
      </c>
      <c r="F24" s="119">
        <f>IF(RES_hhdet_tes!F24=0,"",RES_hhdet_tes!F24/RES_hhdet_fec!F24)</f>
        <v>0.53852732048624208</v>
      </c>
      <c r="G24" s="119">
        <f>IF(RES_hhdet_tes!G24=0,"",RES_hhdet_tes!G24/RES_hhdet_fec!G24)</f>
        <v>0.54936480975600754</v>
      </c>
      <c r="H24" s="119">
        <f>IF(RES_hhdet_tes!H24=0,"",RES_hhdet_tes!H24/RES_hhdet_fec!H24)</f>
        <v>0.55875256994330624</v>
      </c>
      <c r="I24" s="119">
        <f>IF(RES_hhdet_tes!I24=0,"",RES_hhdet_tes!I24/RES_hhdet_fec!I24)</f>
        <v>0.56930962020921483</v>
      </c>
      <c r="J24" s="119">
        <f>IF(RES_hhdet_tes!J24=0,"",RES_hhdet_tes!J24/RES_hhdet_fec!J24)</f>
        <v>0.57388631690087488</v>
      </c>
      <c r="K24" s="119">
        <f>IF(RES_hhdet_tes!K24=0,"",RES_hhdet_tes!K24/RES_hhdet_fec!K24)</f>
        <v>0.58222266212654084</v>
      </c>
      <c r="L24" s="119">
        <f>IF(RES_hhdet_tes!L24=0,"",RES_hhdet_tes!L24/RES_hhdet_fec!L24)</f>
        <v>0.58829880097008957</v>
      </c>
      <c r="M24" s="119">
        <f>IF(RES_hhdet_tes!M24=0,"",RES_hhdet_tes!M24/RES_hhdet_fec!M24)</f>
        <v>0.60351615349770549</v>
      </c>
      <c r="N24" s="119">
        <f>IF(RES_hhdet_tes!N24=0,"",RES_hhdet_tes!N24/RES_hhdet_fec!N24)</f>
        <v>0.61441682882370019</v>
      </c>
      <c r="O24" s="119">
        <f>IF(RES_hhdet_tes!O24=0,"",RES_hhdet_tes!O24/RES_hhdet_fec!O24)</f>
        <v>0.62650525647475908</v>
      </c>
      <c r="P24" s="119">
        <f>IF(RES_hhdet_tes!P24=0,"",RES_hhdet_tes!P24/RES_hhdet_fec!P24)</f>
        <v>0.63835159800468466</v>
      </c>
      <c r="Q24" s="119">
        <f>IF(RES_hhdet_tes!Q24=0,"",RES_hhdet_tes!Q24/RES_hhdet_fec!Q24)</f>
        <v>0.64544634551688818</v>
      </c>
      <c r="R24" s="119">
        <f>IF(RES_hhdet_tes!R24=0,"",RES_hhdet_tes!R24/RES_hhdet_fec!R24)</f>
        <v>0.65414982472671768</v>
      </c>
      <c r="S24" s="119">
        <f>IF(RES_hhdet_tes!S24=0,"",RES_hhdet_tes!S24/RES_hhdet_fec!S24)</f>
        <v>0.66668905716095184</v>
      </c>
      <c r="T24" s="119">
        <f>IF(RES_hhdet_tes!T24=0,"",RES_hhdet_tes!T24/RES_hhdet_fec!T24)</f>
        <v>0.68084038533301405</v>
      </c>
      <c r="U24" s="119">
        <f>IF(RES_hhdet_tes!U24=0,"",RES_hhdet_tes!U24/RES_hhdet_fec!U24)</f>
        <v>0.69549915844503007</v>
      </c>
      <c r="V24" s="119">
        <f>IF(RES_hhdet_tes!V24=0,"",RES_hhdet_tes!V24/RES_hhdet_fec!V24)</f>
        <v>0.70879747056257503</v>
      </c>
      <c r="W24" s="119">
        <f>IF(RES_hhdet_tes!W24=0,"",RES_hhdet_tes!W24/RES_hhdet_fec!W24)</f>
        <v>0.72206967986110826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0.48977548358701961</v>
      </c>
      <c r="C25" s="124">
        <f>IF(RES_hhdet_tes!C25=0,"",RES_hhdet_tes!C25/RES_hhdet_fec!C25)</f>
        <v>0.4943236631686343</v>
      </c>
      <c r="D25" s="124">
        <f>IF(RES_hhdet_tes!D25=0,"",RES_hhdet_tes!D25/RES_hhdet_fec!D25)</f>
        <v>0.49948109599675583</v>
      </c>
      <c r="E25" s="124">
        <f>IF(RES_hhdet_tes!E25=0,"",RES_hhdet_tes!E25/RES_hhdet_fec!E25)</f>
        <v>0.50552545500920454</v>
      </c>
      <c r="F25" s="124">
        <f>IF(RES_hhdet_tes!F25=0,"",RES_hhdet_tes!F25/RES_hhdet_fec!F25)</f>
        <v>0.51389403738566619</v>
      </c>
      <c r="G25" s="124">
        <f>IF(RES_hhdet_tes!G25=0,"",RES_hhdet_tes!G25/RES_hhdet_fec!G25)</f>
        <v>0.52365565811560111</v>
      </c>
      <c r="H25" s="124">
        <f>IF(RES_hhdet_tes!H25=0,"",RES_hhdet_tes!H25/RES_hhdet_fec!H25)</f>
        <v>0.53414123781279133</v>
      </c>
      <c r="I25" s="124">
        <f>IF(RES_hhdet_tes!I25=0,"",RES_hhdet_tes!I25/RES_hhdet_fec!I25)</f>
        <v>0.54332238816209721</v>
      </c>
      <c r="J25" s="124">
        <f>IF(RES_hhdet_tes!J25=0,"",RES_hhdet_tes!J25/RES_hhdet_fec!J25)</f>
        <v>0.55104065859101981</v>
      </c>
      <c r="K25" s="124">
        <f>IF(RES_hhdet_tes!K25=0,"",RES_hhdet_tes!K25/RES_hhdet_fec!K25)</f>
        <v>0.55901665926766286</v>
      </c>
      <c r="L25" s="124">
        <f>IF(RES_hhdet_tes!L25=0,"",RES_hhdet_tes!L25/RES_hhdet_fec!L25)</f>
        <v>0.56802552652674942</v>
      </c>
      <c r="M25" s="124">
        <f>IF(RES_hhdet_tes!M25=0,"",RES_hhdet_tes!M25/RES_hhdet_fec!M25)</f>
        <v>0.57841435653669737</v>
      </c>
      <c r="N25" s="124">
        <f>IF(RES_hhdet_tes!N25=0,"",RES_hhdet_tes!N25/RES_hhdet_fec!N25)</f>
        <v>0.59163334648469912</v>
      </c>
      <c r="O25" s="124">
        <f>IF(RES_hhdet_tes!O25=0,"",RES_hhdet_tes!O25/RES_hhdet_fec!O25)</f>
        <v>0.60559748761165288</v>
      </c>
      <c r="P25" s="124">
        <f>IF(RES_hhdet_tes!P25=0,"",RES_hhdet_tes!P25/RES_hhdet_fec!P25)</f>
        <v>0.61120853107809503</v>
      </c>
      <c r="Q25" s="124">
        <f>IF(RES_hhdet_tes!Q25=0,"",RES_hhdet_tes!Q25/RES_hhdet_fec!Q25)</f>
        <v>0.617473157284539</v>
      </c>
      <c r="R25" s="124">
        <f>IF(RES_hhdet_tes!R25=0,"",RES_hhdet_tes!R25/RES_hhdet_fec!R25)</f>
        <v>0.62597580331797287</v>
      </c>
      <c r="S25" s="124">
        <f>IF(RES_hhdet_tes!S25=0,"",RES_hhdet_tes!S25/RES_hhdet_fec!S25)</f>
        <v>0.63871706118159066</v>
      </c>
      <c r="T25" s="124">
        <f>IF(RES_hhdet_tes!T25=0,"",RES_hhdet_tes!T25/RES_hhdet_fec!T25)</f>
        <v>0.6531888750946212</v>
      </c>
      <c r="U25" s="124">
        <f>IF(RES_hhdet_tes!U25=0,"",RES_hhdet_tes!U25/RES_hhdet_fec!U25)</f>
        <v>0.66805691037581638</v>
      </c>
      <c r="V25" s="124">
        <f>IF(RES_hhdet_tes!V25=0,"",RES_hhdet_tes!V25/RES_hhdet_fec!V25)</f>
        <v>0.68185741061635607</v>
      </c>
      <c r="W25" s="124">
        <f>IF(RES_hhdet_tes!W25=0,"",RES_hhdet_tes!W25/RES_hhdet_fec!W25)</f>
        <v>0.69557926862015829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0.48863685976770377</v>
      </c>
      <c r="D26" s="111">
        <f>IF(RES_hhdet_tes!D26=0,"",RES_hhdet_tes!D26/RES_hhdet_fec!D26)</f>
        <v>0.49390211653796234</v>
      </c>
      <c r="E26" s="111">
        <f>IF(RES_hhdet_tes!E26=0,"",RES_hhdet_tes!E26/RES_hhdet_fec!E26)</f>
        <v>0.50004747250507919</v>
      </c>
      <c r="F26" s="111">
        <f>IF(RES_hhdet_tes!F26=0,"",RES_hhdet_tes!F26/RES_hhdet_fec!F26)</f>
        <v>0.5085286191151519</v>
      </c>
      <c r="G26" s="111">
        <f>IF(RES_hhdet_tes!G26=0,"",RES_hhdet_tes!G26/RES_hhdet_fec!G26)</f>
        <v>0.51842362316694313</v>
      </c>
      <c r="H26" s="111">
        <f>IF(RES_hhdet_tes!H26=0,"",RES_hhdet_tes!H26/RES_hhdet_fec!H26)</f>
        <v>0.52905190702347682</v>
      </c>
      <c r="I26" s="111">
        <f>IF(RES_hhdet_tes!I26=0,"",RES_hhdet_tes!I26/RES_hhdet_fec!I26)</f>
        <v>0.53839454783347807</v>
      </c>
      <c r="J26" s="111">
        <f>IF(RES_hhdet_tes!J26=0,"",RES_hhdet_tes!J26/RES_hhdet_fec!J26)</f>
        <v>0.54610609986852676</v>
      </c>
      <c r="K26" s="111">
        <f>IF(RES_hhdet_tes!K26=0,"",RES_hhdet_tes!K26/RES_hhdet_fec!K26)</f>
        <v>0.55415811242363933</v>
      </c>
      <c r="L26" s="111">
        <f>IF(RES_hhdet_tes!L26=0,"",RES_hhdet_tes!L26/RES_hhdet_fec!L26)</f>
        <v>0.56308780628588884</v>
      </c>
      <c r="M26" s="111">
        <f>IF(RES_hhdet_tes!M26=0,"",RES_hhdet_tes!M26/RES_hhdet_fec!M26)</f>
        <v>0.57380215036192961</v>
      </c>
      <c r="N26" s="111">
        <f>IF(RES_hhdet_tes!N26=0,"",RES_hhdet_tes!N26/RES_hhdet_fec!N26)</f>
        <v>0.58706650553479733</v>
      </c>
      <c r="O26" s="111">
        <f>IF(RES_hhdet_tes!O26=0,"",RES_hhdet_tes!O26/RES_hhdet_fec!O26)</f>
        <v>0.6010510890237577</v>
      </c>
      <c r="P26" s="111">
        <f>IF(RES_hhdet_tes!P26=0,"",RES_hhdet_tes!P26/RES_hhdet_fec!P26)</f>
        <v>0.60698558594624263</v>
      </c>
      <c r="Q26" s="111">
        <f>IF(RES_hhdet_tes!Q26=0,"",RES_hhdet_tes!Q26/RES_hhdet_fec!Q26)</f>
        <v>0.61315870166405928</v>
      </c>
      <c r="R26" s="111">
        <f>IF(RES_hhdet_tes!R26=0,"",RES_hhdet_tes!R26/RES_hhdet_fec!R26)</f>
        <v>0.62168064542463386</v>
      </c>
      <c r="S26" s="111">
        <f>IF(RES_hhdet_tes!S26=0,"",RES_hhdet_tes!S26/RES_hhdet_fec!S26)</f>
        <v>0.63455327775354342</v>
      </c>
      <c r="T26" s="111">
        <f>IF(RES_hhdet_tes!T26=0,"",RES_hhdet_tes!T26/RES_hhdet_fec!T26)</f>
        <v>0.64914655829651602</v>
      </c>
      <c r="U26" s="111">
        <f>IF(RES_hhdet_tes!U26=0,"",RES_hhdet_tes!U26/RES_hhdet_fec!U26)</f>
        <v>0.66417812912967655</v>
      </c>
      <c r="V26" s="111">
        <f>IF(RES_hhdet_tes!V26=0,"",RES_hhdet_tes!V26/RES_hhdet_fec!V26)</f>
        <v>0.67815817697483383</v>
      </c>
      <c r="W26" s="111">
        <f>IF(RES_hhdet_tes!W26=0,"",RES_hhdet_tes!W26/RES_hhdet_fec!W26)</f>
        <v>0.69187978254799676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1.9948621447266519</v>
      </c>
      <c r="C28" s="124">
        <f>IF(RES_hhdet_tes!C28=0,"",RES_hhdet_tes!C28/RES_hhdet_fec!C28)</f>
        <v>2.0837518547557039</v>
      </c>
      <c r="D28" s="124">
        <f>IF(RES_hhdet_tes!D28=0,"",RES_hhdet_tes!D28/RES_hhdet_fec!D28)</f>
        <v>2.1765797933749638</v>
      </c>
      <c r="E28" s="124">
        <f>IF(RES_hhdet_tes!E28=0,"",RES_hhdet_tes!E28/RES_hhdet_fec!E28)</f>
        <v>2.3019054801130143</v>
      </c>
      <c r="F28" s="124">
        <f>IF(RES_hhdet_tes!F28=0,"",RES_hhdet_tes!F28/RES_hhdet_fec!F28)</f>
        <v>2.467414524575644</v>
      </c>
      <c r="G28" s="124">
        <f>IF(RES_hhdet_tes!G28=0,"",RES_hhdet_tes!G28/RES_hhdet_fec!G28)</f>
        <v>2.6965118291759427</v>
      </c>
      <c r="H28" s="124">
        <f>IF(RES_hhdet_tes!H28=0,"",RES_hhdet_tes!H28/RES_hhdet_fec!H28)</f>
        <v>2.9063583660825567</v>
      </c>
      <c r="I28" s="124">
        <f>IF(RES_hhdet_tes!I28=0,"",RES_hhdet_tes!I28/RES_hhdet_fec!I28)</f>
        <v>2.9894858474879387</v>
      </c>
      <c r="J28" s="124">
        <f>IF(RES_hhdet_tes!J28=0,"",RES_hhdet_tes!J28/RES_hhdet_fec!J28)</f>
        <v>3.043658131969869</v>
      </c>
      <c r="K28" s="124">
        <f>IF(RES_hhdet_tes!K28=0,"",RES_hhdet_tes!K28/RES_hhdet_fec!K28)</f>
        <v>3.1266247085920127</v>
      </c>
      <c r="L28" s="124">
        <f>IF(RES_hhdet_tes!L28=0,"",RES_hhdet_tes!L28/RES_hhdet_fec!L28)</f>
        <v>3.2067802431017025</v>
      </c>
      <c r="M28" s="124">
        <f>IF(RES_hhdet_tes!M28=0,"",RES_hhdet_tes!M28/RES_hhdet_fec!M28)</f>
        <v>3.3309466634326226</v>
      </c>
      <c r="N28" s="124">
        <f>IF(RES_hhdet_tes!N28=0,"",RES_hhdet_tes!N28/RES_hhdet_fec!N28)</f>
        <v>3.4614297997250012</v>
      </c>
      <c r="O28" s="124">
        <f>IF(RES_hhdet_tes!O28=0,"",RES_hhdet_tes!O28/RES_hhdet_fec!O28)</f>
        <v>3.6078766535029509</v>
      </c>
      <c r="P28" s="124">
        <f>IF(RES_hhdet_tes!P28=0,"",RES_hhdet_tes!P28/RES_hhdet_fec!P28)</f>
        <v>3.7717753477998364</v>
      </c>
      <c r="Q28" s="124">
        <f>IF(RES_hhdet_tes!Q28=0,"",RES_hhdet_tes!Q28/RES_hhdet_fec!Q28)</f>
        <v>3.8945247859858418</v>
      </c>
      <c r="R28" s="124">
        <f>IF(RES_hhdet_tes!R28=0,"",RES_hhdet_tes!R28/RES_hhdet_fec!R28)</f>
        <v>4.0225485005209034</v>
      </c>
      <c r="S28" s="124">
        <f>IF(RES_hhdet_tes!S28=0,"",RES_hhdet_tes!S28/RES_hhdet_fec!S28)</f>
        <v>4.1307940731185573</v>
      </c>
      <c r="T28" s="124">
        <f>IF(RES_hhdet_tes!T28=0,"",RES_hhdet_tes!T28/RES_hhdet_fec!T28)</f>
        <v>4.2451090847818715</v>
      </c>
      <c r="U28" s="124">
        <f>IF(RES_hhdet_tes!U28=0,"",RES_hhdet_tes!U28/RES_hhdet_fec!U28)</f>
        <v>4.3692812315879985</v>
      </c>
      <c r="V28" s="124">
        <f>IF(RES_hhdet_tes!V28=0,"",RES_hhdet_tes!V28/RES_hhdet_fec!V28)</f>
        <v>4.4764157894063752</v>
      </c>
      <c r="W28" s="124">
        <f>IF(RES_hhdet_tes!W28=0,"",RES_hhdet_tes!W28/RES_hhdet_fec!W28)</f>
        <v>4.5675772735712767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1.9948621447266519</v>
      </c>
      <c r="C29" s="111">
        <f>IF(RES_hhdet_tes!C29=0,"",RES_hhdet_tes!C29/RES_hhdet_fec!C29)</f>
        <v>2.0837518547557039</v>
      </c>
      <c r="D29" s="111">
        <f>IF(RES_hhdet_tes!D29=0,"",RES_hhdet_tes!D29/RES_hhdet_fec!D29)</f>
        <v>2.1765797933749638</v>
      </c>
      <c r="E29" s="111">
        <f>IF(RES_hhdet_tes!E29=0,"",RES_hhdet_tes!E29/RES_hhdet_fec!E29)</f>
        <v>2.3019054801130143</v>
      </c>
      <c r="F29" s="111">
        <f>IF(RES_hhdet_tes!F29=0,"",RES_hhdet_tes!F29/RES_hhdet_fec!F29)</f>
        <v>2.467414524575644</v>
      </c>
      <c r="G29" s="111">
        <f>IF(RES_hhdet_tes!G29=0,"",RES_hhdet_tes!G29/RES_hhdet_fec!G29)</f>
        <v>2.6965118291759427</v>
      </c>
      <c r="H29" s="111">
        <f>IF(RES_hhdet_tes!H29=0,"",RES_hhdet_tes!H29/RES_hhdet_fec!H29)</f>
        <v>2.9063583660825567</v>
      </c>
      <c r="I29" s="111">
        <f>IF(RES_hhdet_tes!I29=0,"",RES_hhdet_tes!I29/RES_hhdet_fec!I29)</f>
        <v>2.9894858474879387</v>
      </c>
      <c r="J29" s="111">
        <f>IF(RES_hhdet_tes!J29=0,"",RES_hhdet_tes!J29/RES_hhdet_fec!J29)</f>
        <v>3.043658131969869</v>
      </c>
      <c r="K29" s="111">
        <f>IF(RES_hhdet_tes!K29=0,"",RES_hhdet_tes!K29/RES_hhdet_fec!K29)</f>
        <v>3.1266247085920127</v>
      </c>
      <c r="L29" s="111">
        <f>IF(RES_hhdet_tes!L29=0,"",RES_hhdet_tes!L29/RES_hhdet_fec!L29)</f>
        <v>3.2067802431017025</v>
      </c>
      <c r="M29" s="111">
        <f>IF(RES_hhdet_tes!M29=0,"",RES_hhdet_tes!M29/RES_hhdet_fec!M29)</f>
        <v>3.3309466634326226</v>
      </c>
      <c r="N29" s="111">
        <f>IF(RES_hhdet_tes!N29=0,"",RES_hhdet_tes!N29/RES_hhdet_fec!N29)</f>
        <v>3.4614297997250012</v>
      </c>
      <c r="O29" s="111">
        <f>IF(RES_hhdet_tes!O29=0,"",RES_hhdet_tes!O29/RES_hhdet_fec!O29)</f>
        <v>3.6078766535029509</v>
      </c>
      <c r="P29" s="111">
        <f>IF(RES_hhdet_tes!P29=0,"",RES_hhdet_tes!P29/RES_hhdet_fec!P29)</f>
        <v>3.7717753477998364</v>
      </c>
      <c r="Q29" s="111">
        <f>IF(RES_hhdet_tes!Q29=0,"",RES_hhdet_tes!Q29/RES_hhdet_fec!Q29)</f>
        <v>3.8945247859858418</v>
      </c>
      <c r="R29" s="111">
        <f>IF(RES_hhdet_tes!R29=0,"",RES_hhdet_tes!R29/RES_hhdet_fec!R29)</f>
        <v>4.0225485005209034</v>
      </c>
      <c r="S29" s="111">
        <f>IF(RES_hhdet_tes!S29=0,"",RES_hhdet_tes!S29/RES_hhdet_fec!S29)</f>
        <v>4.1307940731185573</v>
      </c>
      <c r="T29" s="111">
        <f>IF(RES_hhdet_tes!T29=0,"",RES_hhdet_tes!T29/RES_hhdet_fec!T29)</f>
        <v>4.2451090847818715</v>
      </c>
      <c r="U29" s="111">
        <f>IF(RES_hhdet_tes!U29=0,"",RES_hhdet_tes!U29/RES_hhdet_fec!U29)</f>
        <v>4.3692812315879985</v>
      </c>
      <c r="V29" s="111">
        <f>IF(RES_hhdet_tes!V29=0,"",RES_hhdet_tes!V29/RES_hhdet_fec!V29)</f>
        <v>4.4764157894063752</v>
      </c>
      <c r="W29" s="111">
        <f>IF(RES_hhdet_tes!W29=0,"",RES_hhdet_tes!W29/RES_hhdet_fec!W29)</f>
        <v>4.5675772735712767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0.74244619569488335</v>
      </c>
      <c r="C30" s="124">
        <f>IF(RES_hhdet_tes!C30=0,"",RES_hhdet_tes!C30/RES_hhdet_fec!C30)</f>
        <v>0.75313061427662698</v>
      </c>
      <c r="D30" s="124">
        <f>IF(RES_hhdet_tes!D30=0,"",RES_hhdet_tes!D30/RES_hhdet_fec!D30)</f>
        <v>0.75524994985112515</v>
      </c>
      <c r="E30" s="124">
        <f>IF(RES_hhdet_tes!E30=0,"",RES_hhdet_tes!E30/RES_hhdet_fec!E30)</f>
        <v>0.76172241745937186</v>
      </c>
      <c r="F30" s="124">
        <f>IF(RES_hhdet_tes!F30=0,"",RES_hhdet_tes!F30/RES_hhdet_fec!F30)</f>
        <v>0.76984715055215569</v>
      </c>
      <c r="G30" s="124">
        <f>IF(RES_hhdet_tes!G30=0,"",RES_hhdet_tes!G30/RES_hhdet_fec!G30)</f>
        <v>0.775350281438134</v>
      </c>
      <c r="H30" s="124">
        <f>IF(RES_hhdet_tes!H30=0,"",RES_hhdet_tes!H30/RES_hhdet_fec!H30)</f>
        <v>0.78079976350758884</v>
      </c>
      <c r="I30" s="124">
        <f>IF(RES_hhdet_tes!I30=0,"",RES_hhdet_tes!I30/RES_hhdet_fec!I30)</f>
        <v>0.78225298161821688</v>
      </c>
      <c r="J30" s="124">
        <f>IF(RES_hhdet_tes!J30=0,"",RES_hhdet_tes!J30/RES_hhdet_fec!J30)</f>
        <v>0.78827391479164999</v>
      </c>
      <c r="K30" s="124">
        <f>IF(RES_hhdet_tes!K30=0,"",RES_hhdet_tes!K30/RES_hhdet_fec!K30)</f>
        <v>0.79010886228069621</v>
      </c>
      <c r="L30" s="124">
        <f>IF(RES_hhdet_tes!L30=0,"",RES_hhdet_tes!L30/RES_hhdet_fec!L30)</f>
        <v>0.79342038684992711</v>
      </c>
      <c r="M30" s="124">
        <f>IF(RES_hhdet_tes!M30=0,"",RES_hhdet_tes!M30/RES_hhdet_fec!M30)</f>
        <v>0.79821069205254669</v>
      </c>
      <c r="N30" s="124">
        <f>IF(RES_hhdet_tes!N30=0,"",RES_hhdet_tes!N30/RES_hhdet_fec!N30)</f>
        <v>0.80064149878818247</v>
      </c>
      <c r="O30" s="124">
        <f>IF(RES_hhdet_tes!O30=0,"",RES_hhdet_tes!O30/RES_hhdet_fec!O30)</f>
        <v>0.80337495878925336</v>
      </c>
      <c r="P30" s="124">
        <f>IF(RES_hhdet_tes!P30=0,"",RES_hhdet_tes!P30/RES_hhdet_fec!P30)</f>
        <v>0.80797136195013708</v>
      </c>
      <c r="Q30" s="124">
        <f>IF(RES_hhdet_tes!Q30=0,"",RES_hhdet_tes!Q30/RES_hhdet_fec!Q30)</f>
        <v>0.81006351185069958</v>
      </c>
      <c r="R30" s="124">
        <f>IF(RES_hhdet_tes!R30=0,"",RES_hhdet_tes!R30/RES_hhdet_fec!R30)</f>
        <v>0.81367199580610483</v>
      </c>
      <c r="S30" s="124">
        <f>IF(RES_hhdet_tes!S30=0,"",RES_hhdet_tes!S30/RES_hhdet_fec!S30)</f>
        <v>0.81918173171199593</v>
      </c>
      <c r="T30" s="124">
        <f>IF(RES_hhdet_tes!T30=0,"",RES_hhdet_tes!T30/RES_hhdet_fec!T30)</f>
        <v>0.82708906905091317</v>
      </c>
      <c r="U30" s="124">
        <f>IF(RES_hhdet_tes!U30=0,"",RES_hhdet_tes!U30/RES_hhdet_fec!U30)</f>
        <v>0.83415586650395723</v>
      </c>
      <c r="V30" s="124">
        <f>IF(RES_hhdet_tes!V30=0,"",RES_hhdet_tes!V30/RES_hhdet_fec!V30)</f>
        <v>0.84088449070936144</v>
      </c>
      <c r="W30" s="124">
        <f>IF(RES_hhdet_tes!W30=0,"",RES_hhdet_tes!W30/RES_hhdet_fec!W30)</f>
        <v>0.8454388390788764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0.700139271557917</v>
      </c>
      <c r="C35" s="112">
        <f>IF(RES_hhdet_tes!C35=0,"",RES_hhdet_tes!C35/RES_hhdet_fec!C35)</f>
        <v>0.70311460693414163</v>
      </c>
      <c r="D35" s="112">
        <f>IF(RES_hhdet_tes!D35=0,"",RES_hhdet_tes!D35/RES_hhdet_fec!D35)</f>
        <v>0.70687191383266057</v>
      </c>
      <c r="E35" s="112">
        <f>IF(RES_hhdet_tes!E35=0,"",RES_hhdet_tes!E35/RES_hhdet_fec!E35)</f>
        <v>0.71099667090694896</v>
      </c>
      <c r="F35" s="112">
        <f>IF(RES_hhdet_tes!F35=0,"",RES_hhdet_tes!F35/RES_hhdet_fec!F35)</f>
        <v>0.71537439730687669</v>
      </c>
      <c r="G35" s="112">
        <f>IF(RES_hhdet_tes!G35=0,"",RES_hhdet_tes!G35/RES_hhdet_fec!G35)</f>
        <v>0.72076235674832556</v>
      </c>
      <c r="H35" s="112">
        <f>IF(RES_hhdet_tes!H35=0,"",RES_hhdet_tes!H35/RES_hhdet_fec!H35)</f>
        <v>0.72644097260518359</v>
      </c>
      <c r="I35" s="112">
        <f>IF(RES_hhdet_tes!I35=0,"",RES_hhdet_tes!I35/RES_hhdet_fec!I35)</f>
        <v>0.72873794725302588</v>
      </c>
      <c r="J35" s="112">
        <f>IF(RES_hhdet_tes!J35=0,"",RES_hhdet_tes!J35/RES_hhdet_fec!J35)</f>
        <v>0.72956270831795389</v>
      </c>
      <c r="K35" s="112">
        <f>IF(RES_hhdet_tes!K35=0,"",RES_hhdet_tes!K35/RES_hhdet_fec!K35)</f>
        <v>0.73044855343204906</v>
      </c>
      <c r="L35" s="112">
        <f>IF(RES_hhdet_tes!L35=0,"",RES_hhdet_tes!L35/RES_hhdet_fec!L35)</f>
        <v>0.7324742438246602</v>
      </c>
      <c r="M35" s="112">
        <f>IF(RES_hhdet_tes!M35=0,"",RES_hhdet_tes!M35/RES_hhdet_fec!M35)</f>
        <v>0.73332390278124759</v>
      </c>
      <c r="N35" s="112">
        <f>IF(RES_hhdet_tes!N35=0,"",RES_hhdet_tes!N35/RES_hhdet_fec!N35)</f>
        <v>0.73691810176775385</v>
      </c>
      <c r="O35" s="112">
        <f>IF(RES_hhdet_tes!O35=0,"",RES_hhdet_tes!O35/RES_hhdet_fec!O35)</f>
        <v>0.74128568113266979</v>
      </c>
      <c r="P35" s="112">
        <f>IF(RES_hhdet_tes!P35=0,"",RES_hhdet_tes!P35/RES_hhdet_fec!P35)</f>
        <v>0.74453890200776462</v>
      </c>
      <c r="Q35" s="112">
        <f>IF(RES_hhdet_tes!Q35=0,"",RES_hhdet_tes!Q35/RES_hhdet_fec!Q35)</f>
        <v>0.75020855362755168</v>
      </c>
      <c r="R35" s="112">
        <f>IF(RES_hhdet_tes!R35=0,"",RES_hhdet_tes!R35/RES_hhdet_fec!R35)</f>
        <v>0.75614498306078104</v>
      </c>
      <c r="S35" s="112">
        <f>IF(RES_hhdet_tes!S35=0,"",RES_hhdet_tes!S35/RES_hhdet_fec!S35)</f>
        <v>0.76455194798463355</v>
      </c>
      <c r="T35" s="112">
        <f>IF(RES_hhdet_tes!T35=0,"",RES_hhdet_tes!T35/RES_hhdet_fec!T35)</f>
        <v>0.77611666081048591</v>
      </c>
      <c r="U35" s="112">
        <f>IF(RES_hhdet_tes!U35=0,"",RES_hhdet_tes!U35/RES_hhdet_fec!U35)</f>
        <v>0.78387447108877129</v>
      </c>
      <c r="V35" s="112">
        <f>IF(RES_hhdet_tes!V35=0,"",RES_hhdet_tes!V35/RES_hhdet_fec!V35)</f>
        <v>0.79301434219349176</v>
      </c>
      <c r="W35" s="112">
        <f>IF(RES_hhdet_tes!W35=0,"",RES_hhdet_tes!W35/RES_hhdet_fec!W35)</f>
        <v>0.79967818833720239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0.81269153213837775</v>
      </c>
      <c r="C36" s="113">
        <f>IF(RES_hhdet_tes!C36=0,"",RES_hhdet_tes!C36/RES_hhdet_fec!C36)</f>
        <v>0.83089004783897324</v>
      </c>
      <c r="D36" s="113">
        <f>IF(RES_hhdet_tes!D36=0,"",RES_hhdet_tes!D36/RES_hhdet_fec!D36)</f>
        <v>0.82659230443631426</v>
      </c>
      <c r="E36" s="113">
        <f>IF(RES_hhdet_tes!E36=0,"",RES_hhdet_tes!E36/RES_hhdet_fec!E36)</f>
        <v>0.83273235008331714</v>
      </c>
      <c r="F36" s="113">
        <f>IF(RES_hhdet_tes!F36=0,"",RES_hhdet_tes!F36/RES_hhdet_fec!F36)</f>
        <v>0.83593065386656662</v>
      </c>
      <c r="G36" s="113">
        <f>IF(RES_hhdet_tes!G36=0,"",RES_hhdet_tes!G36/RES_hhdet_fec!G36)</f>
        <v>0.83709665959149293</v>
      </c>
      <c r="H36" s="113">
        <f>IF(RES_hhdet_tes!H36=0,"",RES_hhdet_tes!H36/RES_hhdet_fec!H36)</f>
        <v>0.84216694363264599</v>
      </c>
      <c r="I36" s="113">
        <f>IF(RES_hhdet_tes!I36=0,"",RES_hhdet_tes!I36/RES_hhdet_fec!I36)</f>
        <v>0.83470265374405406</v>
      </c>
      <c r="J36" s="113">
        <f>IF(RES_hhdet_tes!J36=0,"",RES_hhdet_tes!J36/RES_hhdet_fec!J36)</f>
        <v>0.84835681176201827</v>
      </c>
      <c r="K36" s="113">
        <f>IF(RES_hhdet_tes!K36=0,"",RES_hhdet_tes!K36/RES_hhdet_fec!K36)</f>
        <v>0.84497998812335862</v>
      </c>
      <c r="L36" s="113">
        <f>IF(RES_hhdet_tes!L36=0,"",RES_hhdet_tes!L36/RES_hhdet_fec!L36)</f>
        <v>0.86609255300112464</v>
      </c>
      <c r="M36" s="113">
        <f>IF(RES_hhdet_tes!M36=0,"",RES_hhdet_tes!M36/RES_hhdet_fec!M36)</f>
        <v>0.85649408502503599</v>
      </c>
      <c r="N36" s="113">
        <f>IF(RES_hhdet_tes!N36=0,"",RES_hhdet_tes!N36/RES_hhdet_fec!N36)</f>
        <v>0.8637012438078524</v>
      </c>
      <c r="O36" s="113">
        <f>IF(RES_hhdet_tes!O36=0,"",RES_hhdet_tes!O36/RES_hhdet_fec!O36)</f>
        <v>0.86365664500226003</v>
      </c>
      <c r="P36" s="113">
        <f>IF(RES_hhdet_tes!P36=0,"",RES_hhdet_tes!P36/RES_hhdet_fec!P36)</f>
        <v>0.86224826809321287</v>
      </c>
      <c r="Q36" s="113">
        <f>IF(RES_hhdet_tes!Q36=0,"",RES_hhdet_tes!Q36/RES_hhdet_fec!Q36)</f>
        <v>0.86376903844251729</v>
      </c>
      <c r="R36" s="113">
        <f>IF(RES_hhdet_tes!R36=0,"",RES_hhdet_tes!R36/RES_hhdet_fec!R36)</f>
        <v>0.86328599465625289</v>
      </c>
      <c r="S36" s="113">
        <f>IF(RES_hhdet_tes!S36=0,"",RES_hhdet_tes!S36/RES_hhdet_fec!S36)</f>
        <v>0.86719543349916939</v>
      </c>
      <c r="T36" s="113">
        <f>IF(RES_hhdet_tes!T36=0,"",RES_hhdet_tes!T36/RES_hhdet_fec!T36)</f>
        <v>0.87637651202830835</v>
      </c>
      <c r="U36" s="113">
        <f>IF(RES_hhdet_tes!U36=0,"",RES_hhdet_tes!U36/RES_hhdet_fec!U36)</f>
        <v>0.88659913097112375</v>
      </c>
      <c r="V36" s="113">
        <f>IF(RES_hhdet_tes!V36=0,"",RES_hhdet_tes!V36/RES_hhdet_fec!V36)</f>
        <v>0.89230653426544149</v>
      </c>
      <c r="W36" s="113">
        <f>IF(RES_hhdet_tes!W36=0,"",RES_hhdet_tes!W36/RES_hhdet_fec!W36)</f>
        <v>0.89710718765900688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0.700139271557917</v>
      </c>
      <c r="C37" s="111">
        <f>IF(RES_hhdet_tes!C37=0,"",RES_hhdet_tes!C37/RES_hhdet_fec!C37)</f>
        <v>0.70481052258590726</v>
      </c>
      <c r="D37" s="111">
        <f>IF(RES_hhdet_tes!D37=0,"",RES_hhdet_tes!D37/RES_hhdet_fec!D37)</f>
        <v>0.70899177592819185</v>
      </c>
      <c r="E37" s="111">
        <f>IF(RES_hhdet_tes!E37=0,"",RES_hhdet_tes!E37/RES_hhdet_fec!E37)</f>
        <v>0.71338329726561078</v>
      </c>
      <c r="F37" s="111">
        <f>IF(RES_hhdet_tes!F37=0,"",RES_hhdet_tes!F37/RES_hhdet_fec!F37)</f>
        <v>0.71849103292317551</v>
      </c>
      <c r="G37" s="111">
        <f>IF(RES_hhdet_tes!G37=0,"",RES_hhdet_tes!G37/RES_hhdet_fec!G37)</f>
        <v>0.72289228625447066</v>
      </c>
      <c r="H37" s="111">
        <f>IF(RES_hhdet_tes!H37=0,"",RES_hhdet_tes!H37/RES_hhdet_fec!H37)</f>
        <v>0.72690031440775604</v>
      </c>
      <c r="I37" s="111">
        <f>IF(RES_hhdet_tes!I37=0,"",RES_hhdet_tes!I37/RES_hhdet_fec!I37)</f>
        <v>0.72895769858386994</v>
      </c>
      <c r="J37" s="111">
        <f>IF(RES_hhdet_tes!J37=0,"",RES_hhdet_tes!J37/RES_hhdet_fec!J37)</f>
        <v>0.72962663161394836</v>
      </c>
      <c r="K37" s="111">
        <f>IF(RES_hhdet_tes!K37=0,"",RES_hhdet_tes!K37/RES_hhdet_fec!K37)</f>
        <v>0.73090303195205908</v>
      </c>
      <c r="L37" s="111">
        <f>IF(RES_hhdet_tes!L37=0,"",RES_hhdet_tes!L37/RES_hhdet_fec!L37)</f>
        <v>0.73157116690861601</v>
      </c>
      <c r="M37" s="111">
        <f>IF(RES_hhdet_tes!M37=0,"",RES_hhdet_tes!M37/RES_hhdet_fec!M37)</f>
        <v>0.7343919779693211</v>
      </c>
      <c r="N37" s="111">
        <f>IF(RES_hhdet_tes!N37=0,"",RES_hhdet_tes!N37/RES_hhdet_fec!N37)</f>
        <v>0.73690704265557749</v>
      </c>
      <c r="O37" s="111">
        <f>IF(RES_hhdet_tes!O37=0,"",RES_hhdet_tes!O37/RES_hhdet_fec!O37)</f>
        <v>0.74112746182987266</v>
      </c>
      <c r="P37" s="111">
        <f>IF(RES_hhdet_tes!P37=0,"",RES_hhdet_tes!P37/RES_hhdet_fec!P37)</f>
        <v>0.74655130869175268</v>
      </c>
      <c r="Q37" s="111">
        <f>IF(RES_hhdet_tes!Q37=0,"",RES_hhdet_tes!Q37/RES_hhdet_fec!Q37)</f>
        <v>0.75111662773525556</v>
      </c>
      <c r="R37" s="111">
        <f>IF(RES_hhdet_tes!R37=0,"",RES_hhdet_tes!R37/RES_hhdet_fec!R37)</f>
        <v>0.75695908355073593</v>
      </c>
      <c r="S37" s="111">
        <f>IF(RES_hhdet_tes!S37=0,"",RES_hhdet_tes!S37/RES_hhdet_fec!S37)</f>
        <v>0.76417018274791715</v>
      </c>
      <c r="T37" s="111">
        <f>IF(RES_hhdet_tes!T37=0,"",RES_hhdet_tes!T37/RES_hhdet_fec!T37)</f>
        <v>0.77085229767580732</v>
      </c>
      <c r="U37" s="111">
        <f>IF(RES_hhdet_tes!U37=0,"",RES_hhdet_tes!U37/RES_hhdet_fec!U37)</f>
        <v>0.7815458787855365</v>
      </c>
      <c r="V37" s="111">
        <f>IF(RES_hhdet_tes!V37=0,"",RES_hhdet_tes!V37/RES_hhdet_fec!V37)</f>
        <v>0.78964435773119235</v>
      </c>
      <c r="W37" s="111">
        <f>IF(RES_hhdet_tes!W37=0,"",RES_hhdet_tes!W37/RES_hhdet_fec!W37)</f>
        <v>0.79742406794554122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0.75488459123583129</v>
      </c>
      <c r="C39" s="124">
        <f>IF(RES_hhdet_tes!C39=0,"",RES_hhdet_tes!C39/RES_hhdet_fec!C39)</f>
        <v>0.7570674768850989</v>
      </c>
      <c r="D39" s="124">
        <f>IF(RES_hhdet_tes!D39=0,"",RES_hhdet_tes!D39/RES_hhdet_fec!D39)</f>
        <v>0.75949828304530387</v>
      </c>
      <c r="E39" s="124">
        <f>IF(RES_hhdet_tes!E39=0,"",RES_hhdet_tes!E39/RES_hhdet_fec!E39)</f>
        <v>0.76221952136648019</v>
      </c>
      <c r="F39" s="124">
        <f>IF(RES_hhdet_tes!F39=0,"",RES_hhdet_tes!F39/RES_hhdet_fec!F39)</f>
        <v>0.76541239854350862</v>
      </c>
      <c r="G39" s="124">
        <f>IF(RES_hhdet_tes!G39=0,"",RES_hhdet_tes!G39/RES_hhdet_fec!G39)</f>
        <v>0.76882540294246382</v>
      </c>
      <c r="H39" s="124">
        <f>IF(RES_hhdet_tes!H39=0,"",RES_hhdet_tes!H39/RES_hhdet_fec!H39)</f>
        <v>0.77231986285157317</v>
      </c>
      <c r="I39" s="124">
        <f>IF(RES_hhdet_tes!I39=0,"",RES_hhdet_tes!I39/RES_hhdet_fec!I39)</f>
        <v>0.77408063578351638</v>
      </c>
      <c r="J39" s="124">
        <f>IF(RES_hhdet_tes!J39=0,"",RES_hhdet_tes!J39/RES_hhdet_fec!J39)</f>
        <v>0.77493072087179971</v>
      </c>
      <c r="K39" s="124">
        <f>IF(RES_hhdet_tes!K39=0,"",RES_hhdet_tes!K39/RES_hhdet_fec!K39)</f>
        <v>0.77616866543444774</v>
      </c>
      <c r="L39" s="124">
        <f>IF(RES_hhdet_tes!L39=0,"",RES_hhdet_tes!L39/RES_hhdet_fec!L39)</f>
        <v>0.77758771910175106</v>
      </c>
      <c r="M39" s="124">
        <f>IF(RES_hhdet_tes!M39=0,"",RES_hhdet_tes!M39/RES_hhdet_fec!M39)</f>
        <v>0.77940127045189289</v>
      </c>
      <c r="N39" s="124">
        <f>IF(RES_hhdet_tes!N39=0,"",RES_hhdet_tes!N39/RES_hhdet_fec!N39)</f>
        <v>0.78182585849333097</v>
      </c>
      <c r="O39" s="124">
        <f>IF(RES_hhdet_tes!O39=0,"",RES_hhdet_tes!O39/RES_hhdet_fec!O39)</f>
        <v>0.78480687137558391</v>
      </c>
      <c r="P39" s="124">
        <f>IF(RES_hhdet_tes!P39=0,"",RES_hhdet_tes!P39/RES_hhdet_fec!P39)</f>
        <v>0.78760936882200105</v>
      </c>
      <c r="Q39" s="124">
        <f>IF(RES_hhdet_tes!Q39=0,"",RES_hhdet_tes!Q39/RES_hhdet_fec!Q39)</f>
        <v>0.79078276979373208</v>
      </c>
      <c r="R39" s="124">
        <f>IF(RES_hhdet_tes!R39=0,"",RES_hhdet_tes!R39/RES_hhdet_fec!R39)</f>
        <v>0.79510765757423119</v>
      </c>
      <c r="S39" s="124">
        <f>IF(RES_hhdet_tes!S39=0,"",RES_hhdet_tes!S39/RES_hhdet_fec!S39)</f>
        <v>0.80191296050302519</v>
      </c>
      <c r="T39" s="124">
        <f>IF(RES_hhdet_tes!T39=0,"",RES_hhdet_tes!T39/RES_hhdet_fec!T39)</f>
        <v>0.81109980687872518</v>
      </c>
      <c r="U39" s="124">
        <f>IF(RES_hhdet_tes!U39=0,"",RES_hhdet_tes!U39/RES_hhdet_fec!U39)</f>
        <v>0.82203462391401649</v>
      </c>
      <c r="V39" s="124">
        <f>IF(RES_hhdet_tes!V39=0,"",RES_hhdet_tes!V39/RES_hhdet_fec!V39)</f>
        <v>0.83311604352617574</v>
      </c>
      <c r="W39" s="124">
        <f>IF(RES_hhdet_tes!W39=0,"",RES_hhdet_tes!W39/RES_hhdet_fec!W39)</f>
        <v>0.84349164892117978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0.75488459123583129</v>
      </c>
      <c r="C41" s="45">
        <f>IF(RES_hhdet_tes!C41=0,"",RES_hhdet_tes!C41/RES_hhdet_fec!C41)</f>
        <v>0.7570674768850989</v>
      </c>
      <c r="D41" s="45">
        <f>IF(RES_hhdet_tes!D41=0,"",RES_hhdet_tes!D41/RES_hhdet_fec!D41)</f>
        <v>0.75949828304530387</v>
      </c>
      <c r="E41" s="45">
        <f>IF(RES_hhdet_tes!E41=0,"",RES_hhdet_tes!E41/RES_hhdet_fec!E41)</f>
        <v>0.76221952136648019</v>
      </c>
      <c r="F41" s="45">
        <f>IF(RES_hhdet_tes!F41=0,"",RES_hhdet_tes!F41/RES_hhdet_fec!F41)</f>
        <v>0.76541239854350862</v>
      </c>
      <c r="G41" s="45">
        <f>IF(RES_hhdet_tes!G41=0,"",RES_hhdet_tes!G41/RES_hhdet_fec!G41)</f>
        <v>0.76882540294246382</v>
      </c>
      <c r="H41" s="45">
        <f>IF(RES_hhdet_tes!H41=0,"",RES_hhdet_tes!H41/RES_hhdet_fec!H41)</f>
        <v>0.77231986285157317</v>
      </c>
      <c r="I41" s="45">
        <f>IF(RES_hhdet_tes!I41=0,"",RES_hhdet_tes!I41/RES_hhdet_fec!I41)</f>
        <v>0.77408063578351638</v>
      </c>
      <c r="J41" s="45">
        <f>IF(RES_hhdet_tes!J41=0,"",RES_hhdet_tes!J41/RES_hhdet_fec!J41)</f>
        <v>0.77493072087179971</v>
      </c>
      <c r="K41" s="45">
        <f>IF(RES_hhdet_tes!K41=0,"",RES_hhdet_tes!K41/RES_hhdet_fec!K41)</f>
        <v>0.77616866543444774</v>
      </c>
      <c r="L41" s="45">
        <f>IF(RES_hhdet_tes!L41=0,"",RES_hhdet_tes!L41/RES_hhdet_fec!L41)</f>
        <v>0.77758771910175106</v>
      </c>
      <c r="M41" s="45">
        <f>IF(RES_hhdet_tes!M41=0,"",RES_hhdet_tes!M41/RES_hhdet_fec!M41)</f>
        <v>0.77940127045189289</v>
      </c>
      <c r="N41" s="45">
        <f>IF(RES_hhdet_tes!N41=0,"",RES_hhdet_tes!N41/RES_hhdet_fec!N41)</f>
        <v>0.78182585849333097</v>
      </c>
      <c r="O41" s="45">
        <f>IF(RES_hhdet_tes!O41=0,"",RES_hhdet_tes!O41/RES_hhdet_fec!O41)</f>
        <v>0.78480687137558391</v>
      </c>
      <c r="P41" s="45">
        <f>IF(RES_hhdet_tes!P41=0,"",RES_hhdet_tes!P41/RES_hhdet_fec!P41)</f>
        <v>0.78760936882200105</v>
      </c>
      <c r="Q41" s="45">
        <f>IF(RES_hhdet_tes!Q41=0,"",RES_hhdet_tes!Q41/RES_hhdet_fec!Q41)</f>
        <v>0.79078276979373208</v>
      </c>
      <c r="R41" s="45">
        <f>IF(RES_hhdet_tes!R41=0,"",RES_hhdet_tes!R41/RES_hhdet_fec!R41)</f>
        <v>0.79510765757423119</v>
      </c>
      <c r="S41" s="45">
        <f>IF(RES_hhdet_tes!S41=0,"",RES_hhdet_tes!S41/RES_hhdet_fec!S41)</f>
        <v>0.80191296050302519</v>
      </c>
      <c r="T41" s="45">
        <f>IF(RES_hhdet_tes!T41=0,"",RES_hhdet_tes!T41/RES_hhdet_fec!T41)</f>
        <v>0.81109980687872518</v>
      </c>
      <c r="U41" s="45">
        <f>IF(RES_hhdet_tes!U41=0,"",RES_hhdet_tes!U41/RES_hhdet_fec!U41)</f>
        <v>0.82203462391401649</v>
      </c>
      <c r="V41" s="45">
        <f>IF(RES_hhdet_tes!V41=0,"",RES_hhdet_tes!V41/RES_hhdet_fec!V41)</f>
        <v>0.83311604352617574</v>
      </c>
      <c r="W41" s="45">
        <f>IF(RES_hhdet_tes!W41=0,"",RES_hhdet_tes!W41/RES_hhdet_fec!W41)</f>
        <v>0.84349164892117978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0.51535089300190295</v>
      </c>
      <c r="C43" s="119">
        <f>IF(RES_hhdet_tes!C43=0,"",RES_hhdet_tes!C43/RES_hhdet_fec!C43)</f>
        <v>0.51459503078085511</v>
      </c>
      <c r="D43" s="119">
        <f>IF(RES_hhdet_tes!D43=0,"",RES_hhdet_tes!D43/RES_hhdet_fec!D43)</f>
        <v>0.51700117075399454</v>
      </c>
      <c r="E43" s="119">
        <f>IF(RES_hhdet_tes!E43=0,"",RES_hhdet_tes!E43/RES_hhdet_fec!E43)</f>
        <v>0.51727869380382197</v>
      </c>
      <c r="F43" s="119">
        <f>IF(RES_hhdet_tes!F43=0,"",RES_hhdet_tes!F43/RES_hhdet_fec!F43)</f>
        <v>0.51709198024274172</v>
      </c>
      <c r="G43" s="119">
        <f>IF(RES_hhdet_tes!G43=0,"",RES_hhdet_tes!G43/RES_hhdet_fec!G43)</f>
        <v>0.51850213501835773</v>
      </c>
      <c r="H43" s="119">
        <f>IF(RES_hhdet_tes!H43=0,"",RES_hhdet_tes!H43/RES_hhdet_fec!H43)</f>
        <v>0.52287344014584125</v>
      </c>
      <c r="I43" s="119">
        <f>IF(RES_hhdet_tes!I43=0,"",RES_hhdet_tes!I43/RES_hhdet_fec!I43)</f>
        <v>0.5206280135499719</v>
      </c>
      <c r="J43" s="119">
        <f>IF(RES_hhdet_tes!J43=0,"",RES_hhdet_tes!J43/RES_hhdet_fec!J43)</f>
        <v>0.51709023928001452</v>
      </c>
      <c r="K43" s="119">
        <f>IF(RES_hhdet_tes!K43=0,"",RES_hhdet_tes!K43/RES_hhdet_fec!K43)</f>
        <v>0.51732976609862502</v>
      </c>
      <c r="L43" s="119">
        <f>IF(RES_hhdet_tes!L43=0,"",RES_hhdet_tes!L43/RES_hhdet_fec!L43)</f>
        <v>0.53677069258606358</v>
      </c>
      <c r="M43" s="119">
        <f>IF(RES_hhdet_tes!M43=0,"",RES_hhdet_tes!M43/RES_hhdet_fec!M43)</f>
        <v>0.57768844653052021</v>
      </c>
      <c r="N43" s="119">
        <f>IF(RES_hhdet_tes!N43=0,"",RES_hhdet_tes!N43/RES_hhdet_fec!N43)</f>
        <v>0.62218654298159781</v>
      </c>
      <c r="O43" s="119">
        <f>IF(RES_hhdet_tes!O43=0,"",RES_hhdet_tes!O43/RES_hhdet_fec!O43)</f>
        <v>0.66628263226988615</v>
      </c>
      <c r="P43" s="119">
        <f>IF(RES_hhdet_tes!P43=0,"",RES_hhdet_tes!P43/RES_hhdet_fec!P43)</f>
        <v>0.67524736948117414</v>
      </c>
      <c r="Q43" s="119">
        <f>IF(RES_hhdet_tes!Q43=0,"",RES_hhdet_tes!Q43/RES_hhdet_fec!Q43)</f>
        <v>0.68013800774274713</v>
      </c>
      <c r="R43" s="119">
        <f>IF(RES_hhdet_tes!R43=0,"",RES_hhdet_tes!R43/RES_hhdet_fec!R43)</f>
        <v>0.68250408472428015</v>
      </c>
      <c r="S43" s="119">
        <f>IF(RES_hhdet_tes!S43=0,"",RES_hhdet_tes!S43/RES_hhdet_fec!S43)</f>
        <v>0.68338392435008743</v>
      </c>
      <c r="T43" s="119">
        <f>IF(RES_hhdet_tes!T43=0,"",RES_hhdet_tes!T43/RES_hhdet_fec!T43)</f>
        <v>0.68451212591515787</v>
      </c>
      <c r="U43" s="119">
        <f>IF(RES_hhdet_tes!U43=0,"",RES_hhdet_tes!U43/RES_hhdet_fec!U43)</f>
        <v>0.68540960726092448</v>
      </c>
      <c r="V43" s="119">
        <f>IF(RES_hhdet_tes!V43=0,"",RES_hhdet_tes!V43/RES_hhdet_fec!V43)</f>
        <v>0.68626199817080202</v>
      </c>
      <c r="W43" s="119">
        <f>IF(RES_hhdet_tes!W43=0,"",RES_hhdet_tes!W43/RES_hhdet_fec!W43)</f>
        <v>0.68522285802918226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0.49297871534518162</v>
      </c>
      <c r="C44" s="124">
        <f>IF(RES_hhdet_tes!C44=0,"",RES_hhdet_tes!C44/RES_hhdet_fec!C44)</f>
        <v>0.49288772719509766</v>
      </c>
      <c r="D44" s="124">
        <f>IF(RES_hhdet_tes!D44=0,"",RES_hhdet_tes!D44/RES_hhdet_fec!D44)</f>
        <v>0.49277851484468993</v>
      </c>
      <c r="E44" s="124">
        <f>IF(RES_hhdet_tes!E44=0,"",RES_hhdet_tes!E44/RES_hhdet_fec!E44)</f>
        <v>0.49267746204734708</v>
      </c>
      <c r="F44" s="124">
        <f>IF(RES_hhdet_tes!F44=0,"",RES_hhdet_tes!F44/RES_hhdet_fec!F44)</f>
        <v>0.49256744742737246</v>
      </c>
      <c r="G44" s="124">
        <f>IF(RES_hhdet_tes!G44=0,"",RES_hhdet_tes!G44/RES_hhdet_fec!G44)</f>
        <v>0.49244067087603333</v>
      </c>
      <c r="H44" s="124">
        <f>IF(RES_hhdet_tes!H44=0,"",RES_hhdet_tes!H44/RES_hhdet_fec!H44)</f>
        <v>0.49230911853788317</v>
      </c>
      <c r="I44" s="124">
        <f>IF(RES_hhdet_tes!I44=0,"",RES_hhdet_tes!I44/RES_hhdet_fec!I44)</f>
        <v>0.49216038303315146</v>
      </c>
      <c r="J44" s="124">
        <f>IF(RES_hhdet_tes!J44=0,"",RES_hhdet_tes!J44/RES_hhdet_fec!J44)</f>
        <v>0.49218098314163355</v>
      </c>
      <c r="K44" s="124">
        <f>IF(RES_hhdet_tes!K44=0,"",RES_hhdet_tes!K44/RES_hhdet_fec!K44)</f>
        <v>0.49212100964887323</v>
      </c>
      <c r="L44" s="124">
        <f>IF(RES_hhdet_tes!L44=0,"",RES_hhdet_tes!L44/RES_hhdet_fec!L44)</f>
        <v>0.51314413793026969</v>
      </c>
      <c r="M44" s="124">
        <f>IF(RES_hhdet_tes!M44=0,"",RES_hhdet_tes!M44/RES_hhdet_fec!M44)</f>
        <v>0.55226038258266519</v>
      </c>
      <c r="N44" s="124">
        <f>IF(RES_hhdet_tes!N44=0,"",RES_hhdet_tes!N44/RES_hhdet_fec!N44)</f>
        <v>0.59836565578405077</v>
      </c>
      <c r="O44" s="124">
        <f>IF(RES_hhdet_tes!O44=0,"",RES_hhdet_tes!O44/RES_hhdet_fec!O44)</f>
        <v>0.64355265717757348</v>
      </c>
      <c r="P44" s="124">
        <f>IF(RES_hhdet_tes!P44=0,"",RES_hhdet_tes!P44/RES_hhdet_fec!P44)</f>
        <v>0.64857241802937682</v>
      </c>
      <c r="Q44" s="124">
        <f>IF(RES_hhdet_tes!Q44=0,"",RES_hhdet_tes!Q44/RES_hhdet_fec!Q44)</f>
        <v>0.65145556549699513</v>
      </c>
      <c r="R44" s="124">
        <f>IF(RES_hhdet_tes!R44=0,"",RES_hhdet_tes!R44/RES_hhdet_fec!R44)</f>
        <v>0.65242116661253147</v>
      </c>
      <c r="S44" s="124">
        <f>IF(RES_hhdet_tes!S44=0,"",RES_hhdet_tes!S44/RES_hhdet_fec!S44)</f>
        <v>0.65290244413324661</v>
      </c>
      <c r="T44" s="124">
        <f>IF(RES_hhdet_tes!T44=0,"",RES_hhdet_tes!T44/RES_hhdet_fec!T44)</f>
        <v>0.65434289921498168</v>
      </c>
      <c r="U44" s="124">
        <f>IF(RES_hhdet_tes!U44=0,"",RES_hhdet_tes!U44/RES_hhdet_fec!U44)</f>
        <v>0.65636594652182922</v>
      </c>
      <c r="V44" s="124">
        <f>IF(RES_hhdet_tes!V44=0,"",RES_hhdet_tes!V44/RES_hhdet_fec!V44)</f>
        <v>0.65916955186926152</v>
      </c>
      <c r="W44" s="124">
        <f>IF(RES_hhdet_tes!W44=0,"",RES_hhdet_tes!W44/RES_hhdet_fec!W44)</f>
        <v>0.66049353552534729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0.48720152732467414</v>
      </c>
      <c r="C45" s="111">
        <f>IF(RES_hhdet_tes!C45=0,"",RES_hhdet_tes!C45/RES_hhdet_fec!C45)</f>
        <v>0.48720152732467414</v>
      </c>
      <c r="D45" s="111">
        <f>IF(RES_hhdet_tes!D45=0,"",RES_hhdet_tes!D45/RES_hhdet_fec!D45)</f>
        <v>0.4872015273246742</v>
      </c>
      <c r="E45" s="111">
        <f>IF(RES_hhdet_tes!E45=0,"",RES_hhdet_tes!E45/RES_hhdet_fec!E45)</f>
        <v>0.48720152732467414</v>
      </c>
      <c r="F45" s="111">
        <f>IF(RES_hhdet_tes!F45=0,"",RES_hhdet_tes!F45/RES_hhdet_fec!F45)</f>
        <v>0.48720152732467414</v>
      </c>
      <c r="G45" s="111">
        <f>IF(RES_hhdet_tes!G45=0,"",RES_hhdet_tes!G45/RES_hhdet_fec!G45)</f>
        <v>0.4872015273246742</v>
      </c>
      <c r="H45" s="111">
        <f>IF(RES_hhdet_tes!H45=0,"",RES_hhdet_tes!H45/RES_hhdet_fec!H45)</f>
        <v>0.48720152732467414</v>
      </c>
      <c r="I45" s="111">
        <f>IF(RES_hhdet_tes!I45=0,"",RES_hhdet_tes!I45/RES_hhdet_fec!I45)</f>
        <v>0.48720152732467414</v>
      </c>
      <c r="J45" s="111">
        <f>IF(RES_hhdet_tes!J45=0,"",RES_hhdet_tes!J45/RES_hhdet_fec!J45)</f>
        <v>0.48720152732467414</v>
      </c>
      <c r="K45" s="111">
        <f>IF(RES_hhdet_tes!K45=0,"",RES_hhdet_tes!K45/RES_hhdet_fec!K45)</f>
        <v>0.48720152732467414</v>
      </c>
      <c r="L45" s="111">
        <f>IF(RES_hhdet_tes!L45=0,"",RES_hhdet_tes!L45/RES_hhdet_fec!L45)</f>
        <v>0.50812232015535164</v>
      </c>
      <c r="M45" s="111">
        <f>IF(RES_hhdet_tes!M45=0,"",RES_hhdet_tes!M45/RES_hhdet_fec!M45)</f>
        <v>0.54758584703325408</v>
      </c>
      <c r="N45" s="111">
        <f>IF(RES_hhdet_tes!N45=0,"",RES_hhdet_tes!N45/RES_hhdet_fec!N45)</f>
        <v>0.59382241512535017</v>
      </c>
      <c r="O45" s="111">
        <f>IF(RES_hhdet_tes!O45=0,"",RES_hhdet_tes!O45/RES_hhdet_fec!O45)</f>
        <v>0.63918310314167104</v>
      </c>
      <c r="P45" s="111">
        <f>IF(RES_hhdet_tes!P45=0,"",RES_hhdet_tes!P45/RES_hhdet_fec!P45)</f>
        <v>0.64451927353025151</v>
      </c>
      <c r="Q45" s="111">
        <f>IF(RES_hhdet_tes!Q45=0,"",RES_hhdet_tes!Q45/RES_hhdet_fec!Q45)</f>
        <v>0.64730546493601748</v>
      </c>
      <c r="R45" s="111">
        <f>IF(RES_hhdet_tes!R45=0,"",RES_hhdet_tes!R45/RES_hhdet_fec!R45)</f>
        <v>0.6482590523472469</v>
      </c>
      <c r="S45" s="111">
        <f>IF(RES_hhdet_tes!S45=0,"",RES_hhdet_tes!S45/RES_hhdet_fec!S45)</f>
        <v>0.64881225690017408</v>
      </c>
      <c r="T45" s="111">
        <f>IF(RES_hhdet_tes!T45=0,"",RES_hhdet_tes!T45/RES_hhdet_fec!T45)</f>
        <v>0.65030683221494767</v>
      </c>
      <c r="U45" s="111">
        <f>IF(RES_hhdet_tes!U45=0,"",RES_hhdet_tes!U45/RES_hhdet_fec!U45)</f>
        <v>0.65242163115633411</v>
      </c>
      <c r="V45" s="111">
        <f>IF(RES_hhdet_tes!V45=0,"",RES_hhdet_tes!V45/RES_hhdet_fec!V45)</f>
        <v>0.65533985925787774</v>
      </c>
      <c r="W45" s="111">
        <f>IF(RES_hhdet_tes!W45=0,"",RES_hhdet_tes!W45/RES_hhdet_fec!W45)</f>
        <v>0.6565781815972509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1.9948621447266519</v>
      </c>
      <c r="C47" s="124">
        <f>IF(RES_hhdet_tes!C47=0,"",RES_hhdet_tes!C47/RES_hhdet_fec!C47)</f>
        <v>2.0695307069553657</v>
      </c>
      <c r="D47" s="124">
        <f>IF(RES_hhdet_tes!D47=0,"",RES_hhdet_tes!D47/RES_hhdet_fec!D47)</f>
        <v>2.147866426485523</v>
      </c>
      <c r="E47" s="124">
        <f>IF(RES_hhdet_tes!E47=0,"",RES_hhdet_tes!E47/RES_hhdet_fec!E47)</f>
        <v>2.1827827635486736</v>
      </c>
      <c r="F47" s="124">
        <f>IF(RES_hhdet_tes!F47=0,"",RES_hhdet_tes!F47/RES_hhdet_fec!F47)</f>
        <v>2.2337900259855163</v>
      </c>
      <c r="G47" s="124">
        <f>IF(RES_hhdet_tes!G47=0,"",RES_hhdet_tes!G47/RES_hhdet_fec!G47)</f>
        <v>2.3190915482645535</v>
      </c>
      <c r="H47" s="124">
        <f>IF(RES_hhdet_tes!H47=0,"",RES_hhdet_tes!H47/RES_hhdet_fec!H47)</f>
        <v>2.5086779167216351</v>
      </c>
      <c r="I47" s="124">
        <f>IF(RES_hhdet_tes!I47=0,"",RES_hhdet_tes!I47/RES_hhdet_fec!I47)</f>
        <v>2.693294283121328</v>
      </c>
      <c r="J47" s="124">
        <f>IF(RES_hhdet_tes!J47=0,"",RES_hhdet_tes!J47/RES_hhdet_fec!J47)</f>
        <v>2.7206324359402632</v>
      </c>
      <c r="K47" s="124">
        <f>IF(RES_hhdet_tes!K47=0,"",RES_hhdet_tes!K47/RES_hhdet_fec!K47)</f>
        <v>2.8540856854972865</v>
      </c>
      <c r="L47" s="124">
        <f>IF(RES_hhdet_tes!L47=0,"",RES_hhdet_tes!L47/RES_hhdet_fec!L47)</f>
        <v>3.4179877625445716</v>
      </c>
      <c r="M47" s="124">
        <f>IF(RES_hhdet_tes!M47=0,"",RES_hhdet_tes!M47/RES_hhdet_fec!M47)</f>
        <v>3.5817533723009882</v>
      </c>
      <c r="N47" s="124">
        <f>IF(RES_hhdet_tes!N47=0,"",RES_hhdet_tes!N47/RES_hhdet_fec!N47)</f>
        <v>3.6786991226142964</v>
      </c>
      <c r="O47" s="124">
        <f>IF(RES_hhdet_tes!O47=0,"",RES_hhdet_tes!O47/RES_hhdet_fec!O47)</f>
        <v>3.7794086014983108</v>
      </c>
      <c r="P47" s="124">
        <f>IF(RES_hhdet_tes!P47=0,"",RES_hhdet_tes!P47/RES_hhdet_fec!P47)</f>
        <v>3.8794427002901339</v>
      </c>
      <c r="Q47" s="124">
        <f>IF(RES_hhdet_tes!Q47=0,"",RES_hhdet_tes!Q47/RES_hhdet_fec!Q47)</f>
        <v>3.9488622712687937</v>
      </c>
      <c r="R47" s="124">
        <f>IF(RES_hhdet_tes!R47=0,"",RES_hhdet_tes!R47/RES_hhdet_fec!R47)</f>
        <v>4.0040460936238</v>
      </c>
      <c r="S47" s="124">
        <f>IF(RES_hhdet_tes!S47=0,"",RES_hhdet_tes!S47/RES_hhdet_fec!S47)</f>
        <v>4.0380298871608025</v>
      </c>
      <c r="T47" s="124">
        <f>IF(RES_hhdet_tes!T47=0,"",RES_hhdet_tes!T47/RES_hhdet_fec!T47)</f>
        <v>4.0851394384316295</v>
      </c>
      <c r="U47" s="124">
        <f>IF(RES_hhdet_tes!U47=0,"",RES_hhdet_tes!U47/RES_hhdet_fec!U47)</f>
        <v>4.1672965074186665</v>
      </c>
      <c r="V47" s="124">
        <f>IF(RES_hhdet_tes!V47=0,"",RES_hhdet_tes!V47/RES_hhdet_fec!V47)</f>
        <v>4.2714716038357645</v>
      </c>
      <c r="W47" s="124">
        <f>IF(RES_hhdet_tes!W47=0,"",RES_hhdet_tes!W47/RES_hhdet_fec!W47)</f>
        <v>4.4026400630084801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1.9948621447266519</v>
      </c>
      <c r="C48" s="111">
        <f>IF(RES_hhdet_tes!C48=0,"",RES_hhdet_tes!C48/RES_hhdet_fec!C48)</f>
        <v>2.0695307069553657</v>
      </c>
      <c r="D48" s="111">
        <f>IF(RES_hhdet_tes!D48=0,"",RES_hhdet_tes!D48/RES_hhdet_fec!D48)</f>
        <v>2.147866426485523</v>
      </c>
      <c r="E48" s="111">
        <f>IF(RES_hhdet_tes!E48=0,"",RES_hhdet_tes!E48/RES_hhdet_fec!E48)</f>
        <v>2.1827827635486736</v>
      </c>
      <c r="F48" s="111">
        <f>IF(RES_hhdet_tes!F48=0,"",RES_hhdet_tes!F48/RES_hhdet_fec!F48)</f>
        <v>2.2337900259855163</v>
      </c>
      <c r="G48" s="111">
        <f>IF(RES_hhdet_tes!G48=0,"",RES_hhdet_tes!G48/RES_hhdet_fec!G48)</f>
        <v>2.3190915482645535</v>
      </c>
      <c r="H48" s="111">
        <f>IF(RES_hhdet_tes!H48=0,"",RES_hhdet_tes!H48/RES_hhdet_fec!H48)</f>
        <v>2.5086779167216351</v>
      </c>
      <c r="I48" s="111">
        <f>IF(RES_hhdet_tes!I48=0,"",RES_hhdet_tes!I48/RES_hhdet_fec!I48)</f>
        <v>2.693294283121328</v>
      </c>
      <c r="J48" s="111">
        <f>IF(RES_hhdet_tes!J48=0,"",RES_hhdet_tes!J48/RES_hhdet_fec!J48)</f>
        <v>2.7206324359402632</v>
      </c>
      <c r="K48" s="111">
        <f>IF(RES_hhdet_tes!K48=0,"",RES_hhdet_tes!K48/RES_hhdet_fec!K48)</f>
        <v>2.8540856854972865</v>
      </c>
      <c r="L48" s="111">
        <f>IF(RES_hhdet_tes!L48=0,"",RES_hhdet_tes!L48/RES_hhdet_fec!L48)</f>
        <v>3.4179877625445716</v>
      </c>
      <c r="M48" s="111">
        <f>IF(RES_hhdet_tes!M48=0,"",RES_hhdet_tes!M48/RES_hhdet_fec!M48)</f>
        <v>3.5817533723009882</v>
      </c>
      <c r="N48" s="111">
        <f>IF(RES_hhdet_tes!N48=0,"",RES_hhdet_tes!N48/RES_hhdet_fec!N48)</f>
        <v>3.6786991226142964</v>
      </c>
      <c r="O48" s="111">
        <f>IF(RES_hhdet_tes!O48=0,"",RES_hhdet_tes!O48/RES_hhdet_fec!O48)</f>
        <v>3.7794086014983108</v>
      </c>
      <c r="P48" s="111">
        <f>IF(RES_hhdet_tes!P48=0,"",RES_hhdet_tes!P48/RES_hhdet_fec!P48)</f>
        <v>3.8794427002901339</v>
      </c>
      <c r="Q48" s="111">
        <f>IF(RES_hhdet_tes!Q48=0,"",RES_hhdet_tes!Q48/RES_hhdet_fec!Q48)</f>
        <v>3.9488622712687937</v>
      </c>
      <c r="R48" s="111">
        <f>IF(RES_hhdet_tes!R48=0,"",RES_hhdet_tes!R48/RES_hhdet_fec!R48)</f>
        <v>4.0040460936238</v>
      </c>
      <c r="S48" s="111">
        <f>IF(RES_hhdet_tes!S48=0,"",RES_hhdet_tes!S48/RES_hhdet_fec!S48)</f>
        <v>4.0380298871608025</v>
      </c>
      <c r="T48" s="111">
        <f>IF(RES_hhdet_tes!T48=0,"",RES_hhdet_tes!T48/RES_hhdet_fec!T48)</f>
        <v>4.0851394384316295</v>
      </c>
      <c r="U48" s="111">
        <f>IF(RES_hhdet_tes!U48=0,"",RES_hhdet_tes!U48/RES_hhdet_fec!U48)</f>
        <v>4.1672965074186665</v>
      </c>
      <c r="V48" s="111">
        <f>IF(RES_hhdet_tes!V48=0,"",RES_hhdet_tes!V48/RES_hhdet_fec!V48)</f>
        <v>4.2714716038357645</v>
      </c>
      <c r="W48" s="111">
        <f>IF(RES_hhdet_tes!W48=0,"",RES_hhdet_tes!W48/RES_hhdet_fec!W48)</f>
        <v>4.4026400630084801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0.74244471867938577</v>
      </c>
      <c r="C49" s="124">
        <f>IF(RES_hhdet_tes!C49=0,"",RES_hhdet_tes!C49/RES_hhdet_fec!C49)</f>
        <v>0.74983807378855505</v>
      </c>
      <c r="D49" s="124">
        <f>IF(RES_hhdet_tes!D49=0,"",RES_hhdet_tes!D49/RES_hhdet_fec!D49)</f>
        <v>0.74899362752599363</v>
      </c>
      <c r="E49" s="124">
        <f>IF(RES_hhdet_tes!E49=0,"",RES_hhdet_tes!E49/RES_hhdet_fec!E49)</f>
        <v>0.75237370876955167</v>
      </c>
      <c r="F49" s="124">
        <f>IF(RES_hhdet_tes!F49=0,"",RES_hhdet_tes!F49/RES_hhdet_fec!F49)</f>
        <v>0.7571158318879041</v>
      </c>
      <c r="G49" s="124">
        <f>IF(RES_hhdet_tes!G49=0,"",RES_hhdet_tes!G49/RES_hhdet_fec!G49)</f>
        <v>0.76359975160990656</v>
      </c>
      <c r="H49" s="124">
        <f>IF(RES_hhdet_tes!H49=0,"",RES_hhdet_tes!H49/RES_hhdet_fec!H49)</f>
        <v>0.77580734611250568</v>
      </c>
      <c r="I49" s="124">
        <f>IF(RES_hhdet_tes!I49=0,"",RES_hhdet_tes!I49/RES_hhdet_fec!I49)</f>
        <v>0.78196189301366026</v>
      </c>
      <c r="J49" s="124">
        <f>IF(RES_hhdet_tes!J49=0,"",RES_hhdet_tes!J49/RES_hhdet_fec!J49)</f>
        <v>0.788450801337097</v>
      </c>
      <c r="K49" s="124">
        <f>IF(RES_hhdet_tes!K49=0,"",RES_hhdet_tes!K49/RES_hhdet_fec!K49)</f>
        <v>0.79042957437354233</v>
      </c>
      <c r="L49" s="124">
        <f>IF(RES_hhdet_tes!L49=0,"",RES_hhdet_tes!L49/RES_hhdet_fec!L49)</f>
        <v>0.7911744178805622</v>
      </c>
      <c r="M49" s="124">
        <f>IF(RES_hhdet_tes!M49=0,"",RES_hhdet_tes!M49/RES_hhdet_fec!M49)</f>
        <v>0.80377273247918635</v>
      </c>
      <c r="N49" s="124">
        <f>IF(RES_hhdet_tes!N49=0,"",RES_hhdet_tes!N49/RES_hhdet_fec!N49)</f>
        <v>0.80447407490892586</v>
      </c>
      <c r="O49" s="124">
        <f>IF(RES_hhdet_tes!O49=0,"",RES_hhdet_tes!O49/RES_hhdet_fec!O49)</f>
        <v>0.80701759633942893</v>
      </c>
      <c r="P49" s="124">
        <f>IF(RES_hhdet_tes!P49=0,"",RES_hhdet_tes!P49/RES_hhdet_fec!P49)</f>
        <v>0.80957970736696028</v>
      </c>
      <c r="Q49" s="124">
        <f>IF(RES_hhdet_tes!Q49=0,"",RES_hhdet_tes!Q49/RES_hhdet_fec!Q49)</f>
        <v>0.81054010851709657</v>
      </c>
      <c r="R49" s="124">
        <f>IF(RES_hhdet_tes!R49=0,"",RES_hhdet_tes!R49/RES_hhdet_fec!R49)</f>
        <v>0.81179975476360999</v>
      </c>
      <c r="S49" s="124">
        <f>IF(RES_hhdet_tes!S49=0,"",RES_hhdet_tes!S49/RES_hhdet_fec!S49)</f>
        <v>0.81620088239120347</v>
      </c>
      <c r="T49" s="124">
        <f>IF(RES_hhdet_tes!T49=0,"",RES_hhdet_tes!T49/RES_hhdet_fec!T49)</f>
        <v>0.82458279026279468</v>
      </c>
      <c r="U49" s="124">
        <f>IF(RES_hhdet_tes!U49=0,"",RES_hhdet_tes!U49/RES_hhdet_fec!U49)</f>
        <v>0.832602141127738</v>
      </c>
      <c r="V49" s="124">
        <f>IF(RES_hhdet_tes!V49=0,"",RES_hhdet_tes!V49/RES_hhdet_fec!V49)</f>
        <v>0.84119284687909257</v>
      </c>
      <c r="W49" s="124">
        <f>IF(RES_hhdet_tes!W49=0,"",RES_hhdet_tes!W49/RES_hhdet_fec!W49)</f>
        <v>0.8459216576597931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0.700139271557917</v>
      </c>
      <c r="C54" s="112">
        <f>IF(RES_hhdet_tes!C54=0,"",RES_hhdet_tes!C54/RES_hhdet_fec!C54)</f>
        <v>0.70133268252469461</v>
      </c>
      <c r="D54" s="112">
        <f>IF(RES_hhdet_tes!D54=0,"",RES_hhdet_tes!D54/RES_hhdet_fec!D54)</f>
        <v>0.70253794944281123</v>
      </c>
      <c r="E54" s="112">
        <f>IF(RES_hhdet_tes!E54=0,"",RES_hhdet_tes!E54/RES_hhdet_fec!E54)</f>
        <v>0.70410361687827705</v>
      </c>
      <c r="F54" s="112">
        <f>IF(RES_hhdet_tes!F54=0,"",RES_hhdet_tes!F54/RES_hhdet_fec!F54)</f>
        <v>0.70662619715297459</v>
      </c>
      <c r="G54" s="112">
        <f>IF(RES_hhdet_tes!G54=0,"",RES_hhdet_tes!G54/RES_hhdet_fec!G54)</f>
        <v>0.71174640742916351</v>
      </c>
      <c r="H54" s="112">
        <f>IF(RES_hhdet_tes!H54=0,"",RES_hhdet_tes!H54/RES_hhdet_fec!H54)</f>
        <v>0.72225863555104275</v>
      </c>
      <c r="I54" s="112">
        <f>IF(RES_hhdet_tes!I54=0,"",RES_hhdet_tes!I54/RES_hhdet_fec!I54)</f>
        <v>0.72878115134582822</v>
      </c>
      <c r="J54" s="112">
        <f>IF(RES_hhdet_tes!J54=0,"",RES_hhdet_tes!J54/RES_hhdet_fec!J54)</f>
        <v>0.7291090691271811</v>
      </c>
      <c r="K54" s="112">
        <f>IF(RES_hhdet_tes!K54=0,"",RES_hhdet_tes!K54/RES_hhdet_fec!K54)</f>
        <v>0.7301155484035855</v>
      </c>
      <c r="L54" s="112">
        <f>IF(RES_hhdet_tes!L54=0,"",RES_hhdet_tes!L54/RES_hhdet_fec!L54)</f>
        <v>0.73267680530070456</v>
      </c>
      <c r="M54" s="112">
        <f>IF(RES_hhdet_tes!M54=0,"",RES_hhdet_tes!M54/RES_hhdet_fec!M54)</f>
        <v>0.73398941741856527</v>
      </c>
      <c r="N54" s="112">
        <f>IF(RES_hhdet_tes!N54=0,"",RES_hhdet_tes!N54/RES_hhdet_fec!N54)</f>
        <v>0.73952831544104713</v>
      </c>
      <c r="O54" s="112">
        <f>IF(RES_hhdet_tes!O54=0,"",RES_hhdet_tes!O54/RES_hhdet_fec!O54)</f>
        <v>0.74505725145039969</v>
      </c>
      <c r="P54" s="112">
        <f>IF(RES_hhdet_tes!P54=0,"",RES_hhdet_tes!P54/RES_hhdet_fec!P54)</f>
        <v>0.74668919952741997</v>
      </c>
      <c r="Q54" s="112">
        <f>IF(RES_hhdet_tes!Q54=0,"",RES_hhdet_tes!Q54/RES_hhdet_fec!Q54)</f>
        <v>0.74985059573957813</v>
      </c>
      <c r="R54" s="112">
        <f>IF(RES_hhdet_tes!R54=0,"",RES_hhdet_tes!R54/RES_hhdet_fec!R54)</f>
        <v>0.75332320271910325</v>
      </c>
      <c r="S54" s="112">
        <f>IF(RES_hhdet_tes!S54=0,"",RES_hhdet_tes!S54/RES_hhdet_fec!S54)</f>
        <v>0.75987923924892786</v>
      </c>
      <c r="T54" s="112">
        <f>IF(RES_hhdet_tes!T54=0,"",RES_hhdet_tes!T54/RES_hhdet_fec!T54)</f>
        <v>0.77293806812027421</v>
      </c>
      <c r="U54" s="112">
        <f>IF(RES_hhdet_tes!U54=0,"",RES_hhdet_tes!U54/RES_hhdet_fec!U54)</f>
        <v>0.782580950894042</v>
      </c>
      <c r="V54" s="112">
        <f>IF(RES_hhdet_tes!V54=0,"",RES_hhdet_tes!V54/RES_hhdet_fec!V54)</f>
        <v>0.79401426570592692</v>
      </c>
      <c r="W54" s="112">
        <f>IF(RES_hhdet_tes!W54=0,"",RES_hhdet_tes!W54/RES_hhdet_fec!W54)</f>
        <v>0.80072392408308812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0.81269153213837786</v>
      </c>
      <c r="C55" s="113">
        <f>IF(RES_hhdet_tes!C55=0,"",RES_hhdet_tes!C55/RES_hhdet_fec!C55)</f>
        <v>0.82906057482084017</v>
      </c>
      <c r="D55" s="113">
        <f>IF(RES_hhdet_tes!D55=0,"",RES_hhdet_tes!D55/RES_hhdet_fec!D55)</f>
        <v>0.82286875852208785</v>
      </c>
      <c r="E55" s="113">
        <f>IF(RES_hhdet_tes!E55=0,"",RES_hhdet_tes!E55/RES_hhdet_fec!E55)</f>
        <v>0.82744465708947712</v>
      </c>
      <c r="F55" s="113">
        <f>IF(RES_hhdet_tes!F55=0,"",RES_hhdet_tes!F55/RES_hhdet_fec!F55)</f>
        <v>0.82974616042757521</v>
      </c>
      <c r="G55" s="113">
        <f>IF(RES_hhdet_tes!G55=0,"",RES_hhdet_tes!G55/RES_hhdet_fec!G55)</f>
        <v>0.83170700423055755</v>
      </c>
      <c r="H55" s="113">
        <f>IF(RES_hhdet_tes!H55=0,"",RES_hhdet_tes!H55/RES_hhdet_fec!H55)</f>
        <v>0.84007548381319153</v>
      </c>
      <c r="I55" s="113">
        <f>IF(RES_hhdet_tes!I55=0,"",RES_hhdet_tes!I55/RES_hhdet_fec!I55)</f>
        <v>0.8347031403940699</v>
      </c>
      <c r="J55" s="113">
        <f>IF(RES_hhdet_tes!J55=0,"",RES_hhdet_tes!J55/RES_hhdet_fec!J55)</f>
        <v>0.84813203580087559</v>
      </c>
      <c r="K55" s="113">
        <f>IF(RES_hhdet_tes!K55=0,"",RES_hhdet_tes!K55/RES_hhdet_fec!K55)</f>
        <v>0.84484974490159426</v>
      </c>
      <c r="L55" s="113">
        <f>IF(RES_hhdet_tes!L55=0,"",RES_hhdet_tes!L55/RES_hhdet_fec!L55)</f>
        <v>0.86601013390027937</v>
      </c>
      <c r="M55" s="113">
        <f>IF(RES_hhdet_tes!M55=0,"",RES_hhdet_tes!M55/RES_hhdet_fec!M55)</f>
        <v>0.85754121012050488</v>
      </c>
      <c r="N55" s="113">
        <f>IF(RES_hhdet_tes!N55=0,"",RES_hhdet_tes!N55/RES_hhdet_fec!N55)</f>
        <v>0.8653793774752262</v>
      </c>
      <c r="O55" s="113">
        <f>IF(RES_hhdet_tes!O55=0,"",RES_hhdet_tes!O55/RES_hhdet_fec!O55)</f>
        <v>0.86610000386759134</v>
      </c>
      <c r="P55" s="113">
        <f>IF(RES_hhdet_tes!P55=0,"",RES_hhdet_tes!P55/RES_hhdet_fec!P55)</f>
        <v>0.86335636520230297</v>
      </c>
      <c r="Q55" s="113">
        <f>IF(RES_hhdet_tes!Q55=0,"",RES_hhdet_tes!Q55/RES_hhdet_fec!Q55)</f>
        <v>0.86331753027701397</v>
      </c>
      <c r="R55" s="113">
        <f>IF(RES_hhdet_tes!R55=0,"",RES_hhdet_tes!R55/RES_hhdet_fec!R55)</f>
        <v>0.86121328751544357</v>
      </c>
      <c r="S55" s="113">
        <f>IF(RES_hhdet_tes!S55=0,"",RES_hhdet_tes!S55/RES_hhdet_fec!S55)</f>
        <v>0.86381264317696083</v>
      </c>
      <c r="T55" s="113">
        <f>IF(RES_hhdet_tes!T55=0,"",RES_hhdet_tes!T55/RES_hhdet_fec!T55)</f>
        <v>0.87380737842165501</v>
      </c>
      <c r="U55" s="113">
        <f>IF(RES_hhdet_tes!U55=0,"",RES_hhdet_tes!U55/RES_hhdet_fec!U55)</f>
        <v>0.88605429252949863</v>
      </c>
      <c r="V55" s="113">
        <f>IF(RES_hhdet_tes!V55=0,"",RES_hhdet_tes!V55/RES_hhdet_fec!V55)</f>
        <v>0.89291425150303239</v>
      </c>
      <c r="W55" s="113">
        <f>IF(RES_hhdet_tes!W55=0,"",RES_hhdet_tes!W55/RES_hhdet_fec!W55)</f>
        <v>0.89786728735128574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0.700139271557917</v>
      </c>
      <c r="C56" s="111">
        <f>IF(RES_hhdet_tes!C56=0,"",RES_hhdet_tes!C56/RES_hhdet_fec!C56)</f>
        <v>0.70210610221449987</v>
      </c>
      <c r="D56" s="111">
        <f>IF(RES_hhdet_tes!D56=0,"",RES_hhdet_tes!D56/RES_hhdet_fec!D56)</f>
        <v>0.70364836324556923</v>
      </c>
      <c r="E56" s="111">
        <f>IF(RES_hhdet_tes!E56=0,"",RES_hhdet_tes!E56/RES_hhdet_fec!E56)</f>
        <v>0.70565631265685802</v>
      </c>
      <c r="F56" s="111">
        <f>IF(RES_hhdet_tes!F56=0,"",RES_hhdet_tes!F56/RES_hhdet_fec!F56)</f>
        <v>0.70941854899911827</v>
      </c>
      <c r="G56" s="111">
        <f>IF(RES_hhdet_tes!G56=0,"",RES_hhdet_tes!G56/RES_hhdet_fec!G56)</f>
        <v>0.71501055334460817</v>
      </c>
      <c r="H56" s="111">
        <f>IF(RES_hhdet_tes!H56=0,"",RES_hhdet_tes!H56/RES_hhdet_fec!H56)</f>
        <v>0.72378241231127494</v>
      </c>
      <c r="I56" s="111">
        <f>IF(RES_hhdet_tes!I56=0,"",RES_hhdet_tes!I56/RES_hhdet_fec!I56)</f>
        <v>0.72895839546488206</v>
      </c>
      <c r="J56" s="111">
        <f>IF(RES_hhdet_tes!J56=0,"",RES_hhdet_tes!J56/RES_hhdet_fec!J56)</f>
        <v>0.72928202555403676</v>
      </c>
      <c r="K56" s="111">
        <f>IF(RES_hhdet_tes!K56=0,"",RES_hhdet_tes!K56/RES_hhdet_fec!K56)</f>
        <v>0.73070748986283207</v>
      </c>
      <c r="L56" s="111">
        <f>IF(RES_hhdet_tes!L56=0,"",RES_hhdet_tes!L56/RES_hhdet_fec!L56)</f>
        <v>0.73143162551184027</v>
      </c>
      <c r="M56" s="111">
        <f>IF(RES_hhdet_tes!M56=0,"",RES_hhdet_tes!M56/RES_hhdet_fec!M56)</f>
        <v>0.73605548832692946</v>
      </c>
      <c r="N56" s="111">
        <f>IF(RES_hhdet_tes!N56=0,"",RES_hhdet_tes!N56/RES_hhdet_fec!N56)</f>
        <v>0.73967576066792196</v>
      </c>
      <c r="O56" s="111">
        <f>IF(RES_hhdet_tes!O56=0,"",RES_hhdet_tes!O56/RES_hhdet_fec!O56)</f>
        <v>0.74511859874889785</v>
      </c>
      <c r="P56" s="111">
        <f>IF(RES_hhdet_tes!P56=0,"",RES_hhdet_tes!P56/RES_hhdet_fec!P56)</f>
        <v>0.74831843322030656</v>
      </c>
      <c r="Q56" s="111">
        <f>IF(RES_hhdet_tes!Q56=0,"",RES_hhdet_tes!Q56/RES_hhdet_fec!Q56)</f>
        <v>0.7503996465970405</v>
      </c>
      <c r="R56" s="111">
        <f>IF(RES_hhdet_tes!R56=0,"",RES_hhdet_tes!R56/RES_hhdet_fec!R56)</f>
        <v>0.75373421631716309</v>
      </c>
      <c r="S56" s="111">
        <f>IF(RES_hhdet_tes!S56=0,"",RES_hhdet_tes!S56/RES_hhdet_fec!S56)</f>
        <v>0.75889276296981312</v>
      </c>
      <c r="T56" s="111">
        <f>IF(RES_hhdet_tes!T56=0,"",RES_hhdet_tes!T56/RES_hhdet_fec!T56)</f>
        <v>0.76667403009606649</v>
      </c>
      <c r="U56" s="111">
        <f>IF(RES_hhdet_tes!U56=0,"",RES_hhdet_tes!U56/RES_hhdet_fec!U56)</f>
        <v>0.78062119847860001</v>
      </c>
      <c r="V56" s="111">
        <f>IF(RES_hhdet_tes!V56=0,"",RES_hhdet_tes!V56/RES_hhdet_fec!V56)</f>
        <v>0.79069551061315491</v>
      </c>
      <c r="W56" s="111">
        <f>IF(RES_hhdet_tes!W56=0,"",RES_hhdet_tes!W56/RES_hhdet_fec!W56)</f>
        <v>0.79875536510088618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0.75488459123583129</v>
      </c>
      <c r="C58" s="124">
        <f>IF(RES_hhdet_tes!C58=0,"",RES_hhdet_tes!C58/RES_hhdet_fec!C58)</f>
        <v>0.75577950246859626</v>
      </c>
      <c r="D58" s="124">
        <f>IF(RES_hhdet_tes!D58=0,"",RES_hhdet_tes!D58/RES_hhdet_fec!D58)</f>
        <v>0.7566058585125951</v>
      </c>
      <c r="E58" s="124">
        <f>IF(RES_hhdet_tes!E58=0,"",RES_hhdet_tes!E58/RES_hhdet_fec!E58)</f>
        <v>0.75771203653576613</v>
      </c>
      <c r="F58" s="124">
        <f>IF(RES_hhdet_tes!F58=0,"",RES_hhdet_tes!F58/RES_hhdet_fec!F58)</f>
        <v>0.75971962620564615</v>
      </c>
      <c r="G58" s="124">
        <f>IF(RES_hhdet_tes!G58=0,"",RES_hhdet_tes!G58/RES_hhdet_fec!G58)</f>
        <v>0.76330659811811274</v>
      </c>
      <c r="H58" s="124">
        <f>IF(RES_hhdet_tes!H58=0,"",RES_hhdet_tes!H58/RES_hhdet_fec!H58)</f>
        <v>0.76993283957751313</v>
      </c>
      <c r="I58" s="124">
        <f>IF(RES_hhdet_tes!I58=0,"",RES_hhdet_tes!I58/RES_hhdet_fec!I58)</f>
        <v>0.7740946642913904</v>
      </c>
      <c r="J58" s="124">
        <f>IF(RES_hhdet_tes!J58=0,"",RES_hhdet_tes!J58/RES_hhdet_fec!J58)</f>
        <v>0.77448303336703384</v>
      </c>
      <c r="K58" s="124">
        <f>IF(RES_hhdet_tes!K58=0,"",RES_hhdet_tes!K58/RES_hhdet_fec!K58)</f>
        <v>0.77588934253584219</v>
      </c>
      <c r="L58" s="124">
        <f>IF(RES_hhdet_tes!L58=0,"",RES_hhdet_tes!L58/RES_hhdet_fec!L58)</f>
        <v>0.77763716548349748</v>
      </c>
      <c r="M58" s="124">
        <f>IF(RES_hhdet_tes!M58=0,"",RES_hhdet_tes!M58/RES_hhdet_fec!M58)</f>
        <v>0.78057981818416899</v>
      </c>
      <c r="N58" s="124">
        <f>IF(RES_hhdet_tes!N58=0,"",RES_hhdet_tes!N58/RES_hhdet_fec!N58)</f>
        <v>0.78401624517455337</v>
      </c>
      <c r="O58" s="124">
        <f>IF(RES_hhdet_tes!O58=0,"",RES_hhdet_tes!O58/RES_hhdet_fec!O58)</f>
        <v>0.78766066223871412</v>
      </c>
      <c r="P58" s="124">
        <f>IF(RES_hhdet_tes!P58=0,"",RES_hhdet_tes!P58/RES_hhdet_fec!P58)</f>
        <v>0.78906902987903338</v>
      </c>
      <c r="Q58" s="124">
        <f>IF(RES_hhdet_tes!Q58=0,"",RES_hhdet_tes!Q58/RES_hhdet_fec!Q58)</f>
        <v>0.79060585525049965</v>
      </c>
      <c r="R58" s="124">
        <f>IF(RES_hhdet_tes!R58=0,"",RES_hhdet_tes!R58/RES_hhdet_fec!R58)</f>
        <v>0.79307924050882761</v>
      </c>
      <c r="S58" s="124">
        <f>IF(RES_hhdet_tes!S58=0,"",RES_hhdet_tes!S58/RES_hhdet_fec!S58)</f>
        <v>0.79809187087246092</v>
      </c>
      <c r="T58" s="124">
        <f>IF(RES_hhdet_tes!T58=0,"",RES_hhdet_tes!T58/RES_hhdet_fec!T58)</f>
        <v>0.8083188047259442</v>
      </c>
      <c r="U58" s="124">
        <f>IF(RES_hhdet_tes!U58=0,"",RES_hhdet_tes!U58/RES_hhdet_fec!U58)</f>
        <v>0.82183278674953919</v>
      </c>
      <c r="V58" s="124">
        <f>IF(RES_hhdet_tes!V58=0,"",RES_hhdet_tes!V58/RES_hhdet_fec!V58)</f>
        <v>0.83531221001575584</v>
      </c>
      <c r="W58" s="124">
        <f>IF(RES_hhdet_tes!W58=0,"",RES_hhdet_tes!W58/RES_hhdet_fec!W58)</f>
        <v>0.84548137516974264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0.75488459123583129</v>
      </c>
      <c r="C60" s="45">
        <f>IF(RES_hhdet_tes!C60=0,"",RES_hhdet_tes!C60/RES_hhdet_fec!C60)</f>
        <v>0.75577950246859626</v>
      </c>
      <c r="D60" s="45">
        <f>IF(RES_hhdet_tes!D60=0,"",RES_hhdet_tes!D60/RES_hhdet_fec!D60)</f>
        <v>0.7566058585125951</v>
      </c>
      <c r="E60" s="45">
        <f>IF(RES_hhdet_tes!E60=0,"",RES_hhdet_tes!E60/RES_hhdet_fec!E60)</f>
        <v>0.75771203653576613</v>
      </c>
      <c r="F60" s="45">
        <f>IF(RES_hhdet_tes!F60=0,"",RES_hhdet_tes!F60/RES_hhdet_fec!F60)</f>
        <v>0.75971962620564615</v>
      </c>
      <c r="G60" s="45">
        <f>IF(RES_hhdet_tes!G60=0,"",RES_hhdet_tes!G60/RES_hhdet_fec!G60)</f>
        <v>0.76330659811811274</v>
      </c>
      <c r="H60" s="45">
        <f>IF(RES_hhdet_tes!H60=0,"",RES_hhdet_tes!H60/RES_hhdet_fec!H60)</f>
        <v>0.76993283957751313</v>
      </c>
      <c r="I60" s="45">
        <f>IF(RES_hhdet_tes!I60=0,"",RES_hhdet_tes!I60/RES_hhdet_fec!I60)</f>
        <v>0.7740946642913904</v>
      </c>
      <c r="J60" s="45">
        <f>IF(RES_hhdet_tes!J60=0,"",RES_hhdet_tes!J60/RES_hhdet_fec!J60)</f>
        <v>0.77448303336703384</v>
      </c>
      <c r="K60" s="45">
        <f>IF(RES_hhdet_tes!K60=0,"",RES_hhdet_tes!K60/RES_hhdet_fec!K60)</f>
        <v>0.77588934253584219</v>
      </c>
      <c r="L60" s="45">
        <f>IF(RES_hhdet_tes!L60=0,"",RES_hhdet_tes!L60/RES_hhdet_fec!L60)</f>
        <v>0.77763716548349748</v>
      </c>
      <c r="M60" s="45">
        <f>IF(RES_hhdet_tes!M60=0,"",RES_hhdet_tes!M60/RES_hhdet_fec!M60)</f>
        <v>0.78057981818416899</v>
      </c>
      <c r="N60" s="45">
        <f>IF(RES_hhdet_tes!N60=0,"",RES_hhdet_tes!N60/RES_hhdet_fec!N60)</f>
        <v>0.78401624517455337</v>
      </c>
      <c r="O60" s="45">
        <f>IF(RES_hhdet_tes!O60=0,"",RES_hhdet_tes!O60/RES_hhdet_fec!O60)</f>
        <v>0.78766066223871412</v>
      </c>
      <c r="P60" s="45">
        <f>IF(RES_hhdet_tes!P60=0,"",RES_hhdet_tes!P60/RES_hhdet_fec!P60)</f>
        <v>0.78906902987903338</v>
      </c>
      <c r="Q60" s="45">
        <f>IF(RES_hhdet_tes!Q60=0,"",RES_hhdet_tes!Q60/RES_hhdet_fec!Q60)</f>
        <v>0.79060585525049965</v>
      </c>
      <c r="R60" s="45">
        <f>IF(RES_hhdet_tes!R60=0,"",RES_hhdet_tes!R60/RES_hhdet_fec!R60)</f>
        <v>0.79307924050882761</v>
      </c>
      <c r="S60" s="45">
        <f>IF(RES_hhdet_tes!S60=0,"",RES_hhdet_tes!S60/RES_hhdet_fec!S60)</f>
        <v>0.79809187087246092</v>
      </c>
      <c r="T60" s="45">
        <f>IF(RES_hhdet_tes!T60=0,"",RES_hhdet_tes!T60/RES_hhdet_fec!T60)</f>
        <v>0.8083188047259442</v>
      </c>
      <c r="U60" s="45">
        <f>IF(RES_hhdet_tes!U60=0,"",RES_hhdet_tes!U60/RES_hhdet_fec!U60)</f>
        <v>0.82183278674953919</v>
      </c>
      <c r="V60" s="45">
        <f>IF(RES_hhdet_tes!V60=0,"",RES_hhdet_tes!V60/RES_hhdet_fec!V60)</f>
        <v>0.83531221001575584</v>
      </c>
      <c r="W60" s="45">
        <f>IF(RES_hhdet_tes!W60=0,"",RES_hhdet_tes!W60/RES_hhdet_fec!W60)</f>
        <v>0.84548137516974264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0.55731437098935099</v>
      </c>
      <c r="C62" s="119">
        <f>IF(RES_hhdet_tes!C62=0,"",RES_hhdet_tes!C62/RES_hhdet_fec!C62)</f>
        <v>0.5644897783601921</v>
      </c>
      <c r="D62" s="119">
        <f>IF(RES_hhdet_tes!D62=0,"",RES_hhdet_tes!D62/RES_hhdet_fec!D62)</f>
        <v>0.57247455156442362</v>
      </c>
      <c r="E62" s="119">
        <f>IF(RES_hhdet_tes!E62=0,"",RES_hhdet_tes!E62/RES_hhdet_fec!E62)</f>
        <v>0.58064918539427757</v>
      </c>
      <c r="F62" s="119">
        <f>IF(RES_hhdet_tes!F62=0,"",RES_hhdet_tes!F62/RES_hhdet_fec!F62)</f>
        <v>0.58886525118692057</v>
      </c>
      <c r="G62" s="119">
        <f>IF(RES_hhdet_tes!G62=0,"",RES_hhdet_tes!G62/RES_hhdet_fec!G62)</f>
        <v>0.59780753353648886</v>
      </c>
      <c r="H62" s="119">
        <f>IF(RES_hhdet_tes!H62=0,"",RES_hhdet_tes!H62/RES_hhdet_fec!H62)</f>
        <v>0.6081749554856124</v>
      </c>
      <c r="I62" s="119">
        <f>IF(RES_hhdet_tes!I62=0,"",RES_hhdet_tes!I62/RES_hhdet_fec!I62)</f>
        <v>0.61865115564956064</v>
      </c>
      <c r="J62" s="119">
        <f>IF(RES_hhdet_tes!J62=0,"",RES_hhdet_tes!J62/RES_hhdet_fec!J62)</f>
        <v>0.62997254816508397</v>
      </c>
      <c r="K62" s="119">
        <f>IF(RES_hhdet_tes!K62=0,"",RES_hhdet_tes!K62/RES_hhdet_fec!K62)</f>
        <v>0.64284963089774039</v>
      </c>
      <c r="L62" s="119">
        <f>IF(RES_hhdet_tes!L62=0,"",RES_hhdet_tes!L62/RES_hhdet_fec!L62)</f>
        <v>0.6568912054554138</v>
      </c>
      <c r="M62" s="119">
        <f>IF(RES_hhdet_tes!M62=0,"",RES_hhdet_tes!M62/RES_hhdet_fec!M62)</f>
        <v>0.67289706643744496</v>
      </c>
      <c r="N62" s="119">
        <f>IF(RES_hhdet_tes!N62=0,"",RES_hhdet_tes!N62/RES_hhdet_fec!N62)</f>
        <v>0.69067186135117542</v>
      </c>
      <c r="O62" s="119">
        <f>IF(RES_hhdet_tes!O62=0,"",RES_hhdet_tes!O62/RES_hhdet_fec!O62)</f>
        <v>0.70829448153023078</v>
      </c>
      <c r="P62" s="119">
        <f>IF(RES_hhdet_tes!P62=0,"",RES_hhdet_tes!P62/RES_hhdet_fec!P62)</f>
        <v>0.71405865566904436</v>
      </c>
      <c r="Q62" s="119">
        <f>IF(RES_hhdet_tes!Q62=0,"",RES_hhdet_tes!Q62/RES_hhdet_fec!Q62)</f>
        <v>0.72143457431259572</v>
      </c>
      <c r="R62" s="119">
        <f>IF(RES_hhdet_tes!R62=0,"",RES_hhdet_tes!R62/RES_hhdet_fec!R62)</f>
        <v>0.73126793071502649</v>
      </c>
      <c r="S62" s="119">
        <f>IF(RES_hhdet_tes!S62=0,"",RES_hhdet_tes!S62/RES_hhdet_fec!S62)</f>
        <v>0.74330101128638082</v>
      </c>
      <c r="T62" s="119">
        <f>IF(RES_hhdet_tes!T62=0,"",RES_hhdet_tes!T62/RES_hhdet_fec!T62)</f>
        <v>0.75478009542766433</v>
      </c>
      <c r="U62" s="119">
        <f>IF(RES_hhdet_tes!U62=0,"",RES_hhdet_tes!U62/RES_hhdet_fec!U62)</f>
        <v>0.76635379669835701</v>
      </c>
      <c r="V62" s="119">
        <f>IF(RES_hhdet_tes!V62=0,"",RES_hhdet_tes!V62/RES_hhdet_fec!V62)</f>
        <v>0.77787260114300305</v>
      </c>
      <c r="W62" s="119">
        <f>IF(RES_hhdet_tes!W62=0,"",RES_hhdet_tes!W62/RES_hhdet_fec!W62)</f>
        <v>0.78776914415581656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0.55212206739621106</v>
      </c>
      <c r="C63" s="124">
        <f>IF(RES_hhdet_tes!C63=0,"",RES_hhdet_tes!C63/RES_hhdet_fec!C63)</f>
        <v>0.55972960574351438</v>
      </c>
      <c r="D63" s="124">
        <f>IF(RES_hhdet_tes!D63=0,"",RES_hhdet_tes!D63/RES_hhdet_fec!D63)</f>
        <v>0.56764836276264508</v>
      </c>
      <c r="E63" s="124">
        <f>IF(RES_hhdet_tes!E63=0,"",RES_hhdet_tes!E63/RES_hhdet_fec!E63)</f>
        <v>0.57598931249715468</v>
      </c>
      <c r="F63" s="124">
        <f>IF(RES_hhdet_tes!F63=0,"",RES_hhdet_tes!F63/RES_hhdet_fec!F63)</f>
        <v>0.58466401455922912</v>
      </c>
      <c r="G63" s="124">
        <f>IF(RES_hhdet_tes!G63=0,"",RES_hhdet_tes!G63/RES_hhdet_fec!G63)</f>
        <v>0.59384479701832749</v>
      </c>
      <c r="H63" s="124">
        <f>IF(RES_hhdet_tes!H63=0,"",RES_hhdet_tes!H63/RES_hhdet_fec!H63)</f>
        <v>0.60405560657121427</v>
      </c>
      <c r="I63" s="124">
        <f>IF(RES_hhdet_tes!I63=0,"",RES_hhdet_tes!I63/RES_hhdet_fec!I63)</f>
        <v>0.61521361239100858</v>
      </c>
      <c r="J63" s="124">
        <f>IF(RES_hhdet_tes!J63=0,"",RES_hhdet_tes!J63/RES_hhdet_fec!J63)</f>
        <v>0.62738821319107974</v>
      </c>
      <c r="K63" s="124">
        <f>IF(RES_hhdet_tes!K63=0,"",RES_hhdet_tes!K63/RES_hhdet_fec!K63)</f>
        <v>0.64069804210228387</v>
      </c>
      <c r="L63" s="124">
        <f>IF(RES_hhdet_tes!L63=0,"",RES_hhdet_tes!L63/RES_hhdet_fec!L63)</f>
        <v>0.65545493719014747</v>
      </c>
      <c r="M63" s="124">
        <f>IF(RES_hhdet_tes!M63=0,"",RES_hhdet_tes!M63/RES_hhdet_fec!M63)</f>
        <v>0.67115520674533879</v>
      </c>
      <c r="N63" s="124">
        <f>IF(RES_hhdet_tes!N63=0,"",RES_hhdet_tes!N63/RES_hhdet_fec!N63)</f>
        <v>0.68924544862467985</v>
      </c>
      <c r="O63" s="124">
        <f>IF(RES_hhdet_tes!O63=0,"",RES_hhdet_tes!O63/RES_hhdet_fec!O63)</f>
        <v>0.70710466861702637</v>
      </c>
      <c r="P63" s="124">
        <f>IF(RES_hhdet_tes!P63=0,"",RES_hhdet_tes!P63/RES_hhdet_fec!P63)</f>
        <v>0.71122883173838125</v>
      </c>
      <c r="Q63" s="124">
        <f>IF(RES_hhdet_tes!Q63=0,"",RES_hhdet_tes!Q63/RES_hhdet_fec!Q63)</f>
        <v>0.71800843049595464</v>
      </c>
      <c r="R63" s="124">
        <f>IF(RES_hhdet_tes!R63=0,"",RES_hhdet_tes!R63/RES_hhdet_fec!R63)</f>
        <v>0.72690316716931036</v>
      </c>
      <c r="S63" s="124">
        <f>IF(RES_hhdet_tes!S63=0,"",RES_hhdet_tes!S63/RES_hhdet_fec!S63)</f>
        <v>0.73754808984628628</v>
      </c>
      <c r="T63" s="124">
        <f>IF(RES_hhdet_tes!T63=0,"",RES_hhdet_tes!T63/RES_hhdet_fec!T63)</f>
        <v>0.74766246051200591</v>
      </c>
      <c r="U63" s="124">
        <f>IF(RES_hhdet_tes!U63=0,"",RES_hhdet_tes!U63/RES_hhdet_fec!U63)</f>
        <v>0.75756615900629398</v>
      </c>
      <c r="V63" s="124">
        <f>IF(RES_hhdet_tes!V63=0,"",RES_hhdet_tes!V63/RES_hhdet_fec!V63)</f>
        <v>0.76733035853944054</v>
      </c>
      <c r="W63" s="124">
        <f>IF(RES_hhdet_tes!W63=0,"",RES_hhdet_tes!W63/RES_hhdet_fec!W63)</f>
        <v>0.77697380435236874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0.54639870825956582</v>
      </c>
      <c r="C64" s="111">
        <f>IF(RES_hhdet_tes!C64=0,"",RES_hhdet_tes!C64/RES_hhdet_fec!C64)</f>
        <v>0.55411487863724007</v>
      </c>
      <c r="D64" s="111">
        <f>IF(RES_hhdet_tes!D64=0,"",RES_hhdet_tes!D64/RES_hhdet_fec!D64)</f>
        <v>0.56216315757570501</v>
      </c>
      <c r="E64" s="111">
        <f>IF(RES_hhdet_tes!E64=0,"",RES_hhdet_tes!E64/RES_hhdet_fec!E64)</f>
        <v>0.57062892665205034</v>
      </c>
      <c r="F64" s="111">
        <f>IF(RES_hhdet_tes!F64=0,"",RES_hhdet_tes!F64/RES_hhdet_fec!F64)</f>
        <v>0.57944046621218603</v>
      </c>
      <c r="G64" s="111">
        <f>IF(RES_hhdet_tes!G64=0,"",RES_hhdet_tes!G64/RES_hhdet_fec!G64)</f>
        <v>0.58877828996777481</v>
      </c>
      <c r="H64" s="111">
        <f>IF(RES_hhdet_tes!H64=0,"",RES_hhdet_tes!H64/RES_hhdet_fec!H64)</f>
        <v>0.59915688362738473</v>
      </c>
      <c r="I64" s="111">
        <f>IF(RES_hhdet_tes!I64=0,"",RES_hhdet_tes!I64/RES_hhdet_fec!I64)</f>
        <v>0.61050540627812755</v>
      </c>
      <c r="J64" s="111">
        <f>IF(RES_hhdet_tes!J64=0,"",RES_hhdet_tes!J64/RES_hhdet_fec!J64)</f>
        <v>0.62271826059949942</v>
      </c>
      <c r="K64" s="111">
        <f>IF(RES_hhdet_tes!K64=0,"",RES_hhdet_tes!K64/RES_hhdet_fec!K64)</f>
        <v>0.63615368816598439</v>
      </c>
      <c r="L64" s="111">
        <f>IF(RES_hhdet_tes!L64=0,"",RES_hhdet_tes!L64/RES_hhdet_fec!L64)</f>
        <v>0.65090239297186125</v>
      </c>
      <c r="M64" s="111">
        <f>IF(RES_hhdet_tes!M64=0,"",RES_hhdet_tes!M64/RES_hhdet_fec!M64)</f>
        <v>0.66697343585258517</v>
      </c>
      <c r="N64" s="111">
        <f>IF(RES_hhdet_tes!N64=0,"",RES_hhdet_tes!N64/RES_hhdet_fec!N64)</f>
        <v>0.68518936941972408</v>
      </c>
      <c r="O64" s="111">
        <f>IF(RES_hhdet_tes!O64=0,"",RES_hhdet_tes!O64/RES_hhdet_fec!O64)</f>
        <v>0.70315482539626717</v>
      </c>
      <c r="P64" s="111">
        <f>IF(RES_hhdet_tes!P64=0,"",RES_hhdet_tes!P64/RES_hhdet_fec!P64)</f>
        <v>0.70757250404540251</v>
      </c>
      <c r="Q64" s="111">
        <f>IF(RES_hhdet_tes!Q64=0,"",RES_hhdet_tes!Q64/RES_hhdet_fec!Q64)</f>
        <v>0.71430324511281906</v>
      </c>
      <c r="R64" s="111">
        <f>IF(RES_hhdet_tes!R64=0,"",RES_hhdet_tes!R64/RES_hhdet_fec!R64)</f>
        <v>0.72325461997863438</v>
      </c>
      <c r="S64" s="111">
        <f>IF(RES_hhdet_tes!S64=0,"",RES_hhdet_tes!S64/RES_hhdet_fec!S64)</f>
        <v>0.73404906188089469</v>
      </c>
      <c r="T64" s="111">
        <f>IF(RES_hhdet_tes!T64=0,"",RES_hhdet_tes!T64/RES_hhdet_fec!T64)</f>
        <v>0.7442902184366339</v>
      </c>
      <c r="U64" s="111">
        <f>IF(RES_hhdet_tes!U64=0,"",RES_hhdet_tes!U64/RES_hhdet_fec!U64)</f>
        <v>0.75434870405058707</v>
      </c>
      <c r="V64" s="111">
        <f>IF(RES_hhdet_tes!V64=0,"",RES_hhdet_tes!V64/RES_hhdet_fec!V64)</f>
        <v>0.76428139692245933</v>
      </c>
      <c r="W64" s="111">
        <f>IF(RES_hhdet_tes!W64=0,"",RES_hhdet_tes!W64/RES_hhdet_fec!W64)</f>
        <v>0.77394200242679612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1.9948621447266517</v>
      </c>
      <c r="C66" s="124">
        <f>IF(RES_hhdet_tes!C66=0,"",RES_hhdet_tes!C66/RES_hhdet_fec!C66)</f>
        <v>2.0859360582749766</v>
      </c>
      <c r="D66" s="124">
        <f>IF(RES_hhdet_tes!D66=0,"",RES_hhdet_tes!D66/RES_hhdet_fec!D66)</f>
        <v>2.1795023088746035</v>
      </c>
      <c r="E66" s="124">
        <f>IF(RES_hhdet_tes!E66=0,"",RES_hhdet_tes!E66/RES_hhdet_fec!E66)</f>
        <v>2.3118061525663425</v>
      </c>
      <c r="F66" s="124">
        <f>IF(RES_hhdet_tes!F66=0,"",RES_hhdet_tes!F66/RES_hhdet_fec!F66)</f>
        <v>2.4686760039265745</v>
      </c>
      <c r="G66" s="124">
        <f>IF(RES_hhdet_tes!G66=0,"",RES_hhdet_tes!G66/RES_hhdet_fec!G66)</f>
        <v>2.6641435858788305</v>
      </c>
      <c r="H66" s="124">
        <f>IF(RES_hhdet_tes!H66=0,"",RES_hhdet_tes!H66/RES_hhdet_fec!H66)</f>
        <v>2.860833278349177</v>
      </c>
      <c r="I66" s="124">
        <f>IF(RES_hhdet_tes!I66=0,"",RES_hhdet_tes!I66/RES_hhdet_fec!I66)</f>
        <v>2.9511077688534089</v>
      </c>
      <c r="J66" s="124">
        <f>IF(RES_hhdet_tes!J66=0,"",RES_hhdet_tes!J66/RES_hhdet_fec!J66)</f>
        <v>3.0109607020331643</v>
      </c>
      <c r="K66" s="124">
        <f>IF(RES_hhdet_tes!K66=0,"",RES_hhdet_tes!K66/RES_hhdet_fec!K66)</f>
        <v>3.1168545801783556</v>
      </c>
      <c r="L66" s="124">
        <f>IF(RES_hhdet_tes!L66=0,"",RES_hhdet_tes!L66/RES_hhdet_fec!L66)</f>
        <v>3.2266368000845342</v>
      </c>
      <c r="M66" s="124">
        <f>IF(RES_hhdet_tes!M66=0,"",RES_hhdet_tes!M66/RES_hhdet_fec!M66)</f>
        <v>3.3723788832912809</v>
      </c>
      <c r="N66" s="124">
        <f>IF(RES_hhdet_tes!N66=0,"",RES_hhdet_tes!N66/RES_hhdet_fec!N66)</f>
        <v>3.49944769836537</v>
      </c>
      <c r="O66" s="124">
        <f>IF(RES_hhdet_tes!O66=0,"",RES_hhdet_tes!O66/RES_hhdet_fec!O66)</f>
        <v>3.6285608936028155</v>
      </c>
      <c r="P66" s="124">
        <f>IF(RES_hhdet_tes!P66=0,"",RES_hhdet_tes!P66/RES_hhdet_fec!P66)</f>
        <v>3.7607114827056787</v>
      </c>
      <c r="Q66" s="124">
        <f>IF(RES_hhdet_tes!Q66=0,"",RES_hhdet_tes!Q66/RES_hhdet_fec!Q66)</f>
        <v>3.8747128888785065</v>
      </c>
      <c r="R66" s="124">
        <f>IF(RES_hhdet_tes!R66=0,"",RES_hhdet_tes!R66/RES_hhdet_fec!R66)</f>
        <v>4.0111361516749104</v>
      </c>
      <c r="S66" s="124">
        <f>IF(RES_hhdet_tes!S66=0,"",RES_hhdet_tes!S66/RES_hhdet_fec!S66)</f>
        <v>4.131586227273365</v>
      </c>
      <c r="T66" s="124">
        <f>IF(RES_hhdet_tes!T66=0,"",RES_hhdet_tes!T66/RES_hhdet_fec!T66)</f>
        <v>4.248872001153047</v>
      </c>
      <c r="U66" s="124">
        <f>IF(RES_hhdet_tes!U66=0,"",RES_hhdet_tes!U66/RES_hhdet_fec!U66)</f>
        <v>4.367395205292782</v>
      </c>
      <c r="V66" s="124">
        <f>IF(RES_hhdet_tes!V66=0,"",RES_hhdet_tes!V66/RES_hhdet_fec!V66)</f>
        <v>4.4680070027193759</v>
      </c>
      <c r="W66" s="124">
        <f>IF(RES_hhdet_tes!W66=0,"",RES_hhdet_tes!W66/RES_hhdet_fec!W66)</f>
        <v>4.5595759417358837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1.9948621447266517</v>
      </c>
      <c r="C67" s="111">
        <f>IF(RES_hhdet_tes!C67=0,"",RES_hhdet_tes!C67/RES_hhdet_fec!C67)</f>
        <v>2.0859360582749766</v>
      </c>
      <c r="D67" s="111">
        <f>IF(RES_hhdet_tes!D67=0,"",RES_hhdet_tes!D67/RES_hhdet_fec!D67)</f>
        <v>2.1795023088746035</v>
      </c>
      <c r="E67" s="111">
        <f>IF(RES_hhdet_tes!E67=0,"",RES_hhdet_tes!E67/RES_hhdet_fec!E67)</f>
        <v>2.3118061525663425</v>
      </c>
      <c r="F67" s="111">
        <f>IF(RES_hhdet_tes!F67=0,"",RES_hhdet_tes!F67/RES_hhdet_fec!F67)</f>
        <v>2.4686760039265745</v>
      </c>
      <c r="G67" s="111">
        <f>IF(RES_hhdet_tes!G67=0,"",RES_hhdet_tes!G67/RES_hhdet_fec!G67)</f>
        <v>2.6641435858788305</v>
      </c>
      <c r="H67" s="111">
        <f>IF(RES_hhdet_tes!H67=0,"",RES_hhdet_tes!H67/RES_hhdet_fec!H67)</f>
        <v>2.860833278349177</v>
      </c>
      <c r="I67" s="111">
        <f>IF(RES_hhdet_tes!I67=0,"",RES_hhdet_tes!I67/RES_hhdet_fec!I67)</f>
        <v>2.9511077688534089</v>
      </c>
      <c r="J67" s="111">
        <f>IF(RES_hhdet_tes!J67=0,"",RES_hhdet_tes!J67/RES_hhdet_fec!J67)</f>
        <v>3.0109607020331643</v>
      </c>
      <c r="K67" s="111">
        <f>IF(RES_hhdet_tes!K67=0,"",RES_hhdet_tes!K67/RES_hhdet_fec!K67)</f>
        <v>3.1168545801783556</v>
      </c>
      <c r="L67" s="111">
        <f>IF(RES_hhdet_tes!L67=0,"",RES_hhdet_tes!L67/RES_hhdet_fec!L67)</f>
        <v>3.2266368000845342</v>
      </c>
      <c r="M67" s="111">
        <f>IF(RES_hhdet_tes!M67=0,"",RES_hhdet_tes!M67/RES_hhdet_fec!M67)</f>
        <v>3.3723788832912809</v>
      </c>
      <c r="N67" s="111">
        <f>IF(RES_hhdet_tes!N67=0,"",RES_hhdet_tes!N67/RES_hhdet_fec!N67)</f>
        <v>3.49944769836537</v>
      </c>
      <c r="O67" s="111">
        <f>IF(RES_hhdet_tes!O67=0,"",RES_hhdet_tes!O67/RES_hhdet_fec!O67)</f>
        <v>3.6285608936028155</v>
      </c>
      <c r="P67" s="111">
        <f>IF(RES_hhdet_tes!P67=0,"",RES_hhdet_tes!P67/RES_hhdet_fec!P67)</f>
        <v>3.7607114827056787</v>
      </c>
      <c r="Q67" s="111">
        <f>IF(RES_hhdet_tes!Q67=0,"",RES_hhdet_tes!Q67/RES_hhdet_fec!Q67)</f>
        <v>3.8747128888785065</v>
      </c>
      <c r="R67" s="111">
        <f>IF(RES_hhdet_tes!R67=0,"",RES_hhdet_tes!R67/RES_hhdet_fec!R67)</f>
        <v>4.0111361516749104</v>
      </c>
      <c r="S67" s="111">
        <f>IF(RES_hhdet_tes!S67=0,"",RES_hhdet_tes!S67/RES_hhdet_fec!S67)</f>
        <v>4.131586227273365</v>
      </c>
      <c r="T67" s="111">
        <f>IF(RES_hhdet_tes!T67=0,"",RES_hhdet_tes!T67/RES_hhdet_fec!T67)</f>
        <v>4.248872001153047</v>
      </c>
      <c r="U67" s="111">
        <f>IF(RES_hhdet_tes!U67=0,"",RES_hhdet_tes!U67/RES_hhdet_fec!U67)</f>
        <v>4.367395205292782</v>
      </c>
      <c r="V67" s="111">
        <f>IF(RES_hhdet_tes!V67=0,"",RES_hhdet_tes!V67/RES_hhdet_fec!V67)</f>
        <v>4.4680070027193759</v>
      </c>
      <c r="W67" s="111">
        <f>IF(RES_hhdet_tes!W67=0,"",RES_hhdet_tes!W67/RES_hhdet_fec!W67)</f>
        <v>4.5595759417358837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0.58410786814887272</v>
      </c>
      <c r="C68" s="124">
        <f>IF(RES_hhdet_tes!C68=0,"",RES_hhdet_tes!C68/RES_hhdet_fec!C68)</f>
        <v>0.58931802442624293</v>
      </c>
      <c r="D68" s="124">
        <f>IF(RES_hhdet_tes!D68=0,"",RES_hhdet_tes!D68/RES_hhdet_fec!D68)</f>
        <v>0.59459169674008128</v>
      </c>
      <c r="E68" s="124">
        <f>IF(RES_hhdet_tes!E68=0,"",RES_hhdet_tes!E68/RES_hhdet_fec!E68)</f>
        <v>0.60014719271217842</v>
      </c>
      <c r="F68" s="124">
        <f>IF(RES_hhdet_tes!F68=0,"",RES_hhdet_tes!F68/RES_hhdet_fec!F68)</f>
        <v>0.60602294734030449</v>
      </c>
      <c r="G68" s="124">
        <f>IF(RES_hhdet_tes!G68=0,"",RES_hhdet_tes!G68/RES_hhdet_fec!G68)</f>
        <v>0.61229188875368512</v>
      </c>
      <c r="H68" s="124">
        <f>IF(RES_hhdet_tes!H68=0,"",RES_hhdet_tes!H68/RES_hhdet_fec!H68)</f>
        <v>0.61935322057732578</v>
      </c>
      <c r="I68" s="124">
        <f>IF(RES_hhdet_tes!I68=0,"",RES_hhdet_tes!I68/RES_hhdet_fec!I68)</f>
        <v>0.62737622700603812</v>
      </c>
      <c r="J68" s="124">
        <f>IF(RES_hhdet_tes!J68=0,"",RES_hhdet_tes!J68/RES_hhdet_fec!J68)</f>
        <v>0.63597879461092177</v>
      </c>
      <c r="K68" s="124">
        <f>IF(RES_hhdet_tes!K68=0,"",RES_hhdet_tes!K68/RES_hhdet_fec!K68)</f>
        <v>0.6455942181485621</v>
      </c>
      <c r="L68" s="124">
        <f>IF(RES_hhdet_tes!L68=0,"",RES_hhdet_tes!L68/RES_hhdet_fec!L68)</f>
        <v>0.65624143780429556</v>
      </c>
      <c r="M68" s="124">
        <f>IF(RES_hhdet_tes!M68=0,"",RES_hhdet_tes!M68/RES_hhdet_fec!M68)</f>
        <v>0.66840200499207436</v>
      </c>
      <c r="N68" s="124">
        <f>IF(RES_hhdet_tes!N68=0,"",RES_hhdet_tes!N68/RES_hhdet_fec!N68)</f>
        <v>0.68267456159824225</v>
      </c>
      <c r="O68" s="124">
        <f>IF(RES_hhdet_tes!O68=0,"",RES_hhdet_tes!O68/RES_hhdet_fec!O68)</f>
        <v>0.69766721542309662</v>
      </c>
      <c r="P68" s="124">
        <f>IF(RES_hhdet_tes!P68=0,"",RES_hhdet_tes!P68/RES_hhdet_fec!P68)</f>
        <v>0.7030218659511619</v>
      </c>
      <c r="Q68" s="124">
        <f>IF(RES_hhdet_tes!Q68=0,"",RES_hhdet_tes!Q68/RES_hhdet_fec!Q68)</f>
        <v>0.71135146648355607</v>
      </c>
      <c r="R68" s="124">
        <f>IF(RES_hhdet_tes!R68=0,"",RES_hhdet_tes!R68/RES_hhdet_fec!R68)</f>
        <v>0.72305796404162392</v>
      </c>
      <c r="S68" s="124">
        <f>IF(RES_hhdet_tes!S68=0,"",RES_hhdet_tes!S68/RES_hhdet_fec!S68)</f>
        <v>0.73741336027792881</v>
      </c>
      <c r="T68" s="124">
        <f>IF(RES_hhdet_tes!T68=0,"",RES_hhdet_tes!T68/RES_hhdet_fec!T68)</f>
        <v>0.75182111939660223</v>
      </c>
      <c r="U68" s="124">
        <f>IF(RES_hhdet_tes!U68=0,"",RES_hhdet_tes!U68/RES_hhdet_fec!U68)</f>
        <v>0.76676387062590967</v>
      </c>
      <c r="V68" s="124">
        <f>IF(RES_hhdet_tes!V68=0,"",RES_hhdet_tes!V68/RES_hhdet_fec!V68)</f>
        <v>0.78220097971356739</v>
      </c>
      <c r="W68" s="124">
        <f>IF(RES_hhdet_tes!W68=0,"",RES_hhdet_tes!W68/RES_hhdet_fec!W68)</f>
        <v>0.79763654576029486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0.58272359088785797</v>
      </c>
      <c r="C69" s="111">
        <f>IF(RES_hhdet_tes!C69=0,"",RES_hhdet_tes!C69/RES_hhdet_fec!C69)</f>
        <v>0.58746180193056519</v>
      </c>
      <c r="D69" s="111">
        <f>IF(RES_hhdet_tes!D69=0,"",RES_hhdet_tes!D69/RES_hhdet_fec!D69)</f>
        <v>0.5926611743472614</v>
      </c>
      <c r="E69" s="111">
        <f>IF(RES_hhdet_tes!E69=0,"",RES_hhdet_tes!E69/RES_hhdet_fec!E69)</f>
        <v>0.5982305108502779</v>
      </c>
      <c r="F69" s="111">
        <f>IF(RES_hhdet_tes!F69=0,"",RES_hhdet_tes!F69/RES_hhdet_fec!F69)</f>
        <v>0.60408455899674951</v>
      </c>
      <c r="G69" s="111">
        <f>IF(RES_hhdet_tes!G69=0,"",RES_hhdet_tes!G69/RES_hhdet_fec!G69)</f>
        <v>0.61037573822478941</v>
      </c>
      <c r="H69" s="111">
        <f>IF(RES_hhdet_tes!H69=0,"",RES_hhdet_tes!H69/RES_hhdet_fec!H69)</f>
        <v>0.61744109623816334</v>
      </c>
      <c r="I69" s="111">
        <f>IF(RES_hhdet_tes!I69=0,"",RES_hhdet_tes!I69/RES_hhdet_fec!I69)</f>
        <v>0.62517402909153419</v>
      </c>
      <c r="J69" s="111">
        <f>IF(RES_hhdet_tes!J69=0,"",RES_hhdet_tes!J69/RES_hhdet_fec!J69)</f>
        <v>0.63368194460492455</v>
      </c>
      <c r="K69" s="111">
        <f>IF(RES_hhdet_tes!K69=0,"",RES_hhdet_tes!K69/RES_hhdet_fec!K69)</f>
        <v>0.6433153536214351</v>
      </c>
      <c r="L69" s="111">
        <f>IF(RES_hhdet_tes!L69=0,"",RES_hhdet_tes!L69/RES_hhdet_fec!L69)</f>
        <v>0.65410312293329254</v>
      </c>
      <c r="M69" s="111">
        <f>IF(RES_hhdet_tes!M69=0,"",RES_hhdet_tes!M69/RES_hhdet_fec!M69)</f>
        <v>0.66631540203538264</v>
      </c>
      <c r="N69" s="111">
        <f>IF(RES_hhdet_tes!N69=0,"",RES_hhdet_tes!N69/RES_hhdet_fec!N69)</f>
        <v>0.68067280880712933</v>
      </c>
      <c r="O69" s="111">
        <f>IF(RES_hhdet_tes!O69=0,"",RES_hhdet_tes!O69/RES_hhdet_fec!O69)</f>
        <v>0.69595462380596884</v>
      </c>
      <c r="P69" s="111">
        <f>IF(RES_hhdet_tes!P69=0,"",RES_hhdet_tes!P69/RES_hhdet_fec!P69)</f>
        <v>0.70160009606338647</v>
      </c>
      <c r="Q69" s="111">
        <f>IF(RES_hhdet_tes!Q69=0,"",RES_hhdet_tes!Q69/RES_hhdet_fec!Q69)</f>
        <v>0.70973501718422827</v>
      </c>
      <c r="R69" s="111">
        <f>IF(RES_hhdet_tes!R69=0,"",RES_hhdet_tes!R69/RES_hhdet_fec!R69)</f>
        <v>0.72162653054466774</v>
      </c>
      <c r="S69" s="111">
        <f>IF(RES_hhdet_tes!S69=0,"",RES_hhdet_tes!S69/RES_hhdet_fec!S69)</f>
        <v>0.73609268245667747</v>
      </c>
      <c r="T69" s="111">
        <f>IF(RES_hhdet_tes!T69=0,"",RES_hhdet_tes!T69/RES_hhdet_fec!T69)</f>
        <v>0.75051168116550959</v>
      </c>
      <c r="U69" s="111">
        <f>IF(RES_hhdet_tes!U69=0,"",RES_hhdet_tes!U69/RES_hhdet_fec!U69)</f>
        <v>0.76541923118243294</v>
      </c>
      <c r="V69" s="111">
        <f>IF(RES_hhdet_tes!V69=0,"",RES_hhdet_tes!V69/RES_hhdet_fec!V69)</f>
        <v>0.78088838273766847</v>
      </c>
      <c r="W69" s="111">
        <f>IF(RES_hhdet_tes!W69=0,"",RES_hhdet_tes!W69/RES_hhdet_fec!W69)</f>
        <v>0.79661691852274896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0.72355104301557949</v>
      </c>
      <c r="C70" s="111">
        <f>IF(RES_hhdet_tes!C70=0,"",RES_hhdet_tes!C70/RES_hhdet_fec!C70)</f>
        <v>0.75231077053340467</v>
      </c>
      <c r="D70" s="111">
        <f>IF(RES_hhdet_tes!D70=0,"",RES_hhdet_tes!D70/RES_hhdet_fec!D70)</f>
        <v>0.74657644306994264</v>
      </c>
      <c r="E70" s="111">
        <f>IF(RES_hhdet_tes!E70=0,"",RES_hhdet_tes!E70/RES_hhdet_fec!E70)</f>
        <v>0.75619515811944404</v>
      </c>
      <c r="F70" s="111">
        <f>IF(RES_hhdet_tes!F70=0,"",RES_hhdet_tes!F70/RES_hhdet_fec!F70)</f>
        <v>0.76250521277928884</v>
      </c>
      <c r="G70" s="111">
        <f>IF(RES_hhdet_tes!G70=0,"",RES_hhdet_tes!G70/RES_hhdet_fec!G70)</f>
        <v>0.76482945707425543</v>
      </c>
      <c r="H70" s="111">
        <f>IF(RES_hhdet_tes!H70=0,"",RES_hhdet_tes!H70/RES_hhdet_fec!H70)</f>
        <v>0.77235681688217894</v>
      </c>
      <c r="I70" s="111">
        <f>IF(RES_hhdet_tes!I70=0,"",RES_hhdet_tes!I70/RES_hhdet_fec!I70)</f>
        <v>0.76604952849827479</v>
      </c>
      <c r="J70" s="111">
        <f>IF(RES_hhdet_tes!J70=0,"",RES_hhdet_tes!J70/RES_hhdet_fec!J70)</f>
        <v>0.7892948482064891</v>
      </c>
      <c r="K70" s="111">
        <f>IF(RES_hhdet_tes!K70=0,"",RES_hhdet_tes!K70/RES_hhdet_fec!K70)</f>
        <v>0.7905831453635328</v>
      </c>
      <c r="L70" s="111">
        <f>IF(RES_hhdet_tes!L70=0,"",RES_hhdet_tes!L70/RES_hhdet_fec!L70)</f>
        <v>0.81582244541119364</v>
      </c>
      <c r="M70" s="111">
        <f>IF(RES_hhdet_tes!M70=0,"",RES_hhdet_tes!M70/RES_hhdet_fec!M70)</f>
        <v>0.81373725286086074</v>
      </c>
      <c r="N70" s="111">
        <f>IF(RES_hhdet_tes!N70=0,"",RES_hhdet_tes!N70/RES_hhdet_fec!N70)</f>
        <v>0.82564743455376877</v>
      </c>
      <c r="O70" s="111">
        <f>IF(RES_hhdet_tes!O70=0,"",RES_hhdet_tes!O70/RES_hhdet_fec!O70)</f>
        <v>0.83169275033493051</v>
      </c>
      <c r="P70" s="111">
        <f>IF(RES_hhdet_tes!P70=0,"",RES_hhdet_tes!P70/RES_hhdet_fec!P70)</f>
        <v>0.83089085588932288</v>
      </c>
      <c r="Q70" s="111">
        <f>IF(RES_hhdet_tes!Q70=0,"",RES_hhdet_tes!Q70/RES_hhdet_fec!Q70)</f>
        <v>0.83576049406478226</v>
      </c>
      <c r="R70" s="111">
        <f>IF(RES_hhdet_tes!R70=0,"",RES_hhdet_tes!R70/RES_hhdet_fec!R70)</f>
        <v>0.84159925810460623</v>
      </c>
      <c r="S70" s="111">
        <f>IF(RES_hhdet_tes!S70=0,"",RES_hhdet_tes!S70/RES_hhdet_fec!S70)</f>
        <v>0.84856574590094758</v>
      </c>
      <c r="T70" s="111">
        <f>IF(RES_hhdet_tes!T70=0,"",RES_hhdet_tes!T70/RES_hhdet_fec!T70)</f>
        <v>0.859744645872901</v>
      </c>
      <c r="U70" s="111">
        <f>IF(RES_hhdet_tes!U70=0,"",RES_hhdet_tes!U70/RES_hhdet_fec!U70)</f>
        <v>0.8713358664380918</v>
      </c>
      <c r="V70" s="111">
        <f>IF(RES_hhdet_tes!V70=0,"",RES_hhdet_tes!V70/RES_hhdet_fec!V70)</f>
        <v>0.87881401401147652</v>
      </c>
      <c r="W70" s="111">
        <f>IF(RES_hhdet_tes!W70=0,"",RES_hhdet_tes!W70/RES_hhdet_fec!W70)</f>
        <v>0.89118131952338731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0.58272359088785797</v>
      </c>
      <c r="C71" s="112">
        <f>IF(RES_hhdet_tes!C71=0,"",RES_hhdet_tes!C71/RES_hhdet_fec!C71)</f>
        <v>0.59818770028258317</v>
      </c>
      <c r="D71" s="112">
        <f>IF(RES_hhdet_tes!D71=0,"",RES_hhdet_tes!D71/RES_hhdet_fec!D71)</f>
        <v>0.60050525810288635</v>
      </c>
      <c r="E71" s="112">
        <f>IF(RES_hhdet_tes!E71=0,"",RES_hhdet_tes!E71/RES_hhdet_fec!E71)</f>
        <v>0.60854629467822452</v>
      </c>
      <c r="F71" s="112">
        <f>IF(RES_hhdet_tes!F71=0,"",RES_hhdet_tes!F71/RES_hhdet_fec!F71)</f>
        <v>0.61713187293035054</v>
      </c>
      <c r="G71" s="112">
        <f>IF(RES_hhdet_tes!G71=0,"",RES_hhdet_tes!G71/RES_hhdet_fec!G71)</f>
        <v>0.62266846423141253</v>
      </c>
      <c r="H71" s="112">
        <f>IF(RES_hhdet_tes!H71=0,"",RES_hhdet_tes!H71/RES_hhdet_fec!H71)</f>
        <v>0.62930662022460093</v>
      </c>
      <c r="I71" s="112">
        <f>IF(RES_hhdet_tes!I71=0,"",RES_hhdet_tes!I71/RES_hhdet_fec!I71)</f>
        <v>0.63358568449470654</v>
      </c>
      <c r="J71" s="112">
        <f>IF(RES_hhdet_tes!J71=0,"",RES_hhdet_tes!J71/RES_hhdet_fec!J71)</f>
        <v>0.64628045722207061</v>
      </c>
      <c r="K71" s="112">
        <f>IF(RES_hhdet_tes!K71=0,"",RES_hhdet_tes!K71/RES_hhdet_fec!K71)</f>
        <v>0.65370596420975402</v>
      </c>
      <c r="L71" s="112">
        <f>IF(RES_hhdet_tes!L71=0,"",RES_hhdet_tes!L71/RES_hhdet_fec!L71)</f>
        <v>0.66346599367980219</v>
      </c>
      <c r="M71" s="112">
        <f>IF(RES_hhdet_tes!M71=0,"",RES_hhdet_tes!M71/RES_hhdet_fec!M71)</f>
        <v>0.66782050343616361</v>
      </c>
      <c r="N71" s="112">
        <f>IF(RES_hhdet_tes!N71=0,"",RES_hhdet_tes!N71/RES_hhdet_fec!N71)</f>
        <v>0.67600107314477564</v>
      </c>
      <c r="O71" s="112">
        <f>IF(RES_hhdet_tes!O71=0,"",RES_hhdet_tes!O71/RES_hhdet_fec!O71)</f>
        <v>0.69486449609173195</v>
      </c>
      <c r="P71" s="112">
        <f>IF(RES_hhdet_tes!P71=0,"",RES_hhdet_tes!P71/RES_hhdet_fec!P71)</f>
        <v>0.69688606465073799</v>
      </c>
      <c r="Q71" s="112">
        <f>IF(RES_hhdet_tes!Q71=0,"",RES_hhdet_tes!Q71/RES_hhdet_fec!Q71)</f>
        <v>0.70910864173503285</v>
      </c>
      <c r="R71" s="112">
        <f>IF(RES_hhdet_tes!R71=0,"",RES_hhdet_tes!R71/RES_hhdet_fec!R71)</f>
        <v>0.72569362918678271</v>
      </c>
      <c r="S71" s="112">
        <f>IF(RES_hhdet_tes!S71=0,"",RES_hhdet_tes!S71/RES_hhdet_fec!S71)</f>
        <v>0.73595366506046755</v>
      </c>
      <c r="T71" s="112">
        <f>IF(RES_hhdet_tes!T71=0,"",RES_hhdet_tes!T71/RES_hhdet_fec!T71)</f>
        <v>0.74511242683696732</v>
      </c>
      <c r="U71" s="112">
        <f>IF(RES_hhdet_tes!U71=0,"",RES_hhdet_tes!U71/RES_hhdet_fec!U71)</f>
        <v>0.75614756017276374</v>
      </c>
      <c r="V71" s="112">
        <f>IF(RES_hhdet_tes!V71=0,"",RES_hhdet_tes!V71/RES_hhdet_fec!V71)</f>
        <v>0.76529477433282289</v>
      </c>
      <c r="W71" s="112">
        <f>IF(RES_hhdet_tes!W71=0,"",RES_hhdet_tes!W71/RES_hhdet_fec!W71)</f>
        <v>0.78771361459885458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0.700139271557917</v>
      </c>
      <c r="C73" s="112">
        <f>IF(RES_hhdet_tes!C73=0,"",RES_hhdet_tes!C73/RES_hhdet_fec!C73)</f>
        <v>0.70816241066214025</v>
      </c>
      <c r="D73" s="112">
        <f>IF(RES_hhdet_tes!D73=0,"",RES_hhdet_tes!D73/RES_hhdet_fec!D73)</f>
        <v>0.71225405333529834</v>
      </c>
      <c r="E73" s="112">
        <f>IF(RES_hhdet_tes!E73=0,"",RES_hhdet_tes!E73/RES_hhdet_fec!E73)</f>
        <v>0.71483795098759972</v>
      </c>
      <c r="F73" s="112">
        <f>IF(RES_hhdet_tes!F73=0,"",RES_hhdet_tes!F73/RES_hhdet_fec!F73)</f>
        <v>0.71754232145832553</v>
      </c>
      <c r="G73" s="112">
        <f>IF(RES_hhdet_tes!G73=0,"",RES_hhdet_tes!G73/RES_hhdet_fec!G73)</f>
        <v>0.72115768089862431</v>
      </c>
      <c r="H73" s="112">
        <f>IF(RES_hhdet_tes!H73=0,"",RES_hhdet_tes!H73/RES_hhdet_fec!H73)</f>
        <v>0.72574891106217831</v>
      </c>
      <c r="I73" s="112">
        <f>IF(RES_hhdet_tes!I73=0,"",RES_hhdet_tes!I73/RES_hhdet_fec!I73)</f>
        <v>0.72850793172288908</v>
      </c>
      <c r="J73" s="112">
        <f>IF(RES_hhdet_tes!J73=0,"",RES_hhdet_tes!J73/RES_hhdet_fec!J73)</f>
        <v>0.72992318163329306</v>
      </c>
      <c r="K73" s="112">
        <f>IF(RES_hhdet_tes!K73=0,"",RES_hhdet_tes!K73/RES_hhdet_fec!K73)</f>
        <v>0.73131353910474173</v>
      </c>
      <c r="L73" s="112">
        <f>IF(RES_hhdet_tes!L73=0,"",RES_hhdet_tes!L73/RES_hhdet_fec!L73)</f>
        <v>0.73265819002813071</v>
      </c>
      <c r="M73" s="112">
        <f>IF(RES_hhdet_tes!M73=0,"",RES_hhdet_tes!M73/RES_hhdet_fec!M73)</f>
        <v>0.7330341870577215</v>
      </c>
      <c r="N73" s="112">
        <f>IF(RES_hhdet_tes!N73=0,"",RES_hhdet_tes!N73/RES_hhdet_fec!N73)</f>
        <v>0.73695199381266052</v>
      </c>
      <c r="O73" s="112">
        <f>IF(RES_hhdet_tes!O73=0,"",RES_hhdet_tes!O73/RES_hhdet_fec!O73)</f>
        <v>0.73847012481556162</v>
      </c>
      <c r="P73" s="112">
        <f>IF(RES_hhdet_tes!P73=0,"",RES_hhdet_tes!P73/RES_hhdet_fec!P73)</f>
        <v>0.74115026323584154</v>
      </c>
      <c r="Q73" s="112">
        <f>IF(RES_hhdet_tes!Q73=0,"",RES_hhdet_tes!Q73/RES_hhdet_fec!Q73)</f>
        <v>0.7559190470084316</v>
      </c>
      <c r="R73" s="112">
        <f>IF(RES_hhdet_tes!R73=0,"",RES_hhdet_tes!R73/RES_hhdet_fec!R73)</f>
        <v>0.76019877133947567</v>
      </c>
      <c r="S73" s="112">
        <f>IF(RES_hhdet_tes!S73=0,"",RES_hhdet_tes!S73/RES_hhdet_fec!S73)</f>
        <v>0.76753602912269003</v>
      </c>
      <c r="T73" s="112">
        <f>IF(RES_hhdet_tes!T73=0,"",RES_hhdet_tes!T73/RES_hhdet_fec!T73)</f>
        <v>0.77829624999811742</v>
      </c>
      <c r="U73" s="112">
        <f>IF(RES_hhdet_tes!U73=0,"",RES_hhdet_tes!U73/RES_hhdet_fec!U73)</f>
        <v>0.78653340362806401</v>
      </c>
      <c r="V73" s="112">
        <f>IF(RES_hhdet_tes!V73=0,"",RES_hhdet_tes!V73/RES_hhdet_fec!V73)</f>
        <v>0.79617748653569942</v>
      </c>
      <c r="W73" s="112">
        <f>IF(RES_hhdet_tes!W73=0,"",RES_hhdet_tes!W73/RES_hhdet_fec!W73)</f>
        <v>0.80248380995954038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0.81269153213837786</v>
      </c>
      <c r="C74" s="113">
        <f>IF(RES_hhdet_tes!C74=0,"",RES_hhdet_tes!C74/RES_hhdet_fec!C74)</f>
        <v>0.83523279165538789</v>
      </c>
      <c r="D74" s="113">
        <f>IF(RES_hhdet_tes!D74=0,"",RES_hhdet_tes!D74/RES_hhdet_fec!D74)</f>
        <v>0.83073652918004615</v>
      </c>
      <c r="E74" s="113">
        <f>IF(RES_hhdet_tes!E74=0,"",RES_hhdet_tes!E74/RES_hhdet_fec!E74)</f>
        <v>0.83540538021121891</v>
      </c>
      <c r="F74" s="113">
        <f>IF(RES_hhdet_tes!F74=0,"",RES_hhdet_tes!F74/RES_hhdet_fec!F74)</f>
        <v>0.83691309959699955</v>
      </c>
      <c r="G74" s="113">
        <f>IF(RES_hhdet_tes!G74=0,"",RES_hhdet_tes!G74/RES_hhdet_fec!G74)</f>
        <v>0.83704671597610114</v>
      </c>
      <c r="H74" s="113">
        <f>IF(RES_hhdet_tes!H74=0,"",RES_hhdet_tes!H74/RES_hhdet_fec!H74)</f>
        <v>0.84162073430919004</v>
      </c>
      <c r="I74" s="113">
        <f>IF(RES_hhdet_tes!I74=0,"",RES_hhdet_tes!I74/RES_hhdet_fec!I74)</f>
        <v>0.83481141160001759</v>
      </c>
      <c r="J74" s="113">
        <f>IF(RES_hhdet_tes!J74=0,"",RES_hhdet_tes!J74/RES_hhdet_fec!J74)</f>
        <v>0.84869186956619336</v>
      </c>
      <c r="K74" s="113">
        <f>IF(RES_hhdet_tes!K74=0,"",RES_hhdet_tes!K74/RES_hhdet_fec!K74)</f>
        <v>0.84556251765441248</v>
      </c>
      <c r="L74" s="113">
        <f>IF(RES_hhdet_tes!L74=0,"",RES_hhdet_tes!L74/RES_hhdet_fec!L74)</f>
        <v>0.86651282505834593</v>
      </c>
      <c r="M74" s="113">
        <f>IF(RES_hhdet_tes!M74=0,"",RES_hhdet_tes!M74/RES_hhdet_fec!M74)</f>
        <v>0.85542166940557618</v>
      </c>
      <c r="N74" s="113">
        <f>IF(RES_hhdet_tes!N74=0,"",RES_hhdet_tes!N74/RES_hhdet_fec!N74)</f>
        <v>0.86281154711627983</v>
      </c>
      <c r="O74" s="113">
        <f>IF(RES_hhdet_tes!O74=0,"",RES_hhdet_tes!O74/RES_hhdet_fec!O74)</f>
        <v>0.86106966489069103</v>
      </c>
      <c r="P74" s="113">
        <f>IF(RES_hhdet_tes!P74=0,"",RES_hhdet_tes!P74/RES_hhdet_fec!P74)</f>
        <v>0.85836258579702696</v>
      </c>
      <c r="Q74" s="113">
        <f>IF(RES_hhdet_tes!Q74=0,"",RES_hhdet_tes!Q74/RES_hhdet_fec!Q74)</f>
        <v>0.86679995026567147</v>
      </c>
      <c r="R74" s="113">
        <f>IF(RES_hhdet_tes!R74=0,"",RES_hhdet_tes!R74/RES_hhdet_fec!R74)</f>
        <v>0.86606086392221715</v>
      </c>
      <c r="S74" s="113">
        <f>IF(RES_hhdet_tes!S74=0,"",RES_hhdet_tes!S74/RES_hhdet_fec!S74)</f>
        <v>0.87125962066415163</v>
      </c>
      <c r="T74" s="113">
        <f>IF(RES_hhdet_tes!T74=0,"",RES_hhdet_tes!T74/RES_hhdet_fec!T74)</f>
        <v>0.88034973017337337</v>
      </c>
      <c r="U74" s="113">
        <f>IF(RES_hhdet_tes!U74=0,"",RES_hhdet_tes!U74/RES_hhdet_fec!U74)</f>
        <v>0.88986837277547204</v>
      </c>
      <c r="V74" s="113">
        <f>IF(RES_hhdet_tes!V74=0,"",RES_hhdet_tes!V74/RES_hhdet_fec!V74)</f>
        <v>0.89598666179690545</v>
      </c>
      <c r="W74" s="113">
        <f>IF(RES_hhdet_tes!W74=0,"",RES_hhdet_tes!W74/RES_hhdet_fec!W74)</f>
        <v>0.90002220171960068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0.700139271557917</v>
      </c>
      <c r="C75" s="111">
        <f>IF(RES_hhdet_tes!C75=0,"",RES_hhdet_tes!C75/RES_hhdet_fec!C75)</f>
        <v>0.71126588093492249</v>
      </c>
      <c r="D75" s="111">
        <f>IF(RES_hhdet_tes!D75=0,"",RES_hhdet_tes!D75/RES_hhdet_fec!D75)</f>
        <v>0.71497739672328553</v>
      </c>
      <c r="E75" s="111">
        <f>IF(RES_hhdet_tes!E75=0,"",RES_hhdet_tes!E75/RES_hhdet_fec!E75)</f>
        <v>0.71731614135413146</v>
      </c>
      <c r="F75" s="111">
        <f>IF(RES_hhdet_tes!F75=0,"",RES_hhdet_tes!F75/RES_hhdet_fec!F75)</f>
        <v>0.71994110623979335</v>
      </c>
      <c r="G75" s="111">
        <f>IF(RES_hhdet_tes!G75=0,"",RES_hhdet_tes!G75/RES_hhdet_fec!G75)</f>
        <v>0.72281892302856832</v>
      </c>
      <c r="H75" s="111">
        <f>IF(RES_hhdet_tes!H75=0,"",RES_hhdet_tes!H75/RES_hhdet_fec!H75)</f>
        <v>0.72608494699647497</v>
      </c>
      <c r="I75" s="111">
        <f>IF(RES_hhdet_tes!I75=0,"",RES_hhdet_tes!I75/RES_hhdet_fec!I75)</f>
        <v>0.72911345235347547</v>
      </c>
      <c r="J75" s="111">
        <f>IF(RES_hhdet_tes!J75=0,"",RES_hhdet_tes!J75/RES_hhdet_fec!J75)</f>
        <v>0.73014057725388626</v>
      </c>
      <c r="K75" s="111">
        <f>IF(RES_hhdet_tes!K75=0,"",RES_hhdet_tes!K75/RES_hhdet_fec!K75)</f>
        <v>0.7317781622245777</v>
      </c>
      <c r="L75" s="111">
        <f>IF(RES_hhdet_tes!L75=0,"",RES_hhdet_tes!L75/RES_hhdet_fec!L75)</f>
        <v>0.7322831324667749</v>
      </c>
      <c r="M75" s="111">
        <f>IF(RES_hhdet_tes!M75=0,"",RES_hhdet_tes!M75/RES_hhdet_fec!M75)</f>
        <v>0.73269187336535502</v>
      </c>
      <c r="N75" s="111">
        <f>IF(RES_hhdet_tes!N75=0,"",RES_hhdet_tes!N75/RES_hhdet_fec!N75)</f>
        <v>0.73544320640600414</v>
      </c>
      <c r="O75" s="111">
        <f>IF(RES_hhdet_tes!O75=0,"",RES_hhdet_tes!O75/RES_hhdet_fec!O75)</f>
        <v>0.7369237844329275</v>
      </c>
      <c r="P75" s="111">
        <f>IF(RES_hhdet_tes!P75=0,"",RES_hhdet_tes!P75/RES_hhdet_fec!P75)</f>
        <v>0.74038469240565019</v>
      </c>
      <c r="Q75" s="111">
        <f>IF(RES_hhdet_tes!Q75=0,"",RES_hhdet_tes!Q75/RES_hhdet_fec!Q75)</f>
        <v>0.75594571545786515</v>
      </c>
      <c r="R75" s="111">
        <f>IF(RES_hhdet_tes!R75=0,"",RES_hhdet_tes!R75/RES_hhdet_fec!R75)</f>
        <v>0.76129532707179737</v>
      </c>
      <c r="S75" s="111">
        <f>IF(RES_hhdet_tes!S75=0,"",RES_hhdet_tes!S75/RES_hhdet_fec!S75)</f>
        <v>0.77055302852151697</v>
      </c>
      <c r="T75" s="111">
        <f>IF(RES_hhdet_tes!T75=0,"",RES_hhdet_tes!T75/RES_hhdet_fec!T75)</f>
        <v>0.77735541088790527</v>
      </c>
      <c r="U75" s="111">
        <f>IF(RES_hhdet_tes!U75=0,"",RES_hhdet_tes!U75/RES_hhdet_fec!U75)</f>
        <v>0.787116506708609</v>
      </c>
      <c r="V75" s="111">
        <f>IF(RES_hhdet_tes!V75=0,"",RES_hhdet_tes!V75/RES_hhdet_fec!V75)</f>
        <v>0.79603075578749083</v>
      </c>
      <c r="W75" s="111">
        <f>IF(RES_hhdet_tes!W75=0,"",RES_hhdet_tes!W75/RES_hhdet_fec!W75)</f>
        <v>0.80254156704310131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0.64072896837775561</v>
      </c>
      <c r="C77" s="124">
        <f>IF(RES_hhdet_tes!C77=0,"",RES_hhdet_tes!C77/RES_hhdet_fec!C77)</f>
        <v>0.64162520395574696</v>
      </c>
      <c r="D77" s="124">
        <f>IF(RES_hhdet_tes!D77=0,"",RES_hhdet_tes!D77/RES_hhdet_fec!D77)</f>
        <v>0.64326669206406129</v>
      </c>
      <c r="E77" s="124">
        <f>IF(RES_hhdet_tes!E77=0,"",RES_hhdet_tes!E77/RES_hhdet_fec!E77)</f>
        <v>0.64447814289184802</v>
      </c>
      <c r="F77" s="124">
        <f>IF(RES_hhdet_tes!F77=0,"",RES_hhdet_tes!F77/RES_hhdet_fec!F77)</f>
        <v>0.64623519400332108</v>
      </c>
      <c r="G77" s="124">
        <f>IF(RES_hhdet_tes!G77=0,"",RES_hhdet_tes!G77/RES_hhdet_fec!G77)</f>
        <v>0.64785469965530706</v>
      </c>
      <c r="H77" s="124">
        <f>IF(RES_hhdet_tes!H77=0,"",RES_hhdet_tes!H77/RES_hhdet_fec!H77)</f>
        <v>0.64911472924137548</v>
      </c>
      <c r="I77" s="124">
        <f>IF(RES_hhdet_tes!I77=0,"",RES_hhdet_tes!I77/RES_hhdet_fec!I77)</f>
        <v>0.65103991170939601</v>
      </c>
      <c r="J77" s="124">
        <f>IF(RES_hhdet_tes!J77=0,"",RES_hhdet_tes!J77/RES_hhdet_fec!J77)</f>
        <v>0.65052702608166613</v>
      </c>
      <c r="K77" s="124">
        <f>IF(RES_hhdet_tes!K77=0,"",RES_hhdet_tes!K77/RES_hhdet_fec!K77)</f>
        <v>0.65119070531767576</v>
      </c>
      <c r="L77" s="124">
        <f>IF(RES_hhdet_tes!L77=0,"",RES_hhdet_tes!L77/RES_hhdet_fec!L77)</f>
        <v>0.65083011907037802</v>
      </c>
      <c r="M77" s="124">
        <f>IF(RES_hhdet_tes!M77=0,"",RES_hhdet_tes!M77/RES_hhdet_fec!M77)</f>
        <v>0.65335081328553768</v>
      </c>
      <c r="N77" s="124">
        <f>IF(RES_hhdet_tes!N77=0,"",RES_hhdet_tes!N77/RES_hhdet_fec!N77)</f>
        <v>0.65457113491793828</v>
      </c>
      <c r="O77" s="124">
        <f>IF(RES_hhdet_tes!O77=0,"",RES_hhdet_tes!O77/RES_hhdet_fec!O77)</f>
        <v>0.65564611541511342</v>
      </c>
      <c r="P77" s="124">
        <f>IF(RES_hhdet_tes!P77=0,"",RES_hhdet_tes!P77/RES_hhdet_fec!P77)</f>
        <v>0.65657673477926892</v>
      </c>
      <c r="Q77" s="124">
        <f>IF(RES_hhdet_tes!Q77=0,"",RES_hhdet_tes!Q77/RES_hhdet_fec!Q77)</f>
        <v>0.65857536654194049</v>
      </c>
      <c r="R77" s="124">
        <f>IF(RES_hhdet_tes!R77=0,"",RES_hhdet_tes!R77/RES_hhdet_fec!R77)</f>
        <v>0.66065438186962688</v>
      </c>
      <c r="S77" s="124">
        <f>IF(RES_hhdet_tes!S77=0,"",RES_hhdet_tes!S77/RES_hhdet_fec!S77)</f>
        <v>0.66335479197738279</v>
      </c>
      <c r="T77" s="124">
        <f>IF(RES_hhdet_tes!T77=0,"",RES_hhdet_tes!T77/RES_hhdet_fec!T77)</f>
        <v>0.66620332665654969</v>
      </c>
      <c r="U77" s="124">
        <f>IF(RES_hhdet_tes!U77=0,"",RES_hhdet_tes!U77/RES_hhdet_fec!U77)</f>
        <v>0.66944732331381618</v>
      </c>
      <c r="V77" s="124">
        <f>IF(RES_hhdet_tes!V77=0,"",RES_hhdet_tes!V77/RES_hhdet_fec!V77)</f>
        <v>0.67285405464289938</v>
      </c>
      <c r="W77" s="124">
        <f>IF(RES_hhdet_tes!W77=0,"",RES_hhdet_tes!W77/RES_hhdet_fec!W77)</f>
        <v>0.67691079616040017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0.60632228543388722</v>
      </c>
      <c r="C78" s="111">
        <f>IF(RES_hhdet_tes!C78=0,"",RES_hhdet_tes!C78/RES_hhdet_fec!C78)</f>
        <v>0.60738503175383252</v>
      </c>
      <c r="D78" s="111">
        <f>IF(RES_hhdet_tes!D78=0,"",RES_hhdet_tes!D78/RES_hhdet_fec!D78)</f>
        <v>0.6084465699744066</v>
      </c>
      <c r="E78" s="111">
        <f>IF(RES_hhdet_tes!E78=0,"",RES_hhdet_tes!E78/RES_hhdet_fec!E78)</f>
        <v>0.6095359070738936</v>
      </c>
      <c r="F78" s="111">
        <f>IF(RES_hhdet_tes!F78=0,"",RES_hhdet_tes!F78/RES_hhdet_fec!F78)</f>
        <v>0.61065151177543864</v>
      </c>
      <c r="G78" s="111">
        <f>IF(RES_hhdet_tes!G78=0,"",RES_hhdet_tes!G78/RES_hhdet_fec!G78)</f>
        <v>0.61181774076013917</v>
      </c>
      <c r="H78" s="111">
        <f>IF(RES_hhdet_tes!H78=0,"",RES_hhdet_tes!H78/RES_hhdet_fec!H78)</f>
        <v>0.61306263715025699</v>
      </c>
      <c r="I78" s="111">
        <f>IF(RES_hhdet_tes!I78=0,"",RES_hhdet_tes!I78/RES_hhdet_fec!I78)</f>
        <v>0.61365215520569694</v>
      </c>
      <c r="J78" s="111">
        <f>IF(RES_hhdet_tes!J78=0,"",RES_hhdet_tes!J78/RES_hhdet_fec!J78)</f>
        <v>0.6138591048431149</v>
      </c>
      <c r="K78" s="111">
        <f>IF(RES_hhdet_tes!K78=0,"",RES_hhdet_tes!K78/RES_hhdet_fec!K78)</f>
        <v>0.61413855520148197</v>
      </c>
      <c r="L78" s="111">
        <f>IF(RES_hhdet_tes!L78=0,"",RES_hhdet_tes!L78/RES_hhdet_fec!L78)</f>
        <v>0.61440868889582989</v>
      </c>
      <c r="M78" s="111">
        <f>IF(RES_hhdet_tes!M78=0,"",RES_hhdet_tes!M78/RES_hhdet_fec!M78)</f>
        <v>0.61466342899271964</v>
      </c>
      <c r="N78" s="111">
        <f>IF(RES_hhdet_tes!N78=0,"",RES_hhdet_tes!N78/RES_hhdet_fec!N78)</f>
        <v>0.61488370650182878</v>
      </c>
      <c r="O78" s="111">
        <f>IF(RES_hhdet_tes!O78=0,"",RES_hhdet_tes!O78/RES_hhdet_fec!O78)</f>
        <v>0.61505739849840035</v>
      </c>
      <c r="P78" s="111">
        <f>IF(RES_hhdet_tes!P78=0,"",RES_hhdet_tes!P78/RES_hhdet_fec!P78)</f>
        <v>0.61513510977538621</v>
      </c>
      <c r="Q78" s="111">
        <f>IF(RES_hhdet_tes!Q78=0,"",RES_hhdet_tes!Q78/RES_hhdet_fec!Q78)</f>
        <v>0.61520139013252551</v>
      </c>
      <c r="R78" s="111">
        <f>IF(RES_hhdet_tes!R78=0,"",RES_hhdet_tes!R78/RES_hhdet_fec!R78)</f>
        <v>0.61538568765142065</v>
      </c>
      <c r="S78" s="111">
        <f>IF(RES_hhdet_tes!S78=0,"",RES_hhdet_tes!S78/RES_hhdet_fec!S78)</f>
        <v>0.61578109623792032</v>
      </c>
      <c r="T78" s="111">
        <f>IF(RES_hhdet_tes!T78=0,"",RES_hhdet_tes!T78/RES_hhdet_fec!T78)</f>
        <v>0.61640578431567161</v>
      </c>
      <c r="U78" s="111">
        <f>IF(RES_hhdet_tes!U78=0,"",RES_hhdet_tes!U78/RES_hhdet_fec!U78)</f>
        <v>0.61727497633806583</v>
      </c>
      <c r="V78" s="111">
        <f>IF(RES_hhdet_tes!V78=0,"",RES_hhdet_tes!V78/RES_hhdet_fec!V78)</f>
        <v>0.61834732849368801</v>
      </c>
      <c r="W78" s="111">
        <f>IF(RES_hhdet_tes!W78=0,"",RES_hhdet_tes!W78/RES_hhdet_fec!W78)</f>
        <v>0.61949211039881402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0.75488459123583129</v>
      </c>
      <c r="C79" s="45">
        <f>IF(RES_hhdet_tes!C79=0,"",RES_hhdet_tes!C79/RES_hhdet_fec!C79)</f>
        <v>0.75715305009398381</v>
      </c>
      <c r="D79" s="45">
        <f>IF(RES_hhdet_tes!D79=0,"",RES_hhdet_tes!D79/RES_hhdet_fec!D79)</f>
        <v>0.75966405118351521</v>
      </c>
      <c r="E79" s="45">
        <f>IF(RES_hhdet_tes!E79=0,"",RES_hhdet_tes!E79/RES_hhdet_fec!E79)</f>
        <v>0.76232658377057727</v>
      </c>
      <c r="F79" s="45">
        <f>IF(RES_hhdet_tes!F79=0,"",RES_hhdet_tes!F79/RES_hhdet_fec!F79)</f>
        <v>0.76519638135422974</v>
      </c>
      <c r="G79" s="45">
        <f>IF(RES_hhdet_tes!G79=0,"",RES_hhdet_tes!G79/RES_hhdet_fec!G79)</f>
        <v>0.76832586888771304</v>
      </c>
      <c r="H79" s="45">
        <f>IF(RES_hhdet_tes!H79=0,"",RES_hhdet_tes!H79/RES_hhdet_fec!H79)</f>
        <v>0.77181729737745597</v>
      </c>
      <c r="I79" s="45">
        <f>IF(RES_hhdet_tes!I79=0,"",RES_hhdet_tes!I79/RES_hhdet_fec!I79)</f>
        <v>0.77371924923155022</v>
      </c>
      <c r="J79" s="45">
        <f>IF(RES_hhdet_tes!J79=0,"",RES_hhdet_tes!J79/RES_hhdet_fec!J79)</f>
        <v>0.77459464270993827</v>
      </c>
      <c r="K79" s="45">
        <f>IF(RES_hhdet_tes!K79=0,"",RES_hhdet_tes!K79/RES_hhdet_fec!K79)</f>
        <v>0.77613283722999415</v>
      </c>
      <c r="L79" s="45">
        <f>IF(RES_hhdet_tes!L79=0,"",RES_hhdet_tes!L79/RES_hhdet_fec!L79)</f>
        <v>0.77788225386422316</v>
      </c>
      <c r="M79" s="45">
        <f>IF(RES_hhdet_tes!M79=0,"",RES_hhdet_tes!M79/RES_hhdet_fec!M79)</f>
        <v>0.7796913323685043</v>
      </c>
      <c r="N79" s="45">
        <f>IF(RES_hhdet_tes!N79=0,"",RES_hhdet_tes!N79/RES_hhdet_fec!N79)</f>
        <v>0.7817975572384932</v>
      </c>
      <c r="O79" s="45">
        <f>IF(RES_hhdet_tes!O79=0,"",RES_hhdet_tes!O79/RES_hhdet_fec!O79)</f>
        <v>0.78442258198745862</v>
      </c>
      <c r="P79" s="45">
        <f>IF(RES_hhdet_tes!P79=0,"",RES_hhdet_tes!P79/RES_hhdet_fec!P79)</f>
        <v>0.78716367132521514</v>
      </c>
      <c r="Q79" s="45">
        <f>IF(RES_hhdet_tes!Q79=0,"",RES_hhdet_tes!Q79/RES_hhdet_fec!Q79)</f>
        <v>0.79111007343900419</v>
      </c>
      <c r="R79" s="45">
        <f>IF(RES_hhdet_tes!R79=0,"",RES_hhdet_tes!R79/RES_hhdet_fec!R79)</f>
        <v>0.79620227652185527</v>
      </c>
      <c r="S79" s="45">
        <f>IF(RES_hhdet_tes!S79=0,"",RES_hhdet_tes!S79/RES_hhdet_fec!S79)</f>
        <v>0.80344666740979676</v>
      </c>
      <c r="T79" s="45">
        <f>IF(RES_hhdet_tes!T79=0,"",RES_hhdet_tes!T79/RES_hhdet_fec!T79)</f>
        <v>0.81207954997431098</v>
      </c>
      <c r="U79" s="45">
        <f>IF(RES_hhdet_tes!U79=0,"",RES_hhdet_tes!U79/RES_hhdet_fec!U79)</f>
        <v>0.821595532340895</v>
      </c>
      <c r="V79" s="45">
        <f>IF(RES_hhdet_tes!V79=0,"",RES_hhdet_tes!V79/RES_hhdet_fec!V79)</f>
        <v>0.8317021779088084</v>
      </c>
      <c r="W79" s="45">
        <f>IF(RES_hhdet_tes!W79=0,"",RES_hhdet_tes!W79/RES_hhdet_fec!W79)</f>
        <v>0.84212133686117674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0.5134073878806702</v>
      </c>
      <c r="C81" s="119">
        <f>IF(RES_hhdet_tes!C81=0,"",RES_hhdet_tes!C81/RES_hhdet_fec!C81)</f>
        <v>0.51907200155550803</v>
      </c>
      <c r="D81" s="119">
        <f>IF(RES_hhdet_tes!D81=0,"",RES_hhdet_tes!D81/RES_hhdet_fec!D81)</f>
        <v>0.53419180816237477</v>
      </c>
      <c r="E81" s="119">
        <f>IF(RES_hhdet_tes!E81=0,"",RES_hhdet_tes!E81/RES_hhdet_fec!E81)</f>
        <v>0.54893193948743813</v>
      </c>
      <c r="F81" s="119">
        <f>IF(RES_hhdet_tes!F81=0,"",RES_hhdet_tes!F81/RES_hhdet_fec!F81)</f>
        <v>0.56651569345481423</v>
      </c>
      <c r="G81" s="119">
        <f>IF(RES_hhdet_tes!G81=0,"",RES_hhdet_tes!G81/RES_hhdet_fec!G81)</f>
        <v>0.58550184891068302</v>
      </c>
      <c r="H81" s="119">
        <f>IF(RES_hhdet_tes!H81=0,"",RES_hhdet_tes!H81/RES_hhdet_fec!H81)</f>
        <v>0.60237461043074292</v>
      </c>
      <c r="I81" s="119">
        <f>IF(RES_hhdet_tes!I81=0,"",RES_hhdet_tes!I81/RES_hhdet_fec!I81)</f>
        <v>0.61483189342413225</v>
      </c>
      <c r="J81" s="119">
        <f>IF(RES_hhdet_tes!J81=0,"",RES_hhdet_tes!J81/RES_hhdet_fec!J81)</f>
        <v>0.62621978374368392</v>
      </c>
      <c r="K81" s="119">
        <f>IF(RES_hhdet_tes!K81=0,"",RES_hhdet_tes!K81/RES_hhdet_fec!K81)</f>
        <v>0.63997314393319626</v>
      </c>
      <c r="L81" s="119">
        <f>IF(RES_hhdet_tes!L81=0,"",RES_hhdet_tes!L81/RES_hhdet_fec!L81)</f>
        <v>0.65625182229650525</v>
      </c>
      <c r="M81" s="119">
        <f>IF(RES_hhdet_tes!M81=0,"",RES_hhdet_tes!M81/RES_hhdet_fec!M81)</f>
        <v>0.67503799108018725</v>
      </c>
      <c r="N81" s="119">
        <f>IF(RES_hhdet_tes!N81=0,"",RES_hhdet_tes!N81/RES_hhdet_fec!N81)</f>
        <v>0.69452681722617493</v>
      </c>
      <c r="O81" s="119">
        <f>IF(RES_hhdet_tes!O81=0,"",RES_hhdet_tes!O81/RES_hhdet_fec!O81)</f>
        <v>0.71342712501416816</v>
      </c>
      <c r="P81" s="119">
        <f>IF(RES_hhdet_tes!P81=0,"",RES_hhdet_tes!P81/RES_hhdet_fec!P81)</f>
        <v>0.72464323201932224</v>
      </c>
      <c r="Q81" s="119">
        <f>IF(RES_hhdet_tes!Q81=0,"",RES_hhdet_tes!Q81/RES_hhdet_fec!Q81)</f>
        <v>0.7333464938194133</v>
      </c>
      <c r="R81" s="119">
        <f>IF(RES_hhdet_tes!R81=0,"",RES_hhdet_tes!R81/RES_hhdet_fec!R81)</f>
        <v>0.74239774893311494</v>
      </c>
      <c r="S81" s="119">
        <f>IF(RES_hhdet_tes!S81=0,"",RES_hhdet_tes!S81/RES_hhdet_fec!S81)</f>
        <v>0.75235115059457336</v>
      </c>
      <c r="T81" s="119">
        <f>IF(RES_hhdet_tes!T81=0,"",RES_hhdet_tes!T81/RES_hhdet_fec!T81)</f>
        <v>0.76386913579473814</v>
      </c>
      <c r="U81" s="119">
        <f>IF(RES_hhdet_tes!U81=0,"",RES_hhdet_tes!U81/RES_hhdet_fec!U81)</f>
        <v>0.77506198456376196</v>
      </c>
      <c r="V81" s="119">
        <f>IF(RES_hhdet_tes!V81=0,"",RES_hhdet_tes!V81/RES_hhdet_fec!V81)</f>
        <v>0.78594775202155054</v>
      </c>
      <c r="W81" s="119">
        <f>IF(RES_hhdet_tes!W81=0,"",RES_hhdet_tes!W81/RES_hhdet_fec!W81)</f>
        <v>0.79533001349810672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0.49002321983665958</v>
      </c>
      <c r="C82" s="124">
        <f>IF(RES_hhdet_tes!C82=0,"",RES_hhdet_tes!C82/RES_hhdet_fec!C82)</f>
        <v>0.49739008039911459</v>
      </c>
      <c r="D82" s="124">
        <f>IF(RES_hhdet_tes!D82=0,"",RES_hhdet_tes!D82/RES_hhdet_fec!D82)</f>
        <v>0.51015290395760393</v>
      </c>
      <c r="E82" s="124">
        <f>IF(RES_hhdet_tes!E82=0,"",RES_hhdet_tes!E82/RES_hhdet_fec!E82)</f>
        <v>0.52499304332073182</v>
      </c>
      <c r="F82" s="124">
        <f>IF(RES_hhdet_tes!F82=0,"",RES_hhdet_tes!F82/RES_hhdet_fec!F82)</f>
        <v>0.54359542323394172</v>
      </c>
      <c r="G82" s="124">
        <f>IF(RES_hhdet_tes!G82=0,"",RES_hhdet_tes!G82/RES_hhdet_fec!G82)</f>
        <v>0.56294415083357019</v>
      </c>
      <c r="H82" s="124">
        <f>IF(RES_hhdet_tes!H82=0,"",RES_hhdet_tes!H82/RES_hhdet_fec!H82)</f>
        <v>0.57987959919826038</v>
      </c>
      <c r="I82" s="124">
        <f>IF(RES_hhdet_tes!I82=0,"",RES_hhdet_tes!I82/RES_hhdet_fec!I82)</f>
        <v>0.59325564355231986</v>
      </c>
      <c r="J82" s="124">
        <f>IF(RES_hhdet_tes!J82=0,"",RES_hhdet_tes!J82/RES_hhdet_fec!J82)</f>
        <v>0.60658893412138459</v>
      </c>
      <c r="K82" s="124">
        <f>IF(RES_hhdet_tes!K82=0,"",RES_hhdet_tes!K82/RES_hhdet_fec!K82)</f>
        <v>0.62100594507238083</v>
      </c>
      <c r="L82" s="124">
        <f>IF(RES_hhdet_tes!L82=0,"",RES_hhdet_tes!L82/RES_hhdet_fec!L82)</f>
        <v>0.63846902796352478</v>
      </c>
      <c r="M82" s="124">
        <f>IF(RES_hhdet_tes!M82=0,"",RES_hhdet_tes!M82/RES_hhdet_fec!M82)</f>
        <v>0.65785215699685295</v>
      </c>
      <c r="N82" s="124">
        <f>IF(RES_hhdet_tes!N82=0,"",RES_hhdet_tes!N82/RES_hhdet_fec!N82)</f>
        <v>0.67821740915997752</v>
      </c>
      <c r="O82" s="124">
        <f>IF(RES_hhdet_tes!O82=0,"",RES_hhdet_tes!O82/RES_hhdet_fec!O82)</f>
        <v>0.69801793390882827</v>
      </c>
      <c r="P82" s="124">
        <f>IF(RES_hhdet_tes!P82=0,"",RES_hhdet_tes!P82/RES_hhdet_fec!P82)</f>
        <v>0.70706335545497934</v>
      </c>
      <c r="Q82" s="124">
        <f>IF(RES_hhdet_tes!Q82=0,"",RES_hhdet_tes!Q82/RES_hhdet_fec!Q82)</f>
        <v>0.7142514840198344</v>
      </c>
      <c r="R82" s="124">
        <f>IF(RES_hhdet_tes!R82=0,"",RES_hhdet_tes!R82/RES_hhdet_fec!R82)</f>
        <v>0.72184574937441026</v>
      </c>
      <c r="S82" s="124">
        <f>IF(RES_hhdet_tes!S82=0,"",RES_hhdet_tes!S82/RES_hhdet_fec!S82)</f>
        <v>0.73126532502046493</v>
      </c>
      <c r="T82" s="124">
        <f>IF(RES_hhdet_tes!T82=0,"",RES_hhdet_tes!T82/RES_hhdet_fec!T82)</f>
        <v>0.74259770945985903</v>
      </c>
      <c r="U82" s="124">
        <f>IF(RES_hhdet_tes!U82=0,"",RES_hhdet_tes!U82/RES_hhdet_fec!U82)</f>
        <v>0.753464175272479</v>
      </c>
      <c r="V82" s="124">
        <f>IF(RES_hhdet_tes!V82=0,"",RES_hhdet_tes!V82/RES_hhdet_fec!V82)</f>
        <v>0.76440851979524371</v>
      </c>
      <c r="W82" s="124">
        <f>IF(RES_hhdet_tes!W82=0,"",RES_hhdet_tes!W82/RES_hhdet_fec!W82)</f>
        <v>0.77425459885174697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0.4876965127438585</v>
      </c>
      <c r="C83" s="111">
        <f>IF(RES_hhdet_tes!C83=0,"",RES_hhdet_tes!C83/RES_hhdet_fec!C83)</f>
        <v>0.49509925138233474</v>
      </c>
      <c r="D83" s="111">
        <f>IF(RES_hhdet_tes!D83=0,"",RES_hhdet_tes!D83/RES_hhdet_fec!D83)</f>
        <v>0.50790696428265114</v>
      </c>
      <c r="E83" s="111">
        <f>IF(RES_hhdet_tes!E83=0,"",RES_hhdet_tes!E83/RES_hhdet_fec!E83)</f>
        <v>0.52279237459981176</v>
      </c>
      <c r="F83" s="111">
        <f>IF(RES_hhdet_tes!F83=0,"",RES_hhdet_tes!F83/RES_hhdet_fec!F83)</f>
        <v>0.54144993801534536</v>
      </c>
      <c r="G83" s="111">
        <f>IF(RES_hhdet_tes!G83=0,"",RES_hhdet_tes!G83/RES_hhdet_fec!G83)</f>
        <v>0.56086674445551532</v>
      </c>
      <c r="H83" s="111">
        <f>IF(RES_hhdet_tes!H83=0,"",RES_hhdet_tes!H83/RES_hhdet_fec!H83)</f>
        <v>0.57787431799357658</v>
      </c>
      <c r="I83" s="111">
        <f>IF(RES_hhdet_tes!I83=0,"",RES_hhdet_tes!I83/RES_hhdet_fec!I83)</f>
        <v>0.59132742701611074</v>
      </c>
      <c r="J83" s="111">
        <f>IF(RES_hhdet_tes!J83=0,"",RES_hhdet_tes!J83/RES_hhdet_fec!J83)</f>
        <v>0.60467383164073463</v>
      </c>
      <c r="K83" s="111">
        <f>IF(RES_hhdet_tes!K83=0,"",RES_hhdet_tes!K83/RES_hhdet_fec!K83)</f>
        <v>0.6191398590125704</v>
      </c>
      <c r="L83" s="111">
        <f>IF(RES_hhdet_tes!L83=0,"",RES_hhdet_tes!L83/RES_hhdet_fec!L83)</f>
        <v>0.63660022050637821</v>
      </c>
      <c r="M83" s="111">
        <f>IF(RES_hhdet_tes!M83=0,"",RES_hhdet_tes!M83/RES_hhdet_fec!M83)</f>
        <v>0.65614004932637815</v>
      </c>
      <c r="N83" s="111">
        <f>IF(RES_hhdet_tes!N83=0,"",RES_hhdet_tes!N83/RES_hhdet_fec!N83)</f>
        <v>0.67655856249935986</v>
      </c>
      <c r="O83" s="111">
        <f>IF(RES_hhdet_tes!O83=0,"",RES_hhdet_tes!O83/RES_hhdet_fec!O83)</f>
        <v>0.69640461868039427</v>
      </c>
      <c r="P83" s="111">
        <f>IF(RES_hhdet_tes!P83=0,"",RES_hhdet_tes!P83/RES_hhdet_fec!P83)</f>
        <v>0.7055838972912154</v>
      </c>
      <c r="Q83" s="111">
        <f>IF(RES_hhdet_tes!Q83=0,"",RES_hhdet_tes!Q83/RES_hhdet_fec!Q83)</f>
        <v>0.71275292387973865</v>
      </c>
      <c r="R83" s="111">
        <f>IF(RES_hhdet_tes!R83=0,"",RES_hhdet_tes!R83/RES_hhdet_fec!R83)</f>
        <v>0.72036524215345843</v>
      </c>
      <c r="S83" s="111">
        <f>IF(RES_hhdet_tes!S83=0,"",RES_hhdet_tes!S83/RES_hhdet_fec!S83)</f>
        <v>0.72984042562784046</v>
      </c>
      <c r="T83" s="111">
        <f>IF(RES_hhdet_tes!T83=0,"",RES_hhdet_tes!T83/RES_hhdet_fec!T83)</f>
        <v>0.74122740070878701</v>
      </c>
      <c r="U83" s="111">
        <f>IF(RES_hhdet_tes!U83=0,"",RES_hhdet_tes!U83/RES_hhdet_fec!U83)</f>
        <v>0.75215921619163184</v>
      </c>
      <c r="V83" s="111">
        <f>IF(RES_hhdet_tes!V83=0,"",RES_hhdet_tes!V83/RES_hhdet_fec!V83)</f>
        <v>0.76317540676547291</v>
      </c>
      <c r="W83" s="111">
        <f>IF(RES_hhdet_tes!W83=0,"",RES_hhdet_tes!W83/RES_hhdet_fec!W83)</f>
        <v>0.77302854099928064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1.9948621447266519</v>
      </c>
      <c r="C85" s="124">
        <f>IF(RES_hhdet_tes!C85=0,"",RES_hhdet_tes!C85/RES_hhdet_fec!C85)</f>
        <v>2.0828674589893517</v>
      </c>
      <c r="D85" s="124">
        <f>IF(RES_hhdet_tes!D85=0,"",RES_hhdet_tes!D85/RES_hhdet_fec!D85)</f>
        <v>2.1778065821889721</v>
      </c>
      <c r="E85" s="124">
        <f>IF(RES_hhdet_tes!E85=0,"",RES_hhdet_tes!E85/RES_hhdet_fec!E85)</f>
        <v>2.3229230021107687</v>
      </c>
      <c r="F85" s="124">
        <f>IF(RES_hhdet_tes!F85=0,"",RES_hhdet_tes!F85/RES_hhdet_fec!F85)</f>
        <v>2.5186097041683921</v>
      </c>
      <c r="G85" s="124">
        <f>IF(RES_hhdet_tes!G85=0,"",RES_hhdet_tes!G85/RES_hhdet_fec!G85)</f>
        <v>2.7458234191241657</v>
      </c>
      <c r="H85" s="124">
        <f>IF(RES_hhdet_tes!H85=0,"",RES_hhdet_tes!H85/RES_hhdet_fec!H85)</f>
        <v>2.9224604445234474</v>
      </c>
      <c r="I85" s="124">
        <f>IF(RES_hhdet_tes!I85=0,"",RES_hhdet_tes!I85/RES_hhdet_fec!I85)</f>
        <v>2.9906800127898756</v>
      </c>
      <c r="J85" s="124">
        <f>IF(RES_hhdet_tes!J85=0,"",RES_hhdet_tes!J85/RES_hhdet_fec!J85)</f>
        <v>3.0337778755784965</v>
      </c>
      <c r="K85" s="124">
        <f>IF(RES_hhdet_tes!K85=0,"",RES_hhdet_tes!K85/RES_hhdet_fec!K85)</f>
        <v>3.1036316049731805</v>
      </c>
      <c r="L85" s="124">
        <f>IF(RES_hhdet_tes!L85=0,"",RES_hhdet_tes!L85/RES_hhdet_fec!L85)</f>
        <v>3.1884364153335656</v>
      </c>
      <c r="M85" s="124">
        <f>IF(RES_hhdet_tes!M85=0,"",RES_hhdet_tes!M85/RES_hhdet_fec!M85)</f>
        <v>3.3310519970227959</v>
      </c>
      <c r="N85" s="124">
        <f>IF(RES_hhdet_tes!N85=0,"",RES_hhdet_tes!N85/RES_hhdet_fec!N85)</f>
        <v>3.4730707151152673</v>
      </c>
      <c r="O85" s="124">
        <f>IF(RES_hhdet_tes!O85=0,"",RES_hhdet_tes!O85/RES_hhdet_fec!O85)</f>
        <v>3.6310146706663216</v>
      </c>
      <c r="P85" s="124">
        <f>IF(RES_hhdet_tes!P85=0,"",RES_hhdet_tes!P85/RES_hhdet_fec!P85)</f>
        <v>3.8305679601714533</v>
      </c>
      <c r="Q85" s="124">
        <f>IF(RES_hhdet_tes!Q85=0,"",RES_hhdet_tes!Q85/RES_hhdet_fec!Q85)</f>
        <v>3.9714125966052274</v>
      </c>
      <c r="R85" s="124">
        <f>IF(RES_hhdet_tes!R85=0,"",RES_hhdet_tes!R85/RES_hhdet_fec!R85)</f>
        <v>4.0990082639110437</v>
      </c>
      <c r="S85" s="124">
        <f>IF(RES_hhdet_tes!S85=0,"",RES_hhdet_tes!S85/RES_hhdet_fec!S85)</f>
        <v>4.1802615510078711</v>
      </c>
      <c r="T85" s="124">
        <f>IF(RES_hhdet_tes!T85=0,"",RES_hhdet_tes!T85/RES_hhdet_fec!T85)</f>
        <v>4.2606420160858249</v>
      </c>
      <c r="U85" s="124">
        <f>IF(RES_hhdet_tes!U85=0,"",RES_hhdet_tes!U85/RES_hhdet_fec!U85)</f>
        <v>4.3516861903244886</v>
      </c>
      <c r="V85" s="124">
        <f>IF(RES_hhdet_tes!V85=0,"",RES_hhdet_tes!V85/RES_hhdet_fec!V85)</f>
        <v>4.4344088392627414</v>
      </c>
      <c r="W85" s="124">
        <f>IF(RES_hhdet_tes!W85=0,"",RES_hhdet_tes!W85/RES_hhdet_fec!W85)</f>
        <v>4.5192157285021874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1.9948621447266519</v>
      </c>
      <c r="C86" s="111">
        <f>IF(RES_hhdet_tes!C86=0,"",RES_hhdet_tes!C86/RES_hhdet_fec!C86)</f>
        <v>2.0828674589893517</v>
      </c>
      <c r="D86" s="111">
        <f>IF(RES_hhdet_tes!D86=0,"",RES_hhdet_tes!D86/RES_hhdet_fec!D86)</f>
        <v>2.1778065821889721</v>
      </c>
      <c r="E86" s="111">
        <f>IF(RES_hhdet_tes!E86=0,"",RES_hhdet_tes!E86/RES_hhdet_fec!E86)</f>
        <v>2.3229230021107687</v>
      </c>
      <c r="F86" s="111">
        <f>IF(RES_hhdet_tes!F86=0,"",RES_hhdet_tes!F86/RES_hhdet_fec!F86)</f>
        <v>2.5186097041683921</v>
      </c>
      <c r="G86" s="111">
        <f>IF(RES_hhdet_tes!G86=0,"",RES_hhdet_tes!G86/RES_hhdet_fec!G86)</f>
        <v>2.7458234191241657</v>
      </c>
      <c r="H86" s="111">
        <f>IF(RES_hhdet_tes!H86=0,"",RES_hhdet_tes!H86/RES_hhdet_fec!H86)</f>
        <v>2.9224604445234474</v>
      </c>
      <c r="I86" s="111">
        <f>IF(RES_hhdet_tes!I86=0,"",RES_hhdet_tes!I86/RES_hhdet_fec!I86)</f>
        <v>2.9906800127898756</v>
      </c>
      <c r="J86" s="111">
        <f>IF(RES_hhdet_tes!J86=0,"",RES_hhdet_tes!J86/RES_hhdet_fec!J86)</f>
        <v>3.0337778755784965</v>
      </c>
      <c r="K86" s="111">
        <f>IF(RES_hhdet_tes!K86=0,"",RES_hhdet_tes!K86/RES_hhdet_fec!K86)</f>
        <v>3.1036316049731805</v>
      </c>
      <c r="L86" s="111">
        <f>IF(RES_hhdet_tes!L86=0,"",RES_hhdet_tes!L86/RES_hhdet_fec!L86)</f>
        <v>3.1884364153335656</v>
      </c>
      <c r="M86" s="111">
        <f>IF(RES_hhdet_tes!M86=0,"",RES_hhdet_tes!M86/RES_hhdet_fec!M86)</f>
        <v>3.3310519970227959</v>
      </c>
      <c r="N86" s="111">
        <f>IF(RES_hhdet_tes!N86=0,"",RES_hhdet_tes!N86/RES_hhdet_fec!N86)</f>
        <v>3.4730707151152673</v>
      </c>
      <c r="O86" s="111">
        <f>IF(RES_hhdet_tes!O86=0,"",RES_hhdet_tes!O86/RES_hhdet_fec!O86)</f>
        <v>3.6310146706663216</v>
      </c>
      <c r="P86" s="111">
        <f>IF(RES_hhdet_tes!P86=0,"",RES_hhdet_tes!P86/RES_hhdet_fec!P86)</f>
        <v>3.8305679601714533</v>
      </c>
      <c r="Q86" s="111">
        <f>IF(RES_hhdet_tes!Q86=0,"",RES_hhdet_tes!Q86/RES_hhdet_fec!Q86)</f>
        <v>3.9714125966052274</v>
      </c>
      <c r="R86" s="111">
        <f>IF(RES_hhdet_tes!R86=0,"",RES_hhdet_tes!R86/RES_hhdet_fec!R86)</f>
        <v>4.0990082639110437</v>
      </c>
      <c r="S86" s="111">
        <f>IF(RES_hhdet_tes!S86=0,"",RES_hhdet_tes!S86/RES_hhdet_fec!S86)</f>
        <v>4.1802615510078711</v>
      </c>
      <c r="T86" s="111">
        <f>IF(RES_hhdet_tes!T86=0,"",RES_hhdet_tes!T86/RES_hhdet_fec!T86)</f>
        <v>4.2606420160858249</v>
      </c>
      <c r="U86" s="111">
        <f>IF(RES_hhdet_tes!U86=0,"",RES_hhdet_tes!U86/RES_hhdet_fec!U86)</f>
        <v>4.3516861903244886</v>
      </c>
      <c r="V86" s="111">
        <f>IF(RES_hhdet_tes!V86=0,"",RES_hhdet_tes!V86/RES_hhdet_fec!V86)</f>
        <v>4.4344088392627414</v>
      </c>
      <c r="W86" s="111">
        <f>IF(RES_hhdet_tes!W86=0,"",RES_hhdet_tes!W86/RES_hhdet_fec!W86)</f>
        <v>4.5192157285021874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0.74244512597175583</v>
      </c>
      <c r="C87" s="124">
        <f>IF(RES_hhdet_tes!C87=0,"",RES_hhdet_tes!C87/RES_hhdet_fec!C87)</f>
        <v>0.75296659943575861</v>
      </c>
      <c r="D87" s="124">
        <f>IF(RES_hhdet_tes!D87=0,"",RES_hhdet_tes!D87/RES_hhdet_fec!D87)</f>
        <v>0.75584570155230413</v>
      </c>
      <c r="E87" s="124">
        <f>IF(RES_hhdet_tes!E87=0,"",RES_hhdet_tes!E87/RES_hhdet_fec!E87)</f>
        <v>0.76290985434529313</v>
      </c>
      <c r="F87" s="124">
        <f>IF(RES_hhdet_tes!F87=0,"",RES_hhdet_tes!F87/RES_hhdet_fec!F87)</f>
        <v>0.77147626902880329</v>
      </c>
      <c r="G87" s="124">
        <f>IF(RES_hhdet_tes!G87=0,"",RES_hhdet_tes!G87/RES_hhdet_fec!G87)</f>
        <v>0.77649252090553944</v>
      </c>
      <c r="H87" s="124">
        <f>IF(RES_hhdet_tes!H87=0,"",RES_hhdet_tes!H87/RES_hhdet_fec!H87)</f>
        <v>0.78127551517443783</v>
      </c>
      <c r="I87" s="124">
        <f>IF(RES_hhdet_tes!I87=0,"",RES_hhdet_tes!I87/RES_hhdet_fec!I87)</f>
        <v>0.78174329868604164</v>
      </c>
      <c r="J87" s="124">
        <f>IF(RES_hhdet_tes!J87=0,"",RES_hhdet_tes!J87/RES_hhdet_fec!J87)</f>
        <v>0.78772330037028315</v>
      </c>
      <c r="K87" s="124">
        <f>IF(RES_hhdet_tes!K87=0,"",RES_hhdet_tes!K87/RES_hhdet_fec!K87)</f>
        <v>0.78978032019949229</v>
      </c>
      <c r="L87" s="124">
        <f>IF(RES_hhdet_tes!L87=0,"",RES_hhdet_tes!L87/RES_hhdet_fec!L87)</f>
        <v>0.79157050915595817</v>
      </c>
      <c r="M87" s="124">
        <f>IF(RES_hhdet_tes!M87=0,"",RES_hhdet_tes!M87/RES_hhdet_fec!M87)</f>
        <v>0.79802649817337323</v>
      </c>
      <c r="N87" s="124">
        <f>IF(RES_hhdet_tes!N87=0,"",RES_hhdet_tes!N87/RES_hhdet_fec!N87)</f>
        <v>0.8003859275465447</v>
      </c>
      <c r="O87" s="124">
        <f>IF(RES_hhdet_tes!O87=0,"",RES_hhdet_tes!O87/RES_hhdet_fec!O87)</f>
        <v>0.80323712749294118</v>
      </c>
      <c r="P87" s="124">
        <f>IF(RES_hhdet_tes!P87=0,"",RES_hhdet_tes!P87/RES_hhdet_fec!P87)</f>
        <v>0.8095570903009256</v>
      </c>
      <c r="Q87" s="124">
        <f>IF(RES_hhdet_tes!Q87=0,"",RES_hhdet_tes!Q87/RES_hhdet_fec!Q87)</f>
        <v>0.811792417108674</v>
      </c>
      <c r="R87" s="124">
        <f>IF(RES_hhdet_tes!R87=0,"",RES_hhdet_tes!R87/RES_hhdet_fec!R87)</f>
        <v>0.815123585435366</v>
      </c>
      <c r="S87" s="124">
        <f>IF(RES_hhdet_tes!S87=0,"",RES_hhdet_tes!S87/RES_hhdet_fec!S87)</f>
        <v>0.82006364144511401</v>
      </c>
      <c r="T87" s="124">
        <f>IF(RES_hhdet_tes!T87=0,"",RES_hhdet_tes!T87/RES_hhdet_fec!T87)</f>
        <v>0.82781052373411035</v>
      </c>
      <c r="U87" s="124">
        <f>IF(RES_hhdet_tes!U87=0,"",RES_hhdet_tes!U87/RES_hhdet_fec!U87)</f>
        <v>0.83412046304698206</v>
      </c>
      <c r="V87" s="124">
        <f>IF(RES_hhdet_tes!V87=0,"",RES_hhdet_tes!V87/RES_hhdet_fec!V87)</f>
        <v>0.84062829412221496</v>
      </c>
      <c r="W87" s="124">
        <f>IF(RES_hhdet_tes!W87=0,"",RES_hhdet_tes!W87/RES_hhdet_fec!W87)</f>
        <v>0.84536675080808255</v>
      </c>
      <c r="DA87" s="130" t="s">
        <v>1987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0.700139271557917</v>
      </c>
      <c r="C96" s="112">
        <f>IF(RES_hhdet_tes!C96=0,"",RES_hhdet_tes!C96/RES_hhdet_fec!C96)</f>
        <v>0.70302373734863188</v>
      </c>
      <c r="D96" s="112">
        <f>IF(RES_hhdet_tes!D96=0,"",RES_hhdet_tes!D96/RES_hhdet_fec!D96)</f>
        <v>0.70742830581857419</v>
      </c>
      <c r="E96" s="112">
        <f>IF(RES_hhdet_tes!E96=0,"",RES_hhdet_tes!E96/RES_hhdet_fec!E96)</f>
        <v>0.71206283526001479</v>
      </c>
      <c r="F96" s="112">
        <f>IF(RES_hhdet_tes!F96=0,"",RES_hhdet_tes!F96/RES_hhdet_fec!F96)</f>
        <v>0.71660555693158701</v>
      </c>
      <c r="G96" s="112">
        <f>IF(RES_hhdet_tes!G96=0,"",RES_hhdet_tes!G96/RES_hhdet_fec!G96)</f>
        <v>0.72171586823787837</v>
      </c>
      <c r="H96" s="112">
        <f>IF(RES_hhdet_tes!H96=0,"",RES_hhdet_tes!H96/RES_hhdet_fec!H96)</f>
        <v>0.72663401330120325</v>
      </c>
      <c r="I96" s="112">
        <f>IF(RES_hhdet_tes!I96=0,"",RES_hhdet_tes!I96/RES_hhdet_fec!I96)</f>
        <v>0.72860827917946203</v>
      </c>
      <c r="J96" s="112">
        <f>IF(RES_hhdet_tes!J96=0,"",RES_hhdet_tes!J96/RES_hhdet_fec!J96)</f>
        <v>0.7294235225673521</v>
      </c>
      <c r="K96" s="112">
        <f>IF(RES_hhdet_tes!K96=0,"",RES_hhdet_tes!K96/RES_hhdet_fec!K96)</f>
        <v>0.73032761235942956</v>
      </c>
      <c r="L96" s="112">
        <f>IF(RES_hhdet_tes!L96=0,"",RES_hhdet_tes!L96/RES_hhdet_fec!L96)</f>
        <v>0.73268696331456129</v>
      </c>
      <c r="M96" s="112">
        <f>IF(RES_hhdet_tes!M96=0,"",RES_hhdet_tes!M96/RES_hhdet_fec!M96)</f>
        <v>0.73361914512988691</v>
      </c>
      <c r="N96" s="112">
        <f>IF(RES_hhdet_tes!N96=0,"",RES_hhdet_tes!N96/RES_hhdet_fec!N96)</f>
        <v>0.73719310065594867</v>
      </c>
      <c r="O96" s="112">
        <f>IF(RES_hhdet_tes!O96=0,"",RES_hhdet_tes!O96/RES_hhdet_fec!O96)</f>
        <v>0.74159406825982477</v>
      </c>
      <c r="P96" s="112">
        <f>IF(RES_hhdet_tes!P96=0,"",RES_hhdet_tes!P96/RES_hhdet_fec!P96)</f>
        <v>0.74525336605992332</v>
      </c>
      <c r="Q96" s="112">
        <f>IF(RES_hhdet_tes!Q96=0,"",RES_hhdet_tes!Q96/RES_hhdet_fec!Q96)</f>
        <v>0.75117714249161294</v>
      </c>
      <c r="R96" s="112">
        <f>IF(RES_hhdet_tes!R96=0,"",RES_hhdet_tes!R96/RES_hhdet_fec!R96)</f>
        <v>0.75699173124738706</v>
      </c>
      <c r="S96" s="112">
        <f>IF(RES_hhdet_tes!S96=0,"",RES_hhdet_tes!S96/RES_hhdet_fec!S96)</f>
        <v>0.76472847603656802</v>
      </c>
      <c r="T96" s="112">
        <f>IF(RES_hhdet_tes!T96=0,"",RES_hhdet_tes!T96/RES_hhdet_fec!T96)</f>
        <v>0.77594869617191764</v>
      </c>
      <c r="U96" s="112">
        <f>IF(RES_hhdet_tes!U96=0,"",RES_hhdet_tes!U96/RES_hhdet_fec!U96)</f>
        <v>0.78313339461050813</v>
      </c>
      <c r="V96" s="112">
        <f>IF(RES_hhdet_tes!V96=0,"",RES_hhdet_tes!V96/RES_hhdet_fec!V96)</f>
        <v>0.79221669705045095</v>
      </c>
      <c r="W96" s="112">
        <f>IF(RES_hhdet_tes!W96=0,"",RES_hhdet_tes!W96/RES_hhdet_fec!W96)</f>
        <v>0.79926362867920719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0.81269153213837775</v>
      </c>
      <c r="C97" s="113">
        <f>IF(RES_hhdet_tes!C97=0,"",RES_hhdet_tes!C97/RES_hhdet_fec!C97)</f>
        <v>0.83080124267512723</v>
      </c>
      <c r="D97" s="113">
        <f>IF(RES_hhdet_tes!D97=0,"",RES_hhdet_tes!D97/RES_hhdet_fec!D97)</f>
        <v>0.82697778717738768</v>
      </c>
      <c r="E97" s="113">
        <f>IF(RES_hhdet_tes!E97=0,"",RES_hhdet_tes!E97/RES_hhdet_fec!E97)</f>
        <v>0.8334231921423545</v>
      </c>
      <c r="F97" s="113">
        <f>IF(RES_hhdet_tes!F97=0,"",RES_hhdet_tes!F97/RES_hhdet_fec!F97)</f>
        <v>0.83666611929180568</v>
      </c>
      <c r="G97" s="113">
        <f>IF(RES_hhdet_tes!G97=0,"",RES_hhdet_tes!G97/RES_hhdet_fec!G97)</f>
        <v>0.83759728847280435</v>
      </c>
      <c r="H97" s="113">
        <f>IF(RES_hhdet_tes!H97=0,"",RES_hhdet_tes!H97/RES_hhdet_fec!H97)</f>
        <v>0.84226837048499326</v>
      </c>
      <c r="I97" s="113">
        <f>IF(RES_hhdet_tes!I97=0,"",RES_hhdet_tes!I97/RES_hhdet_fec!I97)</f>
        <v>0.83458319483598653</v>
      </c>
      <c r="J97" s="113">
        <f>IF(RES_hhdet_tes!J97=0,"",RES_hhdet_tes!J97/RES_hhdet_fec!J97)</f>
        <v>0.84824226248507972</v>
      </c>
      <c r="K97" s="113">
        <f>IF(RES_hhdet_tes!K97=0,"",RES_hhdet_tes!K97/RES_hhdet_fec!K97)</f>
        <v>0.84490559460115922</v>
      </c>
      <c r="L97" s="113">
        <f>IF(RES_hhdet_tes!L97=0,"",RES_hhdet_tes!L97/RES_hhdet_fec!L97)</f>
        <v>0.86608441134246672</v>
      </c>
      <c r="M97" s="113">
        <f>IF(RES_hhdet_tes!M97=0,"",RES_hhdet_tes!M97/RES_hhdet_fec!M97)</f>
        <v>0.85674045507862207</v>
      </c>
      <c r="N97" s="113">
        <f>IF(RES_hhdet_tes!N97=0,"",RES_hhdet_tes!N97/RES_hhdet_fec!N97)</f>
        <v>0.86396605740384691</v>
      </c>
      <c r="O97" s="113">
        <f>IF(RES_hhdet_tes!O97=0,"",RES_hhdet_tes!O97/RES_hhdet_fec!O97)</f>
        <v>0.8639694949913459</v>
      </c>
      <c r="P97" s="113">
        <f>IF(RES_hhdet_tes!P97=0,"",RES_hhdet_tes!P97/RES_hhdet_fec!P97)</f>
        <v>0.86316147557630285</v>
      </c>
      <c r="Q97" s="113">
        <f>IF(RES_hhdet_tes!Q97=0,"",RES_hhdet_tes!Q97/RES_hhdet_fec!Q97)</f>
        <v>0.86459911923273425</v>
      </c>
      <c r="R97" s="113">
        <f>IF(RES_hhdet_tes!R97=0,"",RES_hhdet_tes!R97/RES_hhdet_fec!R97)</f>
        <v>0.86390380030804481</v>
      </c>
      <c r="S97" s="113">
        <f>IF(RES_hhdet_tes!S97=0,"",RES_hhdet_tes!S97/RES_hhdet_fec!S97)</f>
        <v>0.86723273122904865</v>
      </c>
      <c r="T97" s="113">
        <f>IF(RES_hhdet_tes!T97=0,"",RES_hhdet_tes!T97/RES_hhdet_fec!T97)</f>
        <v>0.87613852996407238</v>
      </c>
      <c r="U97" s="113">
        <f>IF(RES_hhdet_tes!U97=0,"",RES_hhdet_tes!U97/RES_hhdet_fec!U97)</f>
        <v>0.88584334744258564</v>
      </c>
      <c r="V97" s="113">
        <f>IF(RES_hhdet_tes!V97=0,"",RES_hhdet_tes!V97/RES_hhdet_fec!V97)</f>
        <v>0.89150524944493659</v>
      </c>
      <c r="W97" s="113">
        <f>IF(RES_hhdet_tes!W97=0,"",RES_hhdet_tes!W97/RES_hhdet_fec!W97)</f>
        <v>0.89661416955370876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0.700139271557917</v>
      </c>
      <c r="C98" s="111">
        <f>IF(RES_hhdet_tes!C98=0,"",RES_hhdet_tes!C98/RES_hhdet_fec!C98)</f>
        <v>0.70467904123950975</v>
      </c>
      <c r="D98" s="111">
        <f>IF(RES_hhdet_tes!D98=0,"",RES_hhdet_tes!D98/RES_hhdet_fec!D98)</f>
        <v>0.70954682201990826</v>
      </c>
      <c r="E98" s="111">
        <f>IF(RES_hhdet_tes!E98=0,"",RES_hhdet_tes!E98/RES_hhdet_fec!E98)</f>
        <v>0.71439800965848865</v>
      </c>
      <c r="F98" s="111">
        <f>IF(RES_hhdet_tes!F98=0,"",RES_hhdet_tes!F98/RES_hhdet_fec!F98)</f>
        <v>0.71957633775902274</v>
      </c>
      <c r="G98" s="111">
        <f>IF(RES_hhdet_tes!G98=0,"",RES_hhdet_tes!G98/RES_hhdet_fec!G98)</f>
        <v>0.72362800976103014</v>
      </c>
      <c r="H98" s="111">
        <f>IF(RES_hhdet_tes!H98=0,"",RES_hhdet_tes!H98/RES_hhdet_fec!H98)</f>
        <v>0.72705180687811888</v>
      </c>
      <c r="I98" s="111">
        <f>IF(RES_hhdet_tes!I98=0,"",RES_hhdet_tes!I98/RES_hhdet_fec!I98)</f>
        <v>0.72878664959609951</v>
      </c>
      <c r="J98" s="111">
        <f>IF(RES_hhdet_tes!J98=0,"",RES_hhdet_tes!J98/RES_hhdet_fec!J98)</f>
        <v>0.72945099721750217</v>
      </c>
      <c r="K98" s="111">
        <f>IF(RES_hhdet_tes!K98=0,"",RES_hhdet_tes!K98/RES_hhdet_fec!K98)</f>
        <v>0.73079133498950333</v>
      </c>
      <c r="L98" s="111">
        <f>IF(RES_hhdet_tes!L98=0,"",RES_hhdet_tes!L98/RES_hhdet_fec!L98)</f>
        <v>0.73155738131414971</v>
      </c>
      <c r="M98" s="111">
        <f>IF(RES_hhdet_tes!M98=0,"",RES_hhdet_tes!M98/RES_hhdet_fec!M98)</f>
        <v>0.73478306117372183</v>
      </c>
      <c r="N98" s="111">
        <f>IF(RES_hhdet_tes!N98=0,"",RES_hhdet_tes!N98/RES_hhdet_fec!N98)</f>
        <v>0.7373432878534294</v>
      </c>
      <c r="O98" s="111">
        <f>IF(RES_hhdet_tes!O98=0,"",RES_hhdet_tes!O98/RES_hhdet_fec!O98)</f>
        <v>0.74163735751714066</v>
      </c>
      <c r="P98" s="111">
        <f>IF(RES_hhdet_tes!P98=0,"",RES_hhdet_tes!P98/RES_hhdet_fec!P98)</f>
        <v>0.74800735862369439</v>
      </c>
      <c r="Q98" s="111">
        <f>IF(RES_hhdet_tes!Q98=0,"",RES_hhdet_tes!Q98/RES_hhdet_fec!Q98)</f>
        <v>0.75243638914711675</v>
      </c>
      <c r="R98" s="111">
        <f>IF(RES_hhdet_tes!R98=0,"",RES_hhdet_tes!R98/RES_hhdet_fec!R98)</f>
        <v>0.75792264132644149</v>
      </c>
      <c r="S98" s="111">
        <f>IF(RES_hhdet_tes!S98=0,"",RES_hhdet_tes!S98/RES_hhdet_fec!S98)</f>
        <v>0.76422854817953223</v>
      </c>
      <c r="T98" s="111">
        <f>IF(RES_hhdet_tes!T98=0,"",RES_hhdet_tes!T98/RES_hhdet_fec!T98)</f>
        <v>0.77046438093042413</v>
      </c>
      <c r="U98" s="111">
        <f>IF(RES_hhdet_tes!U98=0,"",RES_hhdet_tes!U98/RES_hhdet_fec!U98)</f>
        <v>0.78026347252233574</v>
      </c>
      <c r="V98" s="111">
        <f>IF(RES_hhdet_tes!V98=0,"",RES_hhdet_tes!V98/RES_hhdet_fec!V98)</f>
        <v>0.78826048046024499</v>
      </c>
      <c r="W98" s="111">
        <f>IF(RES_hhdet_tes!W98=0,"",RES_hhdet_tes!W98/RES_hhdet_fec!W98)</f>
        <v>0.79656172599562858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0.75488459123583129</v>
      </c>
      <c r="C100" s="124">
        <f>IF(RES_hhdet_tes!C100=0,"",RES_hhdet_tes!C100/RES_hhdet_fec!C100)</f>
        <v>0.75700321751369559</v>
      </c>
      <c r="D100" s="124">
        <f>IF(RES_hhdet_tes!D100=0,"",RES_hhdet_tes!D100/RES_hhdet_fec!D100)</f>
        <v>0.75984624805460865</v>
      </c>
      <c r="E100" s="124">
        <f>IF(RES_hhdet_tes!E100=0,"",RES_hhdet_tes!E100/RES_hhdet_fec!E100)</f>
        <v>0.76288971196526256</v>
      </c>
      <c r="F100" s="124">
        <f>IF(RES_hhdet_tes!F100=0,"",RES_hhdet_tes!F100/RES_hhdet_fec!F100)</f>
        <v>0.76618683220925188</v>
      </c>
      <c r="G100" s="124">
        <f>IF(RES_hhdet_tes!G100=0,"",RES_hhdet_tes!G100/RES_hhdet_fec!G100)</f>
        <v>0.76940323915626618</v>
      </c>
      <c r="H100" s="124">
        <f>IF(RES_hhdet_tes!H100=0,"",RES_hhdet_tes!H100/RES_hhdet_fec!H100)</f>
        <v>0.77241758550005535</v>
      </c>
      <c r="I100" s="124">
        <f>IF(RES_hhdet_tes!I100=0,"",RES_hhdet_tes!I100/RES_hhdet_fec!I100)</f>
        <v>0.77390333156383728</v>
      </c>
      <c r="J100" s="124">
        <f>IF(RES_hhdet_tes!J100=0,"",RES_hhdet_tes!J100/RES_hhdet_fec!J100)</f>
        <v>0.77474636637576433</v>
      </c>
      <c r="K100" s="124">
        <f>IF(RES_hhdet_tes!K100=0,"",RES_hhdet_tes!K100/RES_hhdet_fec!K100)</f>
        <v>0.77602831703560526</v>
      </c>
      <c r="L100" s="124">
        <f>IF(RES_hhdet_tes!L100=0,"",RES_hhdet_tes!L100/RES_hhdet_fec!L100)</f>
        <v>0.7776964094648573</v>
      </c>
      <c r="M100" s="124">
        <f>IF(RES_hhdet_tes!M100=0,"",RES_hhdet_tes!M100/RES_hhdet_fec!M100)</f>
        <v>0.77972346056669883</v>
      </c>
      <c r="N100" s="124">
        <f>IF(RES_hhdet_tes!N100=0,"",RES_hhdet_tes!N100/RES_hhdet_fec!N100)</f>
        <v>0.78215563541773392</v>
      </c>
      <c r="O100" s="124">
        <f>IF(RES_hhdet_tes!O100=0,"",RES_hhdet_tes!O100/RES_hhdet_fec!O100)</f>
        <v>0.78513520439361351</v>
      </c>
      <c r="P100" s="124">
        <f>IF(RES_hhdet_tes!P100=0,"",RES_hhdet_tes!P100/RES_hhdet_fec!P100)</f>
        <v>0.78832115222696253</v>
      </c>
      <c r="Q100" s="124">
        <f>IF(RES_hhdet_tes!Q100=0,"",RES_hhdet_tes!Q100/RES_hhdet_fec!Q100)</f>
        <v>0.79147710473944566</v>
      </c>
      <c r="R100" s="124">
        <f>IF(RES_hhdet_tes!R100=0,"",RES_hhdet_tes!R100/RES_hhdet_fec!R100)</f>
        <v>0.79562544072592689</v>
      </c>
      <c r="S100" s="124">
        <f>IF(RES_hhdet_tes!S100=0,"",RES_hhdet_tes!S100/RES_hhdet_fec!S100)</f>
        <v>0.80165954820963758</v>
      </c>
      <c r="T100" s="124">
        <f>IF(RES_hhdet_tes!T100=0,"",RES_hhdet_tes!T100/RES_hhdet_fec!T100)</f>
        <v>0.81035819758743766</v>
      </c>
      <c r="U100" s="124">
        <f>IF(RES_hhdet_tes!U100=0,"",RES_hhdet_tes!U100/RES_hhdet_fec!U100)</f>
        <v>0.82040073273788572</v>
      </c>
      <c r="V100" s="124">
        <f>IF(RES_hhdet_tes!V100=0,"",RES_hhdet_tes!V100/RES_hhdet_fec!V100)</f>
        <v>0.83146376397126398</v>
      </c>
      <c r="W100" s="124">
        <f>IF(RES_hhdet_tes!W100=0,"",RES_hhdet_tes!W100/RES_hhdet_fec!W100)</f>
        <v>0.84254356998998625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0.75488459123583129</v>
      </c>
      <c r="C103" s="45">
        <f>IF(RES_hhdet_tes!C103=0,"",RES_hhdet_tes!C103/RES_hhdet_fec!C103)</f>
        <v>0.75700321751369559</v>
      </c>
      <c r="D103" s="45">
        <f>IF(RES_hhdet_tes!D103=0,"",RES_hhdet_tes!D103/RES_hhdet_fec!D103)</f>
        <v>0.75984624805460865</v>
      </c>
      <c r="E103" s="45">
        <f>IF(RES_hhdet_tes!E103=0,"",RES_hhdet_tes!E103/RES_hhdet_fec!E103)</f>
        <v>0.76288971196526256</v>
      </c>
      <c r="F103" s="45">
        <f>IF(RES_hhdet_tes!F103=0,"",RES_hhdet_tes!F103/RES_hhdet_fec!F103)</f>
        <v>0.76618683220925188</v>
      </c>
      <c r="G103" s="45">
        <f>IF(RES_hhdet_tes!G103=0,"",RES_hhdet_tes!G103/RES_hhdet_fec!G103)</f>
        <v>0.76940323915626618</v>
      </c>
      <c r="H103" s="45">
        <f>IF(RES_hhdet_tes!H103=0,"",RES_hhdet_tes!H103/RES_hhdet_fec!H103)</f>
        <v>0.77241758550005535</v>
      </c>
      <c r="I103" s="45">
        <f>IF(RES_hhdet_tes!I103=0,"",RES_hhdet_tes!I103/RES_hhdet_fec!I103)</f>
        <v>0.77390333156383728</v>
      </c>
      <c r="J103" s="45">
        <f>IF(RES_hhdet_tes!J103=0,"",RES_hhdet_tes!J103/RES_hhdet_fec!J103)</f>
        <v>0.77474636637576433</v>
      </c>
      <c r="K103" s="45">
        <f>IF(RES_hhdet_tes!K103=0,"",RES_hhdet_tes!K103/RES_hhdet_fec!K103)</f>
        <v>0.77602831703560526</v>
      </c>
      <c r="L103" s="45">
        <f>IF(RES_hhdet_tes!L103=0,"",RES_hhdet_tes!L103/RES_hhdet_fec!L103)</f>
        <v>0.7776964094648573</v>
      </c>
      <c r="M103" s="45">
        <f>IF(RES_hhdet_tes!M103=0,"",RES_hhdet_tes!M103/RES_hhdet_fec!M103)</f>
        <v>0.77972346056669883</v>
      </c>
      <c r="N103" s="45">
        <f>IF(RES_hhdet_tes!N103=0,"",RES_hhdet_tes!N103/RES_hhdet_fec!N103)</f>
        <v>0.78215563541773392</v>
      </c>
      <c r="O103" s="45">
        <f>IF(RES_hhdet_tes!O103=0,"",RES_hhdet_tes!O103/RES_hhdet_fec!O103)</f>
        <v>0.78513520439361351</v>
      </c>
      <c r="P103" s="45">
        <f>IF(RES_hhdet_tes!P103=0,"",RES_hhdet_tes!P103/RES_hhdet_fec!P103)</f>
        <v>0.78832115222696253</v>
      </c>
      <c r="Q103" s="45">
        <f>IF(RES_hhdet_tes!Q103=0,"",RES_hhdet_tes!Q103/RES_hhdet_fec!Q103)</f>
        <v>0.79147710473944566</v>
      </c>
      <c r="R103" s="45">
        <f>IF(RES_hhdet_tes!R103=0,"",RES_hhdet_tes!R103/RES_hhdet_fec!R103)</f>
        <v>0.79562544072592689</v>
      </c>
      <c r="S103" s="45">
        <f>IF(RES_hhdet_tes!S103=0,"",RES_hhdet_tes!S103/RES_hhdet_fec!S103)</f>
        <v>0.80165954820963758</v>
      </c>
      <c r="T103" s="45">
        <f>IF(RES_hhdet_tes!T103=0,"",RES_hhdet_tes!T103/RES_hhdet_fec!T103)</f>
        <v>0.81035819758743766</v>
      </c>
      <c r="U103" s="45">
        <f>IF(RES_hhdet_tes!U103=0,"",RES_hhdet_tes!U103/RES_hhdet_fec!U103)</f>
        <v>0.82040073273788572</v>
      </c>
      <c r="V103" s="45">
        <f>IF(RES_hhdet_tes!V103=0,"",RES_hhdet_tes!V103/RES_hhdet_fec!V103)</f>
        <v>0.83146376397126398</v>
      </c>
      <c r="W103" s="45">
        <f>IF(RES_hhdet_tes!W103=0,"",RES_hhdet_tes!W103/RES_hhdet_fec!W103)</f>
        <v>0.84254356998998625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0.82850881012990052</v>
      </c>
      <c r="C124" s="119">
        <f>IF(RES_hhdet_tes!C124=0,"",RES_hhdet_tes!C124/RES_hhdet_fec!C124)</f>
        <v>0.83159804279253347</v>
      </c>
      <c r="D124" s="119">
        <f>IF(RES_hhdet_tes!D124=0,"",RES_hhdet_tes!D124/RES_hhdet_fec!D124)</f>
        <v>0.83479020281546434</v>
      </c>
      <c r="E124" s="119">
        <f>IF(RES_hhdet_tes!E124=0,"",RES_hhdet_tes!E124/RES_hhdet_fec!E124)</f>
        <v>0.83838234561664104</v>
      </c>
      <c r="F124" s="119">
        <f>IF(RES_hhdet_tes!F124=0,"",RES_hhdet_tes!F124/RES_hhdet_fec!F124)</f>
        <v>0.84110011202344115</v>
      </c>
      <c r="G124" s="119">
        <f>IF(RES_hhdet_tes!G124=0,"",RES_hhdet_tes!G124/RES_hhdet_fec!G124)</f>
        <v>0.84391704718196647</v>
      </c>
      <c r="H124" s="119">
        <f>IF(RES_hhdet_tes!H124=0,"",RES_hhdet_tes!H124/RES_hhdet_fec!H124)</f>
        <v>0.84725223193574672</v>
      </c>
      <c r="I124" s="119">
        <f>IF(RES_hhdet_tes!I124=0,"",RES_hhdet_tes!I124/RES_hhdet_fec!I124)</f>
        <v>0.84972943482624674</v>
      </c>
      <c r="J124" s="119">
        <f>IF(RES_hhdet_tes!J124=0,"",RES_hhdet_tes!J124/RES_hhdet_fec!J124)</f>
        <v>0.85259110456347753</v>
      </c>
      <c r="K124" s="119">
        <f>IF(RES_hhdet_tes!K124=0,"",RES_hhdet_tes!K124/RES_hhdet_fec!K124)</f>
        <v>0.85606491832357956</v>
      </c>
      <c r="L124" s="119">
        <f>IF(RES_hhdet_tes!L124=0,"",RES_hhdet_tes!L124/RES_hhdet_fec!L124)</f>
        <v>0.85935583554970829</v>
      </c>
      <c r="M124" s="119">
        <f>IF(RES_hhdet_tes!M124=0,"",RES_hhdet_tes!M124/RES_hhdet_fec!M124)</f>
        <v>0.86378609761111336</v>
      </c>
      <c r="N124" s="119">
        <f>IF(RES_hhdet_tes!N124=0,"",RES_hhdet_tes!N124/RES_hhdet_fec!N124)</f>
        <v>0.86847459025875406</v>
      </c>
      <c r="O124" s="119">
        <f>IF(RES_hhdet_tes!O124=0,"",RES_hhdet_tes!O124/RES_hhdet_fec!O124)</f>
        <v>0.87310231662847193</v>
      </c>
      <c r="P124" s="119">
        <f>IF(RES_hhdet_tes!P124=0,"",RES_hhdet_tes!P124/RES_hhdet_fec!P124)</f>
        <v>0.8772981379455902</v>
      </c>
      <c r="Q124" s="119">
        <f>IF(RES_hhdet_tes!Q124=0,"",RES_hhdet_tes!Q124/RES_hhdet_fec!Q124)</f>
        <v>0.88104650336666246</v>
      </c>
      <c r="R124" s="119">
        <f>IF(RES_hhdet_tes!R124=0,"",RES_hhdet_tes!R124/RES_hhdet_fec!R124)</f>
        <v>0.88499277257626152</v>
      </c>
      <c r="S124" s="119">
        <f>IF(RES_hhdet_tes!S124=0,"",RES_hhdet_tes!S124/RES_hhdet_fec!S124)</f>
        <v>0.88951728352510284</v>
      </c>
      <c r="T124" s="119">
        <f>IF(RES_hhdet_tes!T124=0,"",RES_hhdet_tes!T124/RES_hhdet_fec!T124)</f>
        <v>0.89366378590314188</v>
      </c>
      <c r="U124" s="119">
        <f>IF(RES_hhdet_tes!U124=0,"",RES_hhdet_tes!U124/RES_hhdet_fec!U124)</f>
        <v>0.89845501329305677</v>
      </c>
      <c r="V124" s="119">
        <f>IF(RES_hhdet_tes!V124=0,"",RES_hhdet_tes!V124/RES_hhdet_fec!V124)</f>
        <v>0.9029090483969513</v>
      </c>
      <c r="W124" s="119">
        <f>IF(RES_hhdet_tes!W124=0,"",RES_hhdet_tes!W124/RES_hhdet_fec!W124)</f>
        <v>0.90547047449967966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0.82874942650810723</v>
      </c>
      <c r="C125" s="124">
        <f>IF(RES_hhdet_tes!C125=0,"",RES_hhdet_tes!C125/RES_hhdet_fec!C125)</f>
        <v>0.83178526531038199</v>
      </c>
      <c r="D125" s="124">
        <f>IF(RES_hhdet_tes!D125=0,"",RES_hhdet_tes!D125/RES_hhdet_fec!D125)</f>
        <v>0.83490161270924734</v>
      </c>
      <c r="E125" s="124">
        <f>IF(RES_hhdet_tes!E125=0,"",RES_hhdet_tes!E125/RES_hhdet_fec!E125)</f>
        <v>0.83802542455117512</v>
      </c>
      <c r="F125" s="124">
        <f>IF(RES_hhdet_tes!F125=0,"",RES_hhdet_tes!F125/RES_hhdet_fec!F125)</f>
        <v>0.84088376364111883</v>
      </c>
      <c r="G125" s="124">
        <f>IF(RES_hhdet_tes!G125=0,"",RES_hhdet_tes!G125/RES_hhdet_fec!G125)</f>
        <v>0.84347948907252501</v>
      </c>
      <c r="H125" s="124">
        <f>IF(RES_hhdet_tes!H125=0,"",RES_hhdet_tes!H125/RES_hhdet_fec!H125)</f>
        <v>0.84603869594759396</v>
      </c>
      <c r="I125" s="124">
        <f>IF(RES_hhdet_tes!I125=0,"",RES_hhdet_tes!I125/RES_hhdet_fec!I125)</f>
        <v>0.84890072433995512</v>
      </c>
      <c r="J125" s="124">
        <f>IF(RES_hhdet_tes!J125=0,"",RES_hhdet_tes!J125/RES_hhdet_fec!J125)</f>
        <v>0.85172921983038918</v>
      </c>
      <c r="K125" s="124">
        <f>IF(RES_hhdet_tes!K125=0,"",RES_hhdet_tes!K125/RES_hhdet_fec!K125)</f>
        <v>0.85475107497566871</v>
      </c>
      <c r="L125" s="124">
        <f>IF(RES_hhdet_tes!L125=0,"",RES_hhdet_tes!L125/RES_hhdet_fec!L125)</f>
        <v>0.85808687957086538</v>
      </c>
      <c r="M125" s="124">
        <f>IF(RES_hhdet_tes!M125=0,"",RES_hhdet_tes!M125/RES_hhdet_fec!M125)</f>
        <v>0.86173355047374711</v>
      </c>
      <c r="N125" s="124">
        <f>IF(RES_hhdet_tes!N125=0,"",RES_hhdet_tes!N125/RES_hhdet_fec!N125)</f>
        <v>0.86572354831691678</v>
      </c>
      <c r="O125" s="124">
        <f>IF(RES_hhdet_tes!O125=0,"",RES_hhdet_tes!O125/RES_hhdet_fec!O125)</f>
        <v>0.86955963364422917</v>
      </c>
      <c r="P125" s="124">
        <f>IF(RES_hhdet_tes!P125=0,"",RES_hhdet_tes!P125/RES_hhdet_fec!P125)</f>
        <v>0.87145645221659884</v>
      </c>
      <c r="Q125" s="124">
        <f>IF(RES_hhdet_tes!Q125=0,"",RES_hhdet_tes!Q125/RES_hhdet_fec!Q125)</f>
        <v>0.87370615779319083</v>
      </c>
      <c r="R125" s="124">
        <f>IF(RES_hhdet_tes!R125=0,"",RES_hhdet_tes!R125/RES_hhdet_fec!R125)</f>
        <v>0.87604574102532218</v>
      </c>
      <c r="S125" s="124">
        <f>IF(RES_hhdet_tes!S125=0,"",RES_hhdet_tes!S125/RES_hhdet_fec!S125)</f>
        <v>0.87900438360057531</v>
      </c>
      <c r="T125" s="124">
        <f>IF(RES_hhdet_tes!T125=0,"",RES_hhdet_tes!T125/RES_hhdet_fec!T125)</f>
        <v>0.88225728910885604</v>
      </c>
      <c r="U125" s="124">
        <f>IF(RES_hhdet_tes!U125=0,"",RES_hhdet_tes!U125/RES_hhdet_fec!U125)</f>
        <v>0.88539549592441835</v>
      </c>
      <c r="V125" s="124">
        <f>IF(RES_hhdet_tes!V125=0,"",RES_hhdet_tes!V125/RES_hhdet_fec!V125)</f>
        <v>0.88854066938571441</v>
      </c>
      <c r="W125" s="124">
        <f>IF(RES_hhdet_tes!W125=0,"",RES_hhdet_tes!W125/RES_hhdet_fec!W125)</f>
        <v>0.891749828439237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0.82808611245089114</v>
      </c>
      <c r="C126" s="111">
        <f>IF(RES_hhdet_tes!C126=0,"",RES_hhdet_tes!C126/RES_hhdet_fec!C126)</f>
        <v>0.83114172097388972</v>
      </c>
      <c r="D126" s="111">
        <f>IF(RES_hhdet_tes!D126=0,"",RES_hhdet_tes!D126/RES_hhdet_fec!D126)</f>
        <v>0.83427991680524982</v>
      </c>
      <c r="E126" s="111">
        <f>IF(RES_hhdet_tes!E126=0,"",RES_hhdet_tes!E126/RES_hhdet_fec!E126)</f>
        <v>0.83742440593437362</v>
      </c>
      <c r="F126" s="111">
        <f>IF(RES_hhdet_tes!F126=0,"",RES_hhdet_tes!F126/RES_hhdet_fec!F126)</f>
        <v>0.84030334971453313</v>
      </c>
      <c r="G126" s="111">
        <f>IF(RES_hhdet_tes!G126=0,"",RES_hhdet_tes!G126/RES_hhdet_fec!G126)</f>
        <v>0.84292043646385839</v>
      </c>
      <c r="H126" s="111">
        <f>IF(RES_hhdet_tes!H126=0,"",RES_hhdet_tes!H126/RES_hhdet_fec!H126)</f>
        <v>0.84550109023437359</v>
      </c>
      <c r="I126" s="111">
        <f>IF(RES_hhdet_tes!I126=0,"",RES_hhdet_tes!I126/RES_hhdet_fec!I126)</f>
        <v>0.8483868788204324</v>
      </c>
      <c r="J126" s="111">
        <f>IF(RES_hhdet_tes!J126=0,"",RES_hhdet_tes!J126/RES_hhdet_fec!J126)</f>
        <v>0.85122118641958533</v>
      </c>
      <c r="K126" s="111">
        <f>IF(RES_hhdet_tes!K126=0,"",RES_hhdet_tes!K126/RES_hhdet_fec!K126)</f>
        <v>0.85425769407044949</v>
      </c>
      <c r="L126" s="111">
        <f>IF(RES_hhdet_tes!L126=0,"",RES_hhdet_tes!L126/RES_hhdet_fec!L126)</f>
        <v>0.85759276697135911</v>
      </c>
      <c r="M126" s="111">
        <f>IF(RES_hhdet_tes!M126=0,"",RES_hhdet_tes!M126/RES_hhdet_fec!M126)</f>
        <v>0.86127945035002929</v>
      </c>
      <c r="N126" s="111">
        <f>IF(RES_hhdet_tes!N126=0,"",RES_hhdet_tes!N126/RES_hhdet_fec!N126)</f>
        <v>0.86528089341433745</v>
      </c>
      <c r="O126" s="111">
        <f>IF(RES_hhdet_tes!O126=0,"",RES_hhdet_tes!O126/RES_hhdet_fec!O126)</f>
        <v>0.86912478253093717</v>
      </c>
      <c r="P126" s="111">
        <f>IF(RES_hhdet_tes!P126=0,"",RES_hhdet_tes!P126/RES_hhdet_fec!P126)</f>
        <v>0.87105572711075274</v>
      </c>
      <c r="Q126" s="111">
        <f>IF(RES_hhdet_tes!Q126=0,"",RES_hhdet_tes!Q126/RES_hhdet_fec!Q126)</f>
        <v>0.87330039985525787</v>
      </c>
      <c r="R126" s="111">
        <f>IF(RES_hhdet_tes!R126=0,"",RES_hhdet_tes!R126/RES_hhdet_fec!R126)</f>
        <v>0.87564475292341259</v>
      </c>
      <c r="S126" s="111">
        <f>IF(RES_hhdet_tes!S126=0,"",RES_hhdet_tes!S126/RES_hhdet_fec!S126)</f>
        <v>0.87861821903168524</v>
      </c>
      <c r="T126" s="111">
        <f>IF(RES_hhdet_tes!T126=0,"",RES_hhdet_tes!T126/RES_hhdet_fec!T126)</f>
        <v>0.88188440810600222</v>
      </c>
      <c r="U126" s="111">
        <f>IF(RES_hhdet_tes!U126=0,"",RES_hhdet_tes!U126/RES_hhdet_fec!U126)</f>
        <v>0.88503860050078764</v>
      </c>
      <c r="V126" s="111">
        <f>IF(RES_hhdet_tes!V126=0,"",RES_hhdet_tes!V126/RES_hhdet_fec!V126)</f>
        <v>0.88820118740813769</v>
      </c>
      <c r="W126" s="111">
        <f>IF(RES_hhdet_tes!W126=0,"",RES_hhdet_tes!W126/RES_hhdet_fec!W126)</f>
        <v>0.89141084925059244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1.9948621447266519</v>
      </c>
      <c r="C128" s="124">
        <f>IF(RES_hhdet_tes!C128=0,"",RES_hhdet_tes!C128/RES_hhdet_fec!C128)</f>
        <v>2.0909257412455489</v>
      </c>
      <c r="D128" s="124">
        <f>IF(RES_hhdet_tes!D128=0,"",RES_hhdet_tes!D128/RES_hhdet_fec!D128)</f>
        <v>2.1884847827717353</v>
      </c>
      <c r="E128" s="124">
        <f>IF(RES_hhdet_tes!E128=0,"",RES_hhdet_tes!E128/RES_hhdet_fec!E128)</f>
        <v>2.3491430564804072</v>
      </c>
      <c r="F128" s="124">
        <f>IF(RES_hhdet_tes!F128=0,"",RES_hhdet_tes!F128/RES_hhdet_fec!F128)</f>
        <v>2.5240582357887873</v>
      </c>
      <c r="G128" s="124">
        <f>IF(RES_hhdet_tes!G128=0,"",RES_hhdet_tes!G128/RES_hhdet_fec!G128)</f>
        <v>2.7141776457139581</v>
      </c>
      <c r="H128" s="124">
        <f>IF(RES_hhdet_tes!H128=0,"",RES_hhdet_tes!H128/RES_hhdet_fec!H128)</f>
        <v>2.8823248179680592</v>
      </c>
      <c r="I128" s="124">
        <f>IF(RES_hhdet_tes!I128=0,"",RES_hhdet_tes!I128/RES_hhdet_fec!I128)</f>
        <v>2.9570827550934102</v>
      </c>
      <c r="J128" s="124">
        <f>IF(RES_hhdet_tes!J128=0,"",RES_hhdet_tes!J128/RES_hhdet_fec!J128)</f>
        <v>3.0120333021207504</v>
      </c>
      <c r="K128" s="124">
        <f>IF(RES_hhdet_tes!K128=0,"",RES_hhdet_tes!K128/RES_hhdet_fec!K128)</f>
        <v>3.1124121547453152</v>
      </c>
      <c r="L128" s="124">
        <f>IF(RES_hhdet_tes!L128=0,"",RES_hhdet_tes!L128/RES_hhdet_fec!L128)</f>
        <v>3.2231132198307817</v>
      </c>
      <c r="M128" s="124">
        <f>IF(RES_hhdet_tes!M128=0,"",RES_hhdet_tes!M128/RES_hhdet_fec!M128)</f>
        <v>3.3841144603883233</v>
      </c>
      <c r="N128" s="124">
        <f>IF(RES_hhdet_tes!N128=0,"",RES_hhdet_tes!N128/RES_hhdet_fec!N128)</f>
        <v>3.5231138786318605</v>
      </c>
      <c r="O128" s="124">
        <f>IF(RES_hhdet_tes!O128=0,"",RES_hhdet_tes!O128/RES_hhdet_fec!O128)</f>
        <v>3.6590212251763585</v>
      </c>
      <c r="P128" s="124">
        <f>IF(RES_hhdet_tes!P128=0,"",RES_hhdet_tes!P128/RES_hhdet_fec!P128)</f>
        <v>3.8081436675651372</v>
      </c>
      <c r="Q128" s="124">
        <f>IF(RES_hhdet_tes!Q128=0,"",RES_hhdet_tes!Q128/RES_hhdet_fec!Q128)</f>
        <v>3.9289546987053883</v>
      </c>
      <c r="R128" s="124">
        <f>IF(RES_hhdet_tes!R128=0,"",RES_hhdet_tes!R128/RES_hhdet_fec!R128)</f>
        <v>4.0536699438275647</v>
      </c>
      <c r="S128" s="124">
        <f>IF(RES_hhdet_tes!S128=0,"",RES_hhdet_tes!S128/RES_hhdet_fec!S128)</f>
        <v>4.1471343463132895</v>
      </c>
      <c r="T128" s="124">
        <f>IF(RES_hhdet_tes!T128=0,"",RES_hhdet_tes!T128/RES_hhdet_fec!T128)</f>
        <v>4.2412891176316423</v>
      </c>
      <c r="U128" s="124">
        <f>IF(RES_hhdet_tes!U128=0,"",RES_hhdet_tes!U128/RES_hhdet_fec!U128)</f>
        <v>4.3466083522154744</v>
      </c>
      <c r="V128" s="124">
        <f>IF(RES_hhdet_tes!V128=0,"",RES_hhdet_tes!V128/RES_hhdet_fec!V128)</f>
        <v>4.441759603973999</v>
      </c>
      <c r="W128" s="124">
        <f>IF(RES_hhdet_tes!W128=0,"",RES_hhdet_tes!W128/RES_hhdet_fec!W128)</f>
        <v>4.5338511529141439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1.9948621447266519</v>
      </c>
      <c r="C129" s="111">
        <f>IF(RES_hhdet_tes!C129=0,"",RES_hhdet_tes!C129/RES_hhdet_fec!C129)</f>
        <v>2.0909257412455489</v>
      </c>
      <c r="D129" s="111">
        <f>IF(RES_hhdet_tes!D129=0,"",RES_hhdet_tes!D129/RES_hhdet_fec!D129)</f>
        <v>2.1884847827717353</v>
      </c>
      <c r="E129" s="111">
        <f>IF(RES_hhdet_tes!E129=0,"",RES_hhdet_tes!E129/RES_hhdet_fec!E129)</f>
        <v>2.3491430564804072</v>
      </c>
      <c r="F129" s="111">
        <f>IF(RES_hhdet_tes!F129=0,"",RES_hhdet_tes!F129/RES_hhdet_fec!F129)</f>
        <v>2.5240582357887873</v>
      </c>
      <c r="G129" s="111">
        <f>IF(RES_hhdet_tes!G129=0,"",RES_hhdet_tes!G129/RES_hhdet_fec!G129)</f>
        <v>2.7141776457139581</v>
      </c>
      <c r="H129" s="111">
        <f>IF(RES_hhdet_tes!H129=0,"",RES_hhdet_tes!H129/RES_hhdet_fec!H129)</f>
        <v>2.8823248179680592</v>
      </c>
      <c r="I129" s="111">
        <f>IF(RES_hhdet_tes!I129=0,"",RES_hhdet_tes!I129/RES_hhdet_fec!I129)</f>
        <v>2.9570827550934102</v>
      </c>
      <c r="J129" s="111">
        <f>IF(RES_hhdet_tes!J129=0,"",RES_hhdet_tes!J129/RES_hhdet_fec!J129)</f>
        <v>3.0120333021207504</v>
      </c>
      <c r="K129" s="111">
        <f>IF(RES_hhdet_tes!K129=0,"",RES_hhdet_tes!K129/RES_hhdet_fec!K129)</f>
        <v>3.1124121547453152</v>
      </c>
      <c r="L129" s="111">
        <f>IF(RES_hhdet_tes!L129=0,"",RES_hhdet_tes!L129/RES_hhdet_fec!L129)</f>
        <v>3.2231132198307817</v>
      </c>
      <c r="M129" s="111">
        <f>IF(RES_hhdet_tes!M129=0,"",RES_hhdet_tes!M129/RES_hhdet_fec!M129)</f>
        <v>3.3841144603883233</v>
      </c>
      <c r="N129" s="111">
        <f>IF(RES_hhdet_tes!N129=0,"",RES_hhdet_tes!N129/RES_hhdet_fec!N129)</f>
        <v>3.5231138786318605</v>
      </c>
      <c r="O129" s="111">
        <f>IF(RES_hhdet_tes!O129=0,"",RES_hhdet_tes!O129/RES_hhdet_fec!O129)</f>
        <v>3.6590212251763585</v>
      </c>
      <c r="P129" s="111">
        <f>IF(RES_hhdet_tes!P129=0,"",RES_hhdet_tes!P129/RES_hhdet_fec!P129)</f>
        <v>3.8081436675651372</v>
      </c>
      <c r="Q129" s="111">
        <f>IF(RES_hhdet_tes!Q129=0,"",RES_hhdet_tes!Q129/RES_hhdet_fec!Q129)</f>
        <v>3.9289546987053883</v>
      </c>
      <c r="R129" s="111">
        <f>IF(RES_hhdet_tes!R129=0,"",RES_hhdet_tes!R129/RES_hhdet_fec!R129)</f>
        <v>4.0536699438275647</v>
      </c>
      <c r="S129" s="111">
        <f>IF(RES_hhdet_tes!S129=0,"",RES_hhdet_tes!S129/RES_hhdet_fec!S129)</f>
        <v>4.1471343463132895</v>
      </c>
      <c r="T129" s="111">
        <f>IF(RES_hhdet_tes!T129=0,"",RES_hhdet_tes!T129/RES_hhdet_fec!T129)</f>
        <v>4.2412891176316423</v>
      </c>
      <c r="U129" s="111">
        <f>IF(RES_hhdet_tes!U129=0,"",RES_hhdet_tes!U129/RES_hhdet_fec!U129)</f>
        <v>4.3466083522154744</v>
      </c>
      <c r="V129" s="111">
        <f>IF(RES_hhdet_tes!V129=0,"",RES_hhdet_tes!V129/RES_hhdet_fec!V129)</f>
        <v>4.441759603973999</v>
      </c>
      <c r="W129" s="111">
        <f>IF(RES_hhdet_tes!W129=0,"",RES_hhdet_tes!W129/RES_hhdet_fec!W129)</f>
        <v>4.5338511529141439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0.83630667281986792</v>
      </c>
      <c r="C130" s="124">
        <f>IF(RES_hhdet_tes!C130=0,"",RES_hhdet_tes!C130/RES_hhdet_fec!C130)</f>
        <v>0.83984065405541453</v>
      </c>
      <c r="D130" s="124">
        <f>IF(RES_hhdet_tes!D130=0,"",RES_hhdet_tes!D130/RES_hhdet_fec!D130)</f>
        <v>0.84292988674648051</v>
      </c>
      <c r="E130" s="124">
        <f>IF(RES_hhdet_tes!E130=0,"",RES_hhdet_tes!E130/RES_hhdet_fec!E130)</f>
        <v>0.8463598762824962</v>
      </c>
      <c r="F130" s="124">
        <f>IF(RES_hhdet_tes!F130=0,"",RES_hhdet_tes!F130/RES_hhdet_fec!F130)</f>
        <v>0.84954598841633711</v>
      </c>
      <c r="G130" s="124">
        <f>IF(RES_hhdet_tes!G130=0,"",RES_hhdet_tes!G130/RES_hhdet_fec!G130)</f>
        <v>0.85232989440216955</v>
      </c>
      <c r="H130" s="124">
        <f>IF(RES_hhdet_tes!H130=0,"",RES_hhdet_tes!H130/RES_hhdet_fec!H130)</f>
        <v>0.85515263132927821</v>
      </c>
      <c r="I130" s="124">
        <f>IF(RES_hhdet_tes!I130=0,"",RES_hhdet_tes!I130/RES_hhdet_fec!I130)</f>
        <v>0.85823513069303425</v>
      </c>
      <c r="J130" s="124">
        <f>IF(RES_hhdet_tes!J130=0,"",RES_hhdet_tes!J130/RES_hhdet_fec!J130)</f>
        <v>0.86165712056675314</v>
      </c>
      <c r="K130" s="124">
        <f>IF(RES_hhdet_tes!K130=0,"",RES_hhdet_tes!K130/RES_hhdet_fec!K130)</f>
        <v>0.86504839928218957</v>
      </c>
      <c r="L130" s="124">
        <f>IF(RES_hhdet_tes!L130=0,"",RES_hhdet_tes!L130/RES_hhdet_fec!L130)</f>
        <v>0.86914407756737388</v>
      </c>
      <c r="M130" s="124">
        <f>IF(RES_hhdet_tes!M130=0,"",RES_hhdet_tes!M130/RES_hhdet_fec!M130)</f>
        <v>0.87319333345999894</v>
      </c>
      <c r="N130" s="124">
        <f>IF(RES_hhdet_tes!N130=0,"",RES_hhdet_tes!N130/RES_hhdet_fec!N130)</f>
        <v>0.87802253844356981</v>
      </c>
      <c r="O130" s="124">
        <f>IF(RES_hhdet_tes!O130=0,"",RES_hhdet_tes!O130/RES_hhdet_fec!O130)</f>
        <v>0.88269722320744526</v>
      </c>
      <c r="P130" s="124">
        <f>IF(RES_hhdet_tes!P130=0,"",RES_hhdet_tes!P130/RES_hhdet_fec!P130)</f>
        <v>0.88496225473533063</v>
      </c>
      <c r="Q130" s="124">
        <f>IF(RES_hhdet_tes!Q130=0,"",RES_hhdet_tes!Q130/RES_hhdet_fec!Q130)</f>
        <v>0.88814705463145405</v>
      </c>
      <c r="R130" s="124">
        <f>IF(RES_hhdet_tes!R130=0,"",RES_hhdet_tes!R130/RES_hhdet_fec!R130)</f>
        <v>0.89122407143324567</v>
      </c>
      <c r="S130" s="124">
        <f>IF(RES_hhdet_tes!S130=0,"",RES_hhdet_tes!S130/RES_hhdet_fec!S130)</f>
        <v>0.89506337930897006</v>
      </c>
      <c r="T130" s="124">
        <f>IF(RES_hhdet_tes!T130=0,"",RES_hhdet_tes!T130/RES_hhdet_fec!T130)</f>
        <v>0.89946472334279148</v>
      </c>
      <c r="U130" s="124">
        <f>IF(RES_hhdet_tes!U130=0,"",RES_hhdet_tes!U130/RES_hhdet_fec!U130)</f>
        <v>0.90361726581518631</v>
      </c>
      <c r="V130" s="124">
        <f>IF(RES_hhdet_tes!V130=0,"",RES_hhdet_tes!V130/RES_hhdet_fec!V130)</f>
        <v>0.90779481549153085</v>
      </c>
      <c r="W130" s="124">
        <f>IF(RES_hhdet_tes!W130=0,"",RES_hhdet_tes!W130/RES_hhdet_fec!W130)</f>
        <v>0.91220131733330845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0.8373747493730942</v>
      </c>
      <c r="C131" s="111">
        <f>IF(RES_hhdet_tes!C131=0,"",RES_hhdet_tes!C131/RES_hhdet_fec!C131)</f>
        <v>0.84044760324933765</v>
      </c>
      <c r="D131" s="111">
        <f>IF(RES_hhdet_tes!D131=0,"",RES_hhdet_tes!D131/RES_hhdet_fec!D131)</f>
        <v>0.84370783536504212</v>
      </c>
      <c r="E131" s="111">
        <f>IF(RES_hhdet_tes!E131=0,"",RES_hhdet_tes!E131/RES_hhdet_fec!E131)</f>
        <v>0.84701550366018574</v>
      </c>
      <c r="F131" s="111">
        <f>IF(RES_hhdet_tes!F131=0,"",RES_hhdet_tes!F131/RES_hhdet_fec!F131)</f>
        <v>0.85008046018397332</v>
      </c>
      <c r="G131" s="111">
        <f>IF(RES_hhdet_tes!G131=0,"",RES_hhdet_tes!G131/RES_hhdet_fec!G131)</f>
        <v>0.85291556947522018</v>
      </c>
      <c r="H131" s="111">
        <f>IF(RES_hhdet_tes!H131=0,"",RES_hhdet_tes!H131/RES_hhdet_fec!H131)</f>
        <v>0.85574416821463317</v>
      </c>
      <c r="I131" s="111">
        <f>IF(RES_hhdet_tes!I131=0,"",RES_hhdet_tes!I131/RES_hhdet_fec!I131)</f>
        <v>0.85894909733459457</v>
      </c>
      <c r="J131" s="111">
        <f>IF(RES_hhdet_tes!J131=0,"",RES_hhdet_tes!J131/RES_hhdet_fec!J131)</f>
        <v>0.86215508226369963</v>
      </c>
      <c r="K131" s="111">
        <f>IF(RES_hhdet_tes!K131=0,"",RES_hhdet_tes!K131/RES_hhdet_fec!K131)</f>
        <v>0.86565404174904803</v>
      </c>
      <c r="L131" s="111">
        <f>IF(RES_hhdet_tes!L131=0,"",RES_hhdet_tes!L131/RES_hhdet_fec!L131)</f>
        <v>0.86955274332873767</v>
      </c>
      <c r="M131" s="111">
        <f>IF(RES_hhdet_tes!M131=0,"",RES_hhdet_tes!M131/RES_hhdet_fec!M131)</f>
        <v>0.87394120714215717</v>
      </c>
      <c r="N131" s="111">
        <f>IF(RES_hhdet_tes!N131=0,"",RES_hhdet_tes!N131/RES_hhdet_fec!N131)</f>
        <v>0.87876183741034486</v>
      </c>
      <c r="O131" s="111">
        <f>IF(RES_hhdet_tes!O131=0,"",RES_hhdet_tes!O131/RES_hhdet_fec!O131)</f>
        <v>0.88339477963581159</v>
      </c>
      <c r="P131" s="111">
        <f>IF(RES_hhdet_tes!P131=0,"",RES_hhdet_tes!P131/RES_hhdet_fec!P131)</f>
        <v>0.8859649770590069</v>
      </c>
      <c r="Q131" s="111">
        <f>IF(RES_hhdet_tes!Q131=0,"",RES_hhdet_tes!Q131/RES_hhdet_fec!Q131)</f>
        <v>0.88891181327193158</v>
      </c>
      <c r="R131" s="111">
        <f>IF(RES_hhdet_tes!R131=0,"",RES_hhdet_tes!R131/RES_hhdet_fec!R131)</f>
        <v>0.89204088452263797</v>
      </c>
      <c r="S131" s="111">
        <f>IF(RES_hhdet_tes!S131=0,"",RES_hhdet_tes!S131/RES_hhdet_fec!S131)</f>
        <v>0.89598250207911334</v>
      </c>
      <c r="T131" s="111">
        <f>IF(RES_hhdet_tes!T131=0,"",RES_hhdet_tes!T131/RES_hhdet_fec!T131)</f>
        <v>0.90031350596665627</v>
      </c>
      <c r="U131" s="111">
        <f>IF(RES_hhdet_tes!U131=0,"",RES_hhdet_tes!U131/RES_hhdet_fec!U131)</f>
        <v>0.90452801090964796</v>
      </c>
      <c r="V131" s="111">
        <f>IF(RES_hhdet_tes!V131=0,"",RES_hhdet_tes!V131/RES_hhdet_fec!V131)</f>
        <v>0.90879056530918889</v>
      </c>
      <c r="W131" s="111">
        <f>IF(RES_hhdet_tes!W131=0,"",RES_hhdet_tes!W131/RES_hhdet_fec!W131)</f>
        <v>0.91310507040173239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0.90612793653631529</v>
      </c>
      <c r="C132" s="111">
        <f>IF(RES_hhdet_tes!C132=0,"",RES_hhdet_tes!C132/RES_hhdet_fec!C132)</f>
        <v>0.91815778277975457</v>
      </c>
      <c r="D132" s="111">
        <f>IF(RES_hhdet_tes!D132=0,"",RES_hhdet_tes!D132/RES_hhdet_fec!D132)</f>
        <v>0.91585433954842344</v>
      </c>
      <c r="E132" s="111">
        <f>IF(RES_hhdet_tes!E132=0,"",RES_hhdet_tes!E132/RES_hhdet_fec!E132)</f>
        <v>0.9197102950078202</v>
      </c>
      <c r="F132" s="111">
        <f>IF(RES_hhdet_tes!F132=0,"",RES_hhdet_tes!F132/RES_hhdet_fec!F132)</f>
        <v>0.9220343488835272</v>
      </c>
      <c r="G132" s="111">
        <f>IF(RES_hhdet_tes!G132=0,"",RES_hhdet_tes!G132/RES_hhdet_fec!G132)</f>
        <v>0.92240182258496439</v>
      </c>
      <c r="H132" s="111">
        <f>IF(RES_hhdet_tes!H132=0,"",RES_hhdet_tes!H132/RES_hhdet_fec!H132)</f>
        <v>0.92461272424938823</v>
      </c>
      <c r="I132" s="111">
        <f>IF(RES_hhdet_tes!I132=0,"",RES_hhdet_tes!I132/RES_hhdet_fec!I132)</f>
        <v>0.92235771189509286</v>
      </c>
      <c r="J132" s="111">
        <f>IF(RES_hhdet_tes!J132=0,"",RES_hhdet_tes!J132/RES_hhdet_fec!J132)</f>
        <v>0.93014331464113587</v>
      </c>
      <c r="K132" s="111">
        <f>IF(RES_hhdet_tes!K132=0,"",RES_hhdet_tes!K132/RES_hhdet_fec!K132)</f>
        <v>0.92989224697982675</v>
      </c>
      <c r="L132" s="111">
        <f>IF(RES_hhdet_tes!L132=0,"",RES_hhdet_tes!L132/RES_hhdet_fec!L132)</f>
        <v>0.93891851704256502</v>
      </c>
      <c r="M132" s="111">
        <f>IF(RES_hhdet_tes!M132=0,"",RES_hhdet_tes!M132/RES_hhdet_fec!M132)</f>
        <v>0.93783796667118857</v>
      </c>
      <c r="N132" s="111">
        <f>IF(RES_hhdet_tes!N132=0,"",RES_hhdet_tes!N132/RES_hhdet_fec!N132)</f>
        <v>0.94237192791810598</v>
      </c>
      <c r="O132" s="111">
        <f>IF(RES_hhdet_tes!O132=0,"",RES_hhdet_tes!O132/RES_hhdet_fec!O132)</f>
        <v>0.94285975551668788</v>
      </c>
      <c r="P132" s="111">
        <f>IF(RES_hhdet_tes!P132=0,"",RES_hhdet_tes!P132/RES_hhdet_fec!P132)</f>
        <v>0.94237615889143667</v>
      </c>
      <c r="Q132" s="111">
        <f>IF(RES_hhdet_tes!Q132=0,"",RES_hhdet_tes!Q132/RES_hhdet_fec!Q132)</f>
        <v>0.94418315754156579</v>
      </c>
      <c r="R132" s="111">
        <f>IF(RES_hhdet_tes!R132=0,"",RES_hhdet_tes!R132/RES_hhdet_fec!R132)</f>
        <v>0.94385611801914437</v>
      </c>
      <c r="S132" s="111">
        <f>IF(RES_hhdet_tes!S132=0,"",RES_hhdet_tes!S132/RES_hhdet_fec!S132)</f>
        <v>0.94510163375636569</v>
      </c>
      <c r="T132" s="111">
        <f>IF(RES_hhdet_tes!T132=0,"",RES_hhdet_tes!T132/RES_hhdet_fec!T132)</f>
        <v>0.94911876959153174</v>
      </c>
      <c r="U132" s="111">
        <f>IF(RES_hhdet_tes!U132=0,"",RES_hhdet_tes!U132/RES_hhdet_fec!U132)</f>
        <v>0.95219589551359907</v>
      </c>
      <c r="V132" s="111">
        <f>IF(RES_hhdet_tes!V132=0,"",RES_hhdet_tes!V132/RES_hhdet_fec!V132)</f>
        <v>0.95412439217309986</v>
      </c>
      <c r="W132" s="111">
        <f>IF(RES_hhdet_tes!W132=0,"",RES_hhdet_tes!W132/RES_hhdet_fec!W132)</f>
        <v>0.95686870458920059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0.8373747493730942</v>
      </c>
      <c r="C133" s="112">
        <f>IF(RES_hhdet_tes!C133=0,"",RES_hhdet_tes!C133/RES_hhdet_fec!C133)</f>
        <v>0.84615483925405544</v>
      </c>
      <c r="D133" s="112">
        <f>IF(RES_hhdet_tes!D133=0,"",RES_hhdet_tes!D133/RES_hhdet_fec!D133)</f>
        <v>0.84739195727529637</v>
      </c>
      <c r="E133" s="112">
        <f>IF(RES_hhdet_tes!E133=0,"",RES_hhdet_tes!E133/RES_hhdet_fec!E133)</f>
        <v>0.85166080673495093</v>
      </c>
      <c r="F133" s="112">
        <f>IF(RES_hhdet_tes!F133=0,"",RES_hhdet_tes!F133/RES_hhdet_fec!F133)</f>
        <v>0.85590471259353518</v>
      </c>
      <c r="G133" s="112">
        <f>IF(RES_hhdet_tes!G133=0,"",RES_hhdet_tes!G133/RES_hhdet_fec!G133)</f>
        <v>0.85778274414747491</v>
      </c>
      <c r="H133" s="112">
        <f>IF(RES_hhdet_tes!H133=0,"",RES_hhdet_tes!H133/RES_hhdet_fec!H133)</f>
        <v>0.85981891913922004</v>
      </c>
      <c r="I133" s="112">
        <f>IF(RES_hhdet_tes!I133=0,"",RES_hhdet_tes!I133/RES_hhdet_fec!I133)</f>
        <v>0.86255083833123569</v>
      </c>
      <c r="J133" s="112">
        <f>IF(RES_hhdet_tes!J133=0,"",RES_hhdet_tes!J133/RES_hhdet_fec!J133)</f>
        <v>0.86655698075232268</v>
      </c>
      <c r="K133" s="112">
        <f>IF(RES_hhdet_tes!K133=0,"",RES_hhdet_tes!K133/RES_hhdet_fec!K133)</f>
        <v>0.86892610764115741</v>
      </c>
      <c r="L133" s="112">
        <f>IF(RES_hhdet_tes!L133=0,"",RES_hhdet_tes!L133/RES_hhdet_fec!L133)</f>
        <v>0.87237475535613707</v>
      </c>
      <c r="M133" s="112">
        <f>IF(RES_hhdet_tes!M133=0,"",RES_hhdet_tes!M133/RES_hhdet_fec!M133)</f>
        <v>0.87397538525099916</v>
      </c>
      <c r="N133" s="112">
        <f>IF(RES_hhdet_tes!N133=0,"",RES_hhdet_tes!N133/RES_hhdet_fec!N133)</f>
        <v>0.87812502518890523</v>
      </c>
      <c r="O133" s="112">
        <f>IF(RES_hhdet_tes!O133=0,"",RES_hhdet_tes!O133/RES_hhdet_fec!O133)</f>
        <v>0.88375627306031823</v>
      </c>
      <c r="P133" s="112">
        <f>IF(RES_hhdet_tes!P133=0,"",RES_hhdet_tes!P133/RES_hhdet_fec!P133)</f>
        <v>0.88435437750036261</v>
      </c>
      <c r="Q133" s="112">
        <f>IF(RES_hhdet_tes!Q133=0,"",RES_hhdet_tes!Q133/RES_hhdet_fec!Q133)</f>
        <v>0.89020937299110647</v>
      </c>
      <c r="R133" s="112">
        <f>IF(RES_hhdet_tes!R133=0,"",RES_hhdet_tes!R133/RES_hhdet_fec!R133)</f>
        <v>0.89326449567100397</v>
      </c>
      <c r="S133" s="112">
        <f>IF(RES_hhdet_tes!S133=0,"",RES_hhdet_tes!S133/RES_hhdet_fec!S133)</f>
        <v>0.8953999573096838</v>
      </c>
      <c r="T133" s="112">
        <f>IF(RES_hhdet_tes!T133=0,"",RES_hhdet_tes!T133/RES_hhdet_fec!T133)</f>
        <v>0.89896583499145111</v>
      </c>
      <c r="U133" s="112">
        <f>IF(RES_hhdet_tes!U133=0,"",RES_hhdet_tes!U133/RES_hhdet_fec!U133)</f>
        <v>0.90118727055042769</v>
      </c>
      <c r="V133" s="112">
        <f>IF(RES_hhdet_tes!V133=0,"",RES_hhdet_tes!V133/RES_hhdet_fec!V133)</f>
        <v>0.90340987218081525</v>
      </c>
      <c r="W133" s="112">
        <f>IF(RES_hhdet_tes!W133=0,"",RES_hhdet_tes!W133/RES_hhdet_fec!W133)</f>
        <v>0.90950571585307027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0.700139271557917</v>
      </c>
      <c r="C135" s="112">
        <f>IF(RES_hhdet_tes!C135=0,"",RES_hhdet_tes!C135/RES_hhdet_fec!C135)</f>
        <v>0.70393388442298799</v>
      </c>
      <c r="D135" s="112">
        <f>IF(RES_hhdet_tes!D135=0,"",RES_hhdet_tes!D135/RES_hhdet_fec!D135)</f>
        <v>0.70860540330116806</v>
      </c>
      <c r="E135" s="112">
        <f>IF(RES_hhdet_tes!E135=0,"",RES_hhdet_tes!E135/RES_hhdet_fec!E135)</f>
        <v>0.71293688021838175</v>
      </c>
      <c r="F135" s="112">
        <f>IF(RES_hhdet_tes!F135=0,"",RES_hhdet_tes!F135/RES_hhdet_fec!F135)</f>
        <v>0.71682385026569329</v>
      </c>
      <c r="G135" s="112">
        <f>IF(RES_hhdet_tes!G135=0,"",RES_hhdet_tes!G135/RES_hhdet_fec!G135)</f>
        <v>0.72137074520614475</v>
      </c>
      <c r="H135" s="112">
        <f>IF(RES_hhdet_tes!H135=0,"",RES_hhdet_tes!H135/RES_hhdet_fec!H135)</f>
        <v>0.72632092132003001</v>
      </c>
      <c r="I135" s="112">
        <f>IF(RES_hhdet_tes!I135=0,"",RES_hhdet_tes!I135/RES_hhdet_fec!I135)</f>
        <v>0.72853513064545861</v>
      </c>
      <c r="J135" s="112">
        <f>IF(RES_hhdet_tes!J135=0,"",RES_hhdet_tes!J135/RES_hhdet_fec!J135)</f>
        <v>0.72946357862717515</v>
      </c>
      <c r="K135" s="112">
        <f>IF(RES_hhdet_tes!K135=0,"",RES_hhdet_tes!K135/RES_hhdet_fec!K135)</f>
        <v>0.73062721144840292</v>
      </c>
      <c r="L135" s="112">
        <f>IF(RES_hhdet_tes!L135=0,"",RES_hhdet_tes!L135/RES_hhdet_fec!L135)</f>
        <v>0.73302447760891132</v>
      </c>
      <c r="M135" s="112">
        <f>IF(RES_hhdet_tes!M135=0,"",RES_hhdet_tes!M135/RES_hhdet_fec!M135)</f>
        <v>0.7338986621214747</v>
      </c>
      <c r="N135" s="112">
        <f>IF(RES_hhdet_tes!N135=0,"",RES_hhdet_tes!N135/RES_hhdet_fec!N135)</f>
        <v>0.73741121603164039</v>
      </c>
      <c r="O135" s="112">
        <f>IF(RES_hhdet_tes!O135=0,"",RES_hhdet_tes!O135/RES_hhdet_fec!O135)</f>
        <v>0.74154301141643586</v>
      </c>
      <c r="P135" s="112">
        <f>IF(RES_hhdet_tes!P135=0,"",RES_hhdet_tes!P135/RES_hhdet_fec!P135)</f>
        <v>0.74545858173016</v>
      </c>
      <c r="Q135" s="112">
        <f>IF(RES_hhdet_tes!Q135=0,"",RES_hhdet_tes!Q135/RES_hhdet_fec!Q135)</f>
        <v>0.75205631844657672</v>
      </c>
      <c r="R135" s="112">
        <f>IF(RES_hhdet_tes!R135=0,"",RES_hhdet_tes!R135/RES_hhdet_fec!R135)</f>
        <v>0.75801181675363516</v>
      </c>
      <c r="S135" s="112">
        <f>IF(RES_hhdet_tes!S135=0,"",RES_hhdet_tes!S135/RES_hhdet_fec!S135)</f>
        <v>0.76588862565471083</v>
      </c>
      <c r="T135" s="112">
        <f>IF(RES_hhdet_tes!T135=0,"",RES_hhdet_tes!T135/RES_hhdet_fec!T135)</f>
        <v>0.77688854251015993</v>
      </c>
      <c r="U135" s="112">
        <f>IF(RES_hhdet_tes!U135=0,"",RES_hhdet_tes!U135/RES_hhdet_fec!U135)</f>
        <v>0.78405233487620218</v>
      </c>
      <c r="V135" s="112">
        <f>IF(RES_hhdet_tes!V135=0,"",RES_hhdet_tes!V135/RES_hhdet_fec!V135)</f>
        <v>0.79297232220933611</v>
      </c>
      <c r="W135" s="112">
        <f>IF(RES_hhdet_tes!W135=0,"",RES_hhdet_tes!W135/RES_hhdet_fec!W135)</f>
        <v>0.79938909831386495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0.81269153213837786</v>
      </c>
      <c r="C136" s="113">
        <f>IF(RES_hhdet_tes!C136=0,"",RES_hhdet_tes!C136/RES_hhdet_fec!C136)</f>
        <v>0.83166976136023563</v>
      </c>
      <c r="D136" s="113">
        <f>IF(RES_hhdet_tes!D136=0,"",RES_hhdet_tes!D136/RES_hhdet_fec!D136)</f>
        <v>0.8279323824794369</v>
      </c>
      <c r="E136" s="113">
        <f>IF(RES_hhdet_tes!E136=0,"",RES_hhdet_tes!E136/RES_hhdet_fec!E136)</f>
        <v>0.83404178945856855</v>
      </c>
      <c r="F136" s="113">
        <f>IF(RES_hhdet_tes!F136=0,"",RES_hhdet_tes!F136/RES_hhdet_fec!F136)</f>
        <v>0.83668751436183231</v>
      </c>
      <c r="G136" s="113">
        <f>IF(RES_hhdet_tes!G136=0,"",RES_hhdet_tes!G136/RES_hhdet_fec!G136)</f>
        <v>0.83735217819201591</v>
      </c>
      <c r="H136" s="113">
        <f>IF(RES_hhdet_tes!H136=0,"",RES_hhdet_tes!H136/RES_hhdet_fec!H136)</f>
        <v>0.84205893685103939</v>
      </c>
      <c r="I136" s="113">
        <f>IF(RES_hhdet_tes!I136=0,"",RES_hhdet_tes!I136/RES_hhdet_fec!I136)</f>
        <v>0.83462613249980766</v>
      </c>
      <c r="J136" s="113">
        <f>IF(RES_hhdet_tes!J136=0,"",RES_hhdet_tes!J136/RES_hhdet_fec!J136)</f>
        <v>0.84832412042202876</v>
      </c>
      <c r="K136" s="113">
        <f>IF(RES_hhdet_tes!K136=0,"",RES_hhdet_tes!K136/RES_hhdet_fec!K136)</f>
        <v>0.84518879614374742</v>
      </c>
      <c r="L136" s="113">
        <f>IF(RES_hhdet_tes!L136=0,"",RES_hhdet_tes!L136/RES_hhdet_fec!L136)</f>
        <v>0.86633579170964747</v>
      </c>
      <c r="M136" s="113">
        <f>IF(RES_hhdet_tes!M136=0,"",RES_hhdet_tes!M136/RES_hhdet_fec!M136)</f>
        <v>0.85693377558304562</v>
      </c>
      <c r="N136" s="113">
        <f>IF(RES_hhdet_tes!N136=0,"",RES_hhdet_tes!N136/RES_hhdet_fec!N136)</f>
        <v>0.86399091711733012</v>
      </c>
      <c r="O136" s="113">
        <f>IF(RES_hhdet_tes!O136=0,"",RES_hhdet_tes!O136/RES_hhdet_fec!O136)</f>
        <v>0.8637775236061972</v>
      </c>
      <c r="P136" s="113">
        <f>IF(RES_hhdet_tes!P136=0,"",RES_hhdet_tes!P136/RES_hhdet_fec!P136)</f>
        <v>0.86307586661586833</v>
      </c>
      <c r="Q136" s="113">
        <f>IF(RES_hhdet_tes!Q136=0,"",RES_hhdet_tes!Q136/RES_hhdet_fec!Q136)</f>
        <v>0.86486963384282534</v>
      </c>
      <c r="R136" s="113">
        <f>IF(RES_hhdet_tes!R136=0,"",RES_hhdet_tes!R136/RES_hhdet_fec!R136)</f>
        <v>0.86428551555858679</v>
      </c>
      <c r="S136" s="113">
        <f>IF(RES_hhdet_tes!S136=0,"",RES_hhdet_tes!S136/RES_hhdet_fec!S136)</f>
        <v>0.86783041103556924</v>
      </c>
      <c r="T136" s="113">
        <f>IF(RES_hhdet_tes!T136=0,"",RES_hhdet_tes!T136/RES_hhdet_fec!T136)</f>
        <v>0.87674390659124479</v>
      </c>
      <c r="U136" s="113">
        <f>IF(RES_hhdet_tes!U136=0,"",RES_hhdet_tes!U136/RES_hhdet_fec!U136)</f>
        <v>0.88643971856441472</v>
      </c>
      <c r="V136" s="113">
        <f>IF(RES_hhdet_tes!V136=0,"",RES_hhdet_tes!V136/RES_hhdet_fec!V136)</f>
        <v>0.89208468465403534</v>
      </c>
      <c r="W136" s="113">
        <f>IF(RES_hhdet_tes!W136=0,"",RES_hhdet_tes!W136/RES_hhdet_fec!W136)</f>
        <v>0.8967949065104146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0.700139271557917</v>
      </c>
      <c r="C137" s="111">
        <f>IF(RES_hhdet_tes!C137=0,"",RES_hhdet_tes!C137/RES_hhdet_fec!C137)</f>
        <v>0.70596583527657264</v>
      </c>
      <c r="D137" s="111">
        <f>IF(RES_hhdet_tes!D137=0,"",RES_hhdet_tes!D137/RES_hhdet_fec!D137)</f>
        <v>0.71092283064295625</v>
      </c>
      <c r="E137" s="111">
        <f>IF(RES_hhdet_tes!E137=0,"",RES_hhdet_tes!E137/RES_hhdet_fec!E137)</f>
        <v>0.71530762917838187</v>
      </c>
      <c r="F137" s="111">
        <f>IF(RES_hhdet_tes!F137=0,"",RES_hhdet_tes!F137/RES_hhdet_fec!F137)</f>
        <v>0.71960793031334092</v>
      </c>
      <c r="G137" s="111">
        <f>IF(RES_hhdet_tes!G137=0,"",RES_hhdet_tes!G137/RES_hhdet_fec!G137)</f>
        <v>0.72326771893411068</v>
      </c>
      <c r="H137" s="111">
        <f>IF(RES_hhdet_tes!H137=0,"",RES_hhdet_tes!H137/RES_hhdet_fec!H137)</f>
        <v>0.72673902336477259</v>
      </c>
      <c r="I137" s="111">
        <f>IF(RES_hhdet_tes!I137=0,"",RES_hhdet_tes!I137/RES_hhdet_fec!I137)</f>
        <v>0.72884812691369827</v>
      </c>
      <c r="J137" s="111">
        <f>IF(RES_hhdet_tes!J137=0,"",RES_hhdet_tes!J137/RES_hhdet_fec!J137)</f>
        <v>0.72957650334005886</v>
      </c>
      <c r="K137" s="111">
        <f>IF(RES_hhdet_tes!K137=0,"",RES_hhdet_tes!K137/RES_hhdet_fec!K137)</f>
        <v>0.73121662074817384</v>
      </c>
      <c r="L137" s="111">
        <f>IF(RES_hhdet_tes!L137=0,"",RES_hhdet_tes!L137/RES_hhdet_fec!L137)</f>
        <v>0.73198314293526456</v>
      </c>
      <c r="M137" s="111">
        <f>IF(RES_hhdet_tes!M137=0,"",RES_hhdet_tes!M137/RES_hhdet_fec!M137)</f>
        <v>0.73509006861713722</v>
      </c>
      <c r="N137" s="111">
        <f>IF(RES_hhdet_tes!N137=0,"",RES_hhdet_tes!N137/RES_hhdet_fec!N137)</f>
        <v>0.7373842537080858</v>
      </c>
      <c r="O137" s="111">
        <f>IF(RES_hhdet_tes!O137=0,"",RES_hhdet_tes!O137/RES_hhdet_fec!O137)</f>
        <v>0.74132443535502335</v>
      </c>
      <c r="P137" s="111">
        <f>IF(RES_hhdet_tes!P137=0,"",RES_hhdet_tes!P137/RES_hhdet_fec!P137)</f>
        <v>0.74787075057908003</v>
      </c>
      <c r="Q137" s="111">
        <f>IF(RES_hhdet_tes!Q137=0,"",RES_hhdet_tes!Q137/RES_hhdet_fec!Q137)</f>
        <v>0.75286693917535674</v>
      </c>
      <c r="R137" s="111">
        <f>IF(RES_hhdet_tes!R137=0,"",RES_hhdet_tes!R137/RES_hhdet_fec!R137)</f>
        <v>0.75851851834838946</v>
      </c>
      <c r="S137" s="111">
        <f>IF(RES_hhdet_tes!S137=0,"",RES_hhdet_tes!S137/RES_hhdet_fec!S137)</f>
        <v>0.76516436026120604</v>
      </c>
      <c r="T137" s="111">
        <f>IF(RES_hhdet_tes!T137=0,"",RES_hhdet_tes!T137/RES_hhdet_fec!T137)</f>
        <v>0.77145151328520689</v>
      </c>
      <c r="U137" s="111">
        <f>IF(RES_hhdet_tes!U137=0,"",RES_hhdet_tes!U137/RES_hhdet_fec!U137)</f>
        <v>0.78127522081491219</v>
      </c>
      <c r="V137" s="111">
        <f>IF(RES_hhdet_tes!V137=0,"",RES_hhdet_tes!V137/RES_hhdet_fec!V137)</f>
        <v>0.78926097016159269</v>
      </c>
      <c r="W137" s="111">
        <f>IF(RES_hhdet_tes!W137=0,"",RES_hhdet_tes!W137/RES_hhdet_fec!W137)</f>
        <v>0.79687774789138921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0.75488459123583129</v>
      </c>
      <c r="C139" s="124">
        <f>IF(RES_hhdet_tes!C139=0,"",RES_hhdet_tes!C139/RES_hhdet_fec!C139)</f>
        <v>0.75757752472791895</v>
      </c>
      <c r="D139" s="124">
        <f>IF(RES_hhdet_tes!D139=0,"",RES_hhdet_tes!D139/RES_hhdet_fec!D139)</f>
        <v>0.76037224113583002</v>
      </c>
      <c r="E139" s="124">
        <f>IF(RES_hhdet_tes!E139=0,"",RES_hhdet_tes!E139/RES_hhdet_fec!E139)</f>
        <v>0.76322326215349412</v>
      </c>
      <c r="F139" s="124">
        <f>IF(RES_hhdet_tes!F139=0,"",RES_hhdet_tes!F139/RES_hhdet_fec!F139)</f>
        <v>0.76602725811782668</v>
      </c>
      <c r="G139" s="124">
        <f>IF(RES_hhdet_tes!G139=0,"",RES_hhdet_tes!G139/RES_hhdet_fec!G139)</f>
        <v>0.76886633611274469</v>
      </c>
      <c r="H139" s="124">
        <f>IF(RES_hhdet_tes!H139=0,"",RES_hhdet_tes!H139/RES_hhdet_fec!H139)</f>
        <v>0.77192726992588112</v>
      </c>
      <c r="I139" s="124">
        <f>IF(RES_hhdet_tes!I139=0,"",RES_hhdet_tes!I139/RES_hhdet_fec!I139)</f>
        <v>0.77368426002407698</v>
      </c>
      <c r="J139" s="124">
        <f>IF(RES_hhdet_tes!J139=0,"",RES_hhdet_tes!J139/RES_hhdet_fec!J139)</f>
        <v>0.77475715056911998</v>
      </c>
      <c r="K139" s="124">
        <f>IF(RES_hhdet_tes!K139=0,"",RES_hhdet_tes!K139/RES_hhdet_fec!K139)</f>
        <v>0.77635185365439541</v>
      </c>
      <c r="L139" s="124">
        <f>IF(RES_hhdet_tes!L139=0,"",RES_hhdet_tes!L139/RES_hhdet_fec!L139)</f>
        <v>0.77809289202902454</v>
      </c>
      <c r="M139" s="124">
        <f>IF(RES_hhdet_tes!M139=0,"",RES_hhdet_tes!M139/RES_hhdet_fec!M139)</f>
        <v>0.78006394300196857</v>
      </c>
      <c r="N139" s="124">
        <f>IF(RES_hhdet_tes!N139=0,"",RES_hhdet_tes!N139/RES_hhdet_fec!N139)</f>
        <v>0.78232854885541359</v>
      </c>
      <c r="O139" s="124">
        <f>IF(RES_hhdet_tes!O139=0,"",RES_hhdet_tes!O139/RES_hhdet_fec!O139)</f>
        <v>0.78494025075796359</v>
      </c>
      <c r="P139" s="124">
        <f>IF(RES_hhdet_tes!P139=0,"",RES_hhdet_tes!P139/RES_hhdet_fec!P139)</f>
        <v>0.78753865412510271</v>
      </c>
      <c r="Q139" s="124">
        <f>IF(RES_hhdet_tes!Q139=0,"",RES_hhdet_tes!Q139/RES_hhdet_fec!Q139)</f>
        <v>0.79106081824800301</v>
      </c>
      <c r="R139" s="124">
        <f>IF(RES_hhdet_tes!R139=0,"",RES_hhdet_tes!R139/RES_hhdet_fec!R139)</f>
        <v>0.79572733515114302</v>
      </c>
      <c r="S139" s="124">
        <f>IF(RES_hhdet_tes!S139=0,"",RES_hhdet_tes!S139/RES_hhdet_fec!S139)</f>
        <v>0.80246763167590607</v>
      </c>
      <c r="T139" s="124">
        <f>IF(RES_hhdet_tes!T139=0,"",RES_hhdet_tes!T139/RES_hhdet_fec!T139)</f>
        <v>0.8113808195466351</v>
      </c>
      <c r="U139" s="124">
        <f>IF(RES_hhdet_tes!U139=0,"",RES_hhdet_tes!U139/RES_hhdet_fec!U139)</f>
        <v>0.82161872797236379</v>
      </c>
      <c r="V139" s="124">
        <f>IF(RES_hhdet_tes!V139=0,"",RES_hhdet_tes!V139/RES_hhdet_fec!V139)</f>
        <v>0.83252832341711924</v>
      </c>
      <c r="W139" s="124">
        <f>IF(RES_hhdet_tes!W139=0,"",RES_hhdet_tes!W139/RES_hhdet_fec!W139)</f>
        <v>0.84302175670135437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0.75488459123583129</v>
      </c>
      <c r="C141" s="45">
        <f>IF(RES_hhdet_tes!C141=0,"",RES_hhdet_tes!C141/RES_hhdet_fec!C141)</f>
        <v>0.75757752472791895</v>
      </c>
      <c r="D141" s="45">
        <f>IF(RES_hhdet_tes!D141=0,"",RES_hhdet_tes!D141/RES_hhdet_fec!D141)</f>
        <v>0.76037224113583002</v>
      </c>
      <c r="E141" s="45">
        <f>IF(RES_hhdet_tes!E141=0,"",RES_hhdet_tes!E141/RES_hhdet_fec!E141)</f>
        <v>0.76322326215349412</v>
      </c>
      <c r="F141" s="45">
        <f>IF(RES_hhdet_tes!F141=0,"",RES_hhdet_tes!F141/RES_hhdet_fec!F141)</f>
        <v>0.76602725811782668</v>
      </c>
      <c r="G141" s="45">
        <f>IF(RES_hhdet_tes!G141=0,"",RES_hhdet_tes!G141/RES_hhdet_fec!G141)</f>
        <v>0.76886633611274469</v>
      </c>
      <c r="H141" s="45">
        <f>IF(RES_hhdet_tes!H141=0,"",RES_hhdet_tes!H141/RES_hhdet_fec!H141)</f>
        <v>0.77192726992588112</v>
      </c>
      <c r="I141" s="45">
        <f>IF(RES_hhdet_tes!I141=0,"",RES_hhdet_tes!I141/RES_hhdet_fec!I141)</f>
        <v>0.77368426002407698</v>
      </c>
      <c r="J141" s="45">
        <f>IF(RES_hhdet_tes!J141=0,"",RES_hhdet_tes!J141/RES_hhdet_fec!J141)</f>
        <v>0.77475715056911998</v>
      </c>
      <c r="K141" s="45">
        <f>IF(RES_hhdet_tes!K141=0,"",RES_hhdet_tes!K141/RES_hhdet_fec!K141)</f>
        <v>0.77635185365439541</v>
      </c>
      <c r="L141" s="45">
        <f>IF(RES_hhdet_tes!L141=0,"",RES_hhdet_tes!L141/RES_hhdet_fec!L141)</f>
        <v>0.77809289202902454</v>
      </c>
      <c r="M141" s="45">
        <f>IF(RES_hhdet_tes!M141=0,"",RES_hhdet_tes!M141/RES_hhdet_fec!M141)</f>
        <v>0.78006394300196857</v>
      </c>
      <c r="N141" s="45">
        <f>IF(RES_hhdet_tes!N141=0,"",RES_hhdet_tes!N141/RES_hhdet_fec!N141)</f>
        <v>0.78232854885541359</v>
      </c>
      <c r="O141" s="45">
        <f>IF(RES_hhdet_tes!O141=0,"",RES_hhdet_tes!O141/RES_hhdet_fec!O141)</f>
        <v>0.78494025075796359</v>
      </c>
      <c r="P141" s="45">
        <f>IF(RES_hhdet_tes!P141=0,"",RES_hhdet_tes!P141/RES_hhdet_fec!P141)</f>
        <v>0.78753865412510271</v>
      </c>
      <c r="Q141" s="45">
        <f>IF(RES_hhdet_tes!Q141=0,"",RES_hhdet_tes!Q141/RES_hhdet_fec!Q141)</f>
        <v>0.79106081824800301</v>
      </c>
      <c r="R141" s="45">
        <f>IF(RES_hhdet_tes!R141=0,"",RES_hhdet_tes!R141/RES_hhdet_fec!R141)</f>
        <v>0.79572733515114302</v>
      </c>
      <c r="S141" s="45">
        <f>IF(RES_hhdet_tes!S141=0,"",RES_hhdet_tes!S141/RES_hhdet_fec!S141)</f>
        <v>0.80246763167590607</v>
      </c>
      <c r="T141" s="45">
        <f>IF(RES_hhdet_tes!T141=0,"",RES_hhdet_tes!T141/RES_hhdet_fec!T141)</f>
        <v>0.8113808195466351</v>
      </c>
      <c r="U141" s="45">
        <f>IF(RES_hhdet_tes!U141=0,"",RES_hhdet_tes!U141/RES_hhdet_fec!U141)</f>
        <v>0.82161872797236379</v>
      </c>
      <c r="V141" s="45">
        <f>IF(RES_hhdet_tes!V141=0,"",RES_hhdet_tes!V141/RES_hhdet_fec!V141)</f>
        <v>0.83252832341711924</v>
      </c>
      <c r="W141" s="45">
        <f>IF(RES_hhdet_tes!W141=0,"",RES_hhdet_tes!W141/RES_hhdet_fec!W141)</f>
        <v>0.84302175670135437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1.3742365899234623</v>
      </c>
      <c r="C143" s="119">
        <f>IF(RES_hhdet_tes!C143=0,"",RES_hhdet_tes!C143/RES_hhdet_fec!C143)</f>
        <v>1.4084489225602539</v>
      </c>
      <c r="D143" s="119">
        <f>IF(RES_hhdet_tes!D143=0,"",RES_hhdet_tes!D143/RES_hhdet_fec!D143)</f>
        <v>1.4306331018932452</v>
      </c>
      <c r="E143" s="119">
        <f>IF(RES_hhdet_tes!E143=0,"",RES_hhdet_tes!E143/RES_hhdet_fec!E143)</f>
        <v>1.4805500327704972</v>
      </c>
      <c r="F143" s="119">
        <f>IF(RES_hhdet_tes!F143=0,"",RES_hhdet_tes!F143/RES_hhdet_fec!F143)</f>
        <v>1.521896796825783</v>
      </c>
      <c r="G143" s="119">
        <f>IF(RES_hhdet_tes!G143=0,"",RES_hhdet_tes!G143/RES_hhdet_fec!G143)</f>
        <v>1.5532191129832029</v>
      </c>
      <c r="H143" s="119">
        <f>IF(RES_hhdet_tes!H143=0,"",RES_hhdet_tes!H143/RES_hhdet_fec!H143)</f>
        <v>1.613640684737309</v>
      </c>
      <c r="I143" s="119">
        <f>IF(RES_hhdet_tes!I143=0,"",RES_hhdet_tes!I143/RES_hhdet_fec!I143)</f>
        <v>1.6477466989533511</v>
      </c>
      <c r="J143" s="119">
        <f>IF(RES_hhdet_tes!J143=0,"",RES_hhdet_tes!J143/RES_hhdet_fec!J143)</f>
        <v>1.7491996665425893</v>
      </c>
      <c r="K143" s="119">
        <f>IF(RES_hhdet_tes!K143=0,"",RES_hhdet_tes!K143/RES_hhdet_fec!K143)</f>
        <v>1.8202954857989071</v>
      </c>
      <c r="L143" s="119">
        <f>IF(RES_hhdet_tes!L143=0,"",RES_hhdet_tes!L143/RES_hhdet_fec!L143)</f>
        <v>1.87093695263987</v>
      </c>
      <c r="M143" s="119">
        <f>IF(RES_hhdet_tes!M143=0,"",RES_hhdet_tes!M143/RES_hhdet_fec!M143)</f>
        <v>1.9239779083398749</v>
      </c>
      <c r="N143" s="119">
        <f>IF(RES_hhdet_tes!N143=0,"",RES_hhdet_tes!N143/RES_hhdet_fec!N143)</f>
        <v>1.9763344353072865</v>
      </c>
      <c r="O143" s="119">
        <f>IF(RES_hhdet_tes!O143=0,"",RES_hhdet_tes!O143/RES_hhdet_fec!O143)</f>
        <v>2.0150137671377975</v>
      </c>
      <c r="P143" s="119">
        <f>IF(RES_hhdet_tes!P143=0,"",RES_hhdet_tes!P143/RES_hhdet_fec!P143)</f>
        <v>2.0388725285307512</v>
      </c>
      <c r="Q143" s="119">
        <f>IF(RES_hhdet_tes!Q143=0,"",RES_hhdet_tes!Q143/RES_hhdet_fec!Q143)</f>
        <v>2.0707408841971162</v>
      </c>
      <c r="R143" s="119">
        <f>IF(RES_hhdet_tes!R143=0,"",RES_hhdet_tes!R143/RES_hhdet_fec!R143)</f>
        <v>2.1258327552046858</v>
      </c>
      <c r="S143" s="119">
        <f>IF(RES_hhdet_tes!S143=0,"",RES_hhdet_tes!S143/RES_hhdet_fec!S143)</f>
        <v>2.2045314546734454</v>
      </c>
      <c r="T143" s="119">
        <f>IF(RES_hhdet_tes!T143=0,"",RES_hhdet_tes!T143/RES_hhdet_fec!T143)</f>
        <v>2.2819115563001304</v>
      </c>
      <c r="U143" s="119">
        <f>IF(RES_hhdet_tes!U143=0,"",RES_hhdet_tes!U143/RES_hhdet_fec!U143)</f>
        <v>2.3805158355531804</v>
      </c>
      <c r="V143" s="119">
        <f>IF(RES_hhdet_tes!V143=0,"",RES_hhdet_tes!V143/RES_hhdet_fec!V143)</f>
        <v>2.5051919002639957</v>
      </c>
      <c r="W143" s="119">
        <f>IF(RES_hhdet_tes!W143=0,"",RES_hhdet_tes!W143/RES_hhdet_fec!W143)</f>
        <v>2.625709504391561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1.5752145665663506</v>
      </c>
      <c r="C144" s="124">
        <f>IF(RES_hhdet_tes!C144=0,"",RES_hhdet_tes!C144/RES_hhdet_fec!C144)</f>
        <v>1.5980778492038699</v>
      </c>
      <c r="D144" s="124">
        <f>IF(RES_hhdet_tes!D144=0,"",RES_hhdet_tes!D144/RES_hhdet_fec!D144)</f>
        <v>1.6540397145236618</v>
      </c>
      <c r="E144" s="124">
        <f>IF(RES_hhdet_tes!E144=0,"",RES_hhdet_tes!E144/RES_hhdet_fec!E144)</f>
        <v>1.7130229927400087</v>
      </c>
      <c r="F144" s="124">
        <f>IF(RES_hhdet_tes!F144=0,"",RES_hhdet_tes!F144/RES_hhdet_fec!F144)</f>
        <v>1.7797790282349641</v>
      </c>
      <c r="G144" s="124">
        <f>IF(RES_hhdet_tes!G144=0,"",RES_hhdet_tes!G144/RES_hhdet_fec!G144)</f>
        <v>1.8536836558105625</v>
      </c>
      <c r="H144" s="124">
        <f>IF(RES_hhdet_tes!H144=0,"",RES_hhdet_tes!H144/RES_hhdet_fec!H144)</f>
        <v>1.938176969666048</v>
      </c>
      <c r="I144" s="124">
        <f>IF(RES_hhdet_tes!I144=0,"",RES_hhdet_tes!I144/RES_hhdet_fec!I144)</f>
        <v>2.033146863581615</v>
      </c>
      <c r="J144" s="124">
        <f>IF(RES_hhdet_tes!J144=0,"",RES_hhdet_tes!J144/RES_hhdet_fec!J144)</f>
        <v>2.1204977687684843</v>
      </c>
      <c r="K144" s="124">
        <f>IF(RES_hhdet_tes!K144=0,"",RES_hhdet_tes!K144/RES_hhdet_fec!K144)</f>
        <v>2.2201618740005289</v>
      </c>
      <c r="L144" s="124">
        <f>IF(RES_hhdet_tes!L144=0,"",RES_hhdet_tes!L144/RES_hhdet_fec!L144)</f>
        <v>2.3057650865086861</v>
      </c>
      <c r="M144" s="124">
        <f>IF(RES_hhdet_tes!M144=0,"",RES_hhdet_tes!M144/RES_hhdet_fec!M144)</f>
        <v>2.4076244632068939</v>
      </c>
      <c r="N144" s="124">
        <f>IF(RES_hhdet_tes!N144=0,"",RES_hhdet_tes!N144/RES_hhdet_fec!N144)</f>
        <v>2.4950988525458611</v>
      </c>
      <c r="O144" s="124">
        <f>IF(RES_hhdet_tes!O144=0,"",RES_hhdet_tes!O144/RES_hhdet_fec!O144)</f>
        <v>2.5909539084363189</v>
      </c>
      <c r="P144" s="124">
        <f>IF(RES_hhdet_tes!P144=0,"",RES_hhdet_tes!P144/RES_hhdet_fec!P144)</f>
        <v>2.7080701691352727</v>
      </c>
      <c r="Q144" s="124">
        <f>IF(RES_hhdet_tes!Q144=0,"",RES_hhdet_tes!Q144/RES_hhdet_fec!Q144)</f>
        <v>2.8188042955024328</v>
      </c>
      <c r="R144" s="124">
        <f>IF(RES_hhdet_tes!R144=0,"",RES_hhdet_tes!R144/RES_hhdet_fec!R144)</f>
        <v>2.9450708667068071</v>
      </c>
      <c r="S144" s="124">
        <f>IF(RES_hhdet_tes!S144=0,"",RES_hhdet_tes!S144/RES_hhdet_fec!S144)</f>
        <v>3.0889646305401808</v>
      </c>
      <c r="T144" s="124">
        <f>IF(RES_hhdet_tes!T144=0,"",RES_hhdet_tes!T144/RES_hhdet_fec!T144)</f>
        <v>3.2316432573740288</v>
      </c>
      <c r="U144" s="124">
        <f>IF(RES_hhdet_tes!U144=0,"",RES_hhdet_tes!U144/RES_hhdet_fec!U144)</f>
        <v>3.3491465116338133</v>
      </c>
      <c r="V144" s="124">
        <f>IF(RES_hhdet_tes!V144=0,"",RES_hhdet_tes!V144/RES_hhdet_fec!V144)</f>
        <v>3.4402776938108546</v>
      </c>
      <c r="W144" s="124">
        <f>IF(RES_hhdet_tes!W144=0,"",RES_hhdet_tes!W144/RES_hhdet_fec!W144)</f>
        <v>3.4935342046367452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1.5752145665663506</v>
      </c>
      <c r="C145" s="111">
        <f>IF(RES_hhdet_tes!C145=0,"",RES_hhdet_tes!C145/RES_hhdet_fec!C145)</f>
        <v>1.5980778492038699</v>
      </c>
      <c r="D145" s="111">
        <f>IF(RES_hhdet_tes!D145=0,"",RES_hhdet_tes!D145/RES_hhdet_fec!D145)</f>
        <v>1.6540397145236618</v>
      </c>
      <c r="E145" s="111">
        <f>IF(RES_hhdet_tes!E145=0,"",RES_hhdet_tes!E145/RES_hhdet_fec!E145)</f>
        <v>1.7130229927400087</v>
      </c>
      <c r="F145" s="111">
        <f>IF(RES_hhdet_tes!F145=0,"",RES_hhdet_tes!F145/RES_hhdet_fec!F145)</f>
        <v>1.7797790282349641</v>
      </c>
      <c r="G145" s="111">
        <f>IF(RES_hhdet_tes!G145=0,"",RES_hhdet_tes!G145/RES_hhdet_fec!G145)</f>
        <v>1.8536836558105625</v>
      </c>
      <c r="H145" s="111">
        <f>IF(RES_hhdet_tes!H145=0,"",RES_hhdet_tes!H145/RES_hhdet_fec!H145)</f>
        <v>1.938176969666048</v>
      </c>
      <c r="I145" s="111">
        <f>IF(RES_hhdet_tes!I145=0,"",RES_hhdet_tes!I145/RES_hhdet_fec!I145)</f>
        <v>2.033146863581615</v>
      </c>
      <c r="J145" s="111">
        <f>IF(RES_hhdet_tes!J145=0,"",RES_hhdet_tes!J145/RES_hhdet_fec!J145)</f>
        <v>2.1204977687684843</v>
      </c>
      <c r="K145" s="111">
        <f>IF(RES_hhdet_tes!K145=0,"",RES_hhdet_tes!K145/RES_hhdet_fec!K145)</f>
        <v>2.2201618740005289</v>
      </c>
      <c r="L145" s="111">
        <f>IF(RES_hhdet_tes!L145=0,"",RES_hhdet_tes!L145/RES_hhdet_fec!L145)</f>
        <v>2.3057650865086861</v>
      </c>
      <c r="M145" s="111">
        <f>IF(RES_hhdet_tes!M145=0,"",RES_hhdet_tes!M145/RES_hhdet_fec!M145)</f>
        <v>2.4076244632068939</v>
      </c>
      <c r="N145" s="111">
        <f>IF(RES_hhdet_tes!N145=0,"",RES_hhdet_tes!N145/RES_hhdet_fec!N145)</f>
        <v>2.4950988525458611</v>
      </c>
      <c r="O145" s="111">
        <f>IF(RES_hhdet_tes!O145=0,"",RES_hhdet_tes!O145/RES_hhdet_fec!O145)</f>
        <v>2.5909539084363189</v>
      </c>
      <c r="P145" s="111">
        <f>IF(RES_hhdet_tes!P145=0,"",RES_hhdet_tes!P145/RES_hhdet_fec!P145)</f>
        <v>2.7080701691352727</v>
      </c>
      <c r="Q145" s="111">
        <f>IF(RES_hhdet_tes!Q145=0,"",RES_hhdet_tes!Q145/RES_hhdet_fec!Q145)</f>
        <v>2.8188042955024328</v>
      </c>
      <c r="R145" s="111">
        <f>IF(RES_hhdet_tes!R145=0,"",RES_hhdet_tes!R145/RES_hhdet_fec!R145)</f>
        <v>2.9450708667068071</v>
      </c>
      <c r="S145" s="111">
        <f>IF(RES_hhdet_tes!S145=0,"",RES_hhdet_tes!S145/RES_hhdet_fec!S145)</f>
        <v>3.0889646305401808</v>
      </c>
      <c r="T145" s="111">
        <f>IF(RES_hhdet_tes!T145=0,"",RES_hhdet_tes!T145/RES_hhdet_fec!T145)</f>
        <v>3.2316432573740288</v>
      </c>
      <c r="U145" s="111">
        <f>IF(RES_hhdet_tes!U145=0,"",RES_hhdet_tes!U145/RES_hhdet_fec!U145)</f>
        <v>3.3491465116338133</v>
      </c>
      <c r="V145" s="111">
        <f>IF(RES_hhdet_tes!V145=0,"",RES_hhdet_tes!V145/RES_hhdet_fec!V145)</f>
        <v>3.4402776938108546</v>
      </c>
      <c r="W145" s="111">
        <f>IF(RES_hhdet_tes!W145=0,"",RES_hhdet_tes!W145/RES_hhdet_fec!W145)</f>
        <v>3.4935342046367452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1.9948621447266519</v>
      </c>
      <c r="C146" s="124">
        <f>IF(RES_hhdet_tes!C146=0,"",RES_hhdet_tes!C146/RES_hhdet_fec!C146)</f>
        <v>2.0830497415347957</v>
      </c>
      <c r="D146" s="124">
        <f>IF(RES_hhdet_tes!D146=0,"",RES_hhdet_tes!D146/RES_hhdet_fec!D146)</f>
        <v>2.1909468451120455</v>
      </c>
      <c r="E146" s="124">
        <f>IF(RES_hhdet_tes!E146=0,"",RES_hhdet_tes!E146/RES_hhdet_fec!E146)</f>
        <v>2.3176955326352933</v>
      </c>
      <c r="F146" s="124">
        <f>IF(RES_hhdet_tes!F146=0,"",RES_hhdet_tes!F146/RES_hhdet_fec!F146)</f>
        <v>2.480118335420376</v>
      </c>
      <c r="G146" s="124">
        <f>IF(RES_hhdet_tes!G146=0,"",RES_hhdet_tes!G146/RES_hhdet_fec!G146)</f>
        <v>2.6657816245055543</v>
      </c>
      <c r="H146" s="124">
        <f>IF(RES_hhdet_tes!H146=0,"",RES_hhdet_tes!H146/RES_hhdet_fec!H146)</f>
        <v>2.8680728110063649</v>
      </c>
      <c r="I146" s="124">
        <f>IF(RES_hhdet_tes!I146=0,"",RES_hhdet_tes!I146/RES_hhdet_fec!I146)</f>
        <v>2.9968364637963583</v>
      </c>
      <c r="J146" s="124">
        <f>IF(RES_hhdet_tes!J146=0,"",RES_hhdet_tes!J146/RES_hhdet_fec!J146)</f>
        <v>3.08630571734572</v>
      </c>
      <c r="K146" s="124">
        <f>IF(RES_hhdet_tes!K146=0,"",RES_hhdet_tes!K146/RES_hhdet_fec!K146)</f>
        <v>3.1927617678333879</v>
      </c>
      <c r="L146" s="124">
        <f>IF(RES_hhdet_tes!L146=0,"",RES_hhdet_tes!L146/RES_hhdet_fec!L146)</f>
        <v>3.2937309198183722</v>
      </c>
      <c r="M146" s="124">
        <f>IF(RES_hhdet_tes!M146=0,"",RES_hhdet_tes!M146/RES_hhdet_fec!M146)</f>
        <v>3.4093737323087705</v>
      </c>
      <c r="N146" s="124">
        <f>IF(RES_hhdet_tes!N146=0,"",RES_hhdet_tes!N146/RES_hhdet_fec!N146)</f>
        <v>3.5222935991832758</v>
      </c>
      <c r="O146" s="124">
        <f>IF(RES_hhdet_tes!O146=0,"",RES_hhdet_tes!O146/RES_hhdet_fec!O146)</f>
        <v>3.6481555948340425</v>
      </c>
      <c r="P146" s="124">
        <f>IF(RES_hhdet_tes!P146=0,"",RES_hhdet_tes!P146/RES_hhdet_fec!P146)</f>
        <v>3.8161888489988582</v>
      </c>
      <c r="Q146" s="124">
        <f>IF(RES_hhdet_tes!Q146=0,"",RES_hhdet_tes!Q146/RES_hhdet_fec!Q146)</f>
        <v>3.986515400956431</v>
      </c>
      <c r="R146" s="124">
        <f>IF(RES_hhdet_tes!R146=0,"",RES_hhdet_tes!R146/RES_hhdet_fec!R146)</f>
        <v>4.1252335154198985</v>
      </c>
      <c r="S146" s="124">
        <f>IF(RES_hhdet_tes!S146=0,"",RES_hhdet_tes!S146/RES_hhdet_fec!S146)</f>
        <v>4.2525313057311775</v>
      </c>
      <c r="T146" s="124">
        <f>IF(RES_hhdet_tes!T146=0,"",RES_hhdet_tes!T146/RES_hhdet_fec!T146)</f>
        <v>4.36645407602155</v>
      </c>
      <c r="U146" s="124">
        <f>IF(RES_hhdet_tes!U146=0,"",RES_hhdet_tes!U146/RES_hhdet_fec!U146)</f>
        <v>4.4745426883866335</v>
      </c>
      <c r="V146" s="124">
        <f>IF(RES_hhdet_tes!V146=0,"",RES_hhdet_tes!V146/RES_hhdet_fec!V146)</f>
        <v>4.5636398753953742</v>
      </c>
      <c r="W146" s="124">
        <f>IF(RES_hhdet_tes!W146=0,"",RES_hhdet_tes!W146/RES_hhdet_fec!W146)</f>
        <v>4.633726349429744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1.9948621447266519</v>
      </c>
      <c r="C147" s="111">
        <f>IF(RES_hhdet_tes!C147=0,"",RES_hhdet_tes!C147/RES_hhdet_fec!C147)</f>
        <v>2.0830497415347957</v>
      </c>
      <c r="D147" s="111">
        <f>IF(RES_hhdet_tes!D147=0,"",RES_hhdet_tes!D147/RES_hhdet_fec!D147)</f>
        <v>2.1909468451120455</v>
      </c>
      <c r="E147" s="111">
        <f>IF(RES_hhdet_tes!E147=0,"",RES_hhdet_tes!E147/RES_hhdet_fec!E147)</f>
        <v>2.3176955326352933</v>
      </c>
      <c r="F147" s="111">
        <f>IF(RES_hhdet_tes!F147=0,"",RES_hhdet_tes!F147/RES_hhdet_fec!F147)</f>
        <v>2.480118335420376</v>
      </c>
      <c r="G147" s="111">
        <f>IF(RES_hhdet_tes!G147=0,"",RES_hhdet_tes!G147/RES_hhdet_fec!G147)</f>
        <v>2.6657816245055543</v>
      </c>
      <c r="H147" s="111">
        <f>IF(RES_hhdet_tes!H147=0,"",RES_hhdet_tes!H147/RES_hhdet_fec!H147)</f>
        <v>2.8680728110063649</v>
      </c>
      <c r="I147" s="111">
        <f>IF(RES_hhdet_tes!I147=0,"",RES_hhdet_tes!I147/RES_hhdet_fec!I147)</f>
        <v>2.9968364637963583</v>
      </c>
      <c r="J147" s="111">
        <f>IF(RES_hhdet_tes!J147=0,"",RES_hhdet_tes!J147/RES_hhdet_fec!J147)</f>
        <v>3.08630571734572</v>
      </c>
      <c r="K147" s="111">
        <f>IF(RES_hhdet_tes!K147=0,"",RES_hhdet_tes!K147/RES_hhdet_fec!K147)</f>
        <v>3.1927617678333879</v>
      </c>
      <c r="L147" s="111">
        <f>IF(RES_hhdet_tes!L147=0,"",RES_hhdet_tes!L147/RES_hhdet_fec!L147)</f>
        <v>3.2937309198183722</v>
      </c>
      <c r="M147" s="111">
        <f>IF(RES_hhdet_tes!M147=0,"",RES_hhdet_tes!M147/RES_hhdet_fec!M147)</f>
        <v>3.4093737323087705</v>
      </c>
      <c r="N147" s="111">
        <f>IF(RES_hhdet_tes!N147=0,"",RES_hhdet_tes!N147/RES_hhdet_fec!N147)</f>
        <v>3.5222935991832758</v>
      </c>
      <c r="O147" s="111">
        <f>IF(RES_hhdet_tes!O147=0,"",RES_hhdet_tes!O147/RES_hhdet_fec!O147)</f>
        <v>3.6481555948340425</v>
      </c>
      <c r="P147" s="111">
        <f>IF(RES_hhdet_tes!P147=0,"",RES_hhdet_tes!P147/RES_hhdet_fec!P147)</f>
        <v>3.8161888489988582</v>
      </c>
      <c r="Q147" s="111">
        <f>IF(RES_hhdet_tes!Q147=0,"",RES_hhdet_tes!Q147/RES_hhdet_fec!Q147)</f>
        <v>3.986515400956431</v>
      </c>
      <c r="R147" s="111">
        <f>IF(RES_hhdet_tes!R147=0,"",RES_hhdet_tes!R147/RES_hhdet_fec!R147)</f>
        <v>4.1252335154198985</v>
      </c>
      <c r="S147" s="111">
        <f>IF(RES_hhdet_tes!S147=0,"",RES_hhdet_tes!S147/RES_hhdet_fec!S147)</f>
        <v>4.2525313057311775</v>
      </c>
      <c r="T147" s="111">
        <f>IF(RES_hhdet_tes!T147=0,"",RES_hhdet_tes!T147/RES_hhdet_fec!T147)</f>
        <v>4.36645407602155</v>
      </c>
      <c r="U147" s="111">
        <f>IF(RES_hhdet_tes!U147=0,"",RES_hhdet_tes!U147/RES_hhdet_fec!U147)</f>
        <v>4.4745426883866335</v>
      </c>
      <c r="V147" s="111">
        <f>IF(RES_hhdet_tes!V147=0,"",RES_hhdet_tes!V147/RES_hhdet_fec!V147)</f>
        <v>4.5636398753953742</v>
      </c>
      <c r="W147" s="111">
        <f>IF(RES_hhdet_tes!W147=0,"",RES_hhdet_tes!W147/RES_hhdet_fec!W147)</f>
        <v>4.633726349429744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0.74244350896300304</v>
      </c>
      <c r="C148" s="124">
        <f>IF(RES_hhdet_tes!C148=0,"",RES_hhdet_tes!C148/RES_hhdet_fec!C148)</f>
        <v>0.75605985354856431</v>
      </c>
      <c r="D148" s="124">
        <f>IF(RES_hhdet_tes!D148=0,"",RES_hhdet_tes!D148/RES_hhdet_fec!D148)</f>
        <v>0.76134737039724099</v>
      </c>
      <c r="E148" s="124">
        <f>IF(RES_hhdet_tes!E148=0,"",RES_hhdet_tes!E148/RES_hhdet_fec!E148)</f>
        <v>0.76864198851260324</v>
      </c>
      <c r="F148" s="124">
        <f>IF(RES_hhdet_tes!F148=0,"",RES_hhdet_tes!F148/RES_hhdet_fec!F148)</f>
        <v>0.77646083413368505</v>
      </c>
      <c r="G148" s="124">
        <f>IF(RES_hhdet_tes!G148=0,"",RES_hhdet_tes!G148/RES_hhdet_fec!G148)</f>
        <v>0.77946576941554369</v>
      </c>
      <c r="H148" s="124">
        <f>IF(RES_hhdet_tes!H148=0,"",RES_hhdet_tes!H148/RES_hhdet_fec!H148)</f>
        <v>0.78175017216306653</v>
      </c>
      <c r="I148" s="124">
        <f>IF(RES_hhdet_tes!I148=0,"",RES_hhdet_tes!I148/RES_hhdet_fec!I148)</f>
        <v>0.78454031426309101</v>
      </c>
      <c r="J148" s="124">
        <f>IF(RES_hhdet_tes!J148=0,"",RES_hhdet_tes!J148/RES_hhdet_fec!J148)</f>
        <v>0.789558765957457</v>
      </c>
      <c r="K148" s="124">
        <f>IF(RES_hhdet_tes!K148=0,"",RES_hhdet_tes!K148/RES_hhdet_fec!K148)</f>
        <v>0.79402559941997242</v>
      </c>
      <c r="L148" s="124">
        <f>IF(RES_hhdet_tes!L148=0,"",RES_hhdet_tes!L148/RES_hhdet_fec!L148)</f>
        <v>0.79265579413642084</v>
      </c>
      <c r="M148" s="124">
        <f>IF(RES_hhdet_tes!M148=0,"",RES_hhdet_tes!M148/RES_hhdet_fec!M148)</f>
        <v>0.80180507483653707</v>
      </c>
      <c r="N148" s="124">
        <f>IF(RES_hhdet_tes!N148=0,"",RES_hhdet_tes!N148/RES_hhdet_fec!N148)</f>
        <v>0.80317809364238213</v>
      </c>
      <c r="O148" s="124">
        <f>IF(RES_hhdet_tes!O148=0,"",RES_hhdet_tes!O148/RES_hhdet_fec!O148)</f>
        <v>0.80491359501202198</v>
      </c>
      <c r="P148" s="124">
        <f>IF(RES_hhdet_tes!P148=0,"",RES_hhdet_tes!P148/RES_hhdet_fec!P148)</f>
        <v>0.8127295476554024</v>
      </c>
      <c r="Q148" s="124">
        <f>IF(RES_hhdet_tes!Q148=0,"",RES_hhdet_tes!Q148/RES_hhdet_fec!Q148)</f>
        <v>0.81538690999425678</v>
      </c>
      <c r="R148" s="124">
        <f>IF(RES_hhdet_tes!R148=0,"",RES_hhdet_tes!R148/RES_hhdet_fec!R148)</f>
        <v>0.82060603429943935</v>
      </c>
      <c r="S148" s="124">
        <f>IF(RES_hhdet_tes!S148=0,"",RES_hhdet_tes!S148/RES_hhdet_fec!S148)</f>
        <v>0.8262647936384393</v>
      </c>
      <c r="T148" s="124">
        <f>IF(RES_hhdet_tes!T148=0,"",RES_hhdet_tes!T148/RES_hhdet_fec!T148)</f>
        <v>0.83146327726197289</v>
      </c>
      <c r="U148" s="124">
        <f>IF(RES_hhdet_tes!U148=0,"",RES_hhdet_tes!U148/RES_hhdet_fec!U148)</f>
        <v>0.83950404134974943</v>
      </c>
      <c r="V148" s="124">
        <f>IF(RES_hhdet_tes!V148=0,"",RES_hhdet_tes!V148/RES_hhdet_fec!V148)</f>
        <v>0.84466012119762857</v>
      </c>
      <c r="W148" s="124">
        <f>IF(RES_hhdet_tes!W148=0,"",RES_hhdet_tes!W148/RES_hhdet_fec!W148)</f>
        <v>0.84813120734069025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0.700139271557917</v>
      </c>
      <c r="C153" s="112">
        <f>IF(RES_hhdet_tes!C153=0,"",RES_hhdet_tes!C153/RES_hhdet_fec!C153)</f>
        <v>0.70475580553776662</v>
      </c>
      <c r="D153" s="112">
        <f>IF(RES_hhdet_tes!D153=0,"",RES_hhdet_tes!D153/RES_hhdet_fec!D153)</f>
        <v>0.71169323575744192</v>
      </c>
      <c r="E153" s="112">
        <f>IF(RES_hhdet_tes!E153=0,"",RES_hhdet_tes!E153/RES_hhdet_fec!E153)</f>
        <v>0.71681831889100178</v>
      </c>
      <c r="F153" s="112">
        <f>IF(RES_hhdet_tes!F153=0,"",RES_hhdet_tes!F153/RES_hhdet_fec!F153)</f>
        <v>0.72067391118067137</v>
      </c>
      <c r="G153" s="112">
        <f>IF(RES_hhdet_tes!G153=0,"",RES_hhdet_tes!G153/RES_hhdet_fec!G153)</f>
        <v>0.72441334717270689</v>
      </c>
      <c r="H153" s="112">
        <f>IF(RES_hhdet_tes!H153=0,"",RES_hhdet_tes!H153/RES_hhdet_fec!H153)</f>
        <v>0.72770018371536349</v>
      </c>
      <c r="I153" s="112">
        <f>IF(RES_hhdet_tes!I153=0,"",RES_hhdet_tes!I153/RES_hhdet_fec!I153)</f>
        <v>0.72912878850504115</v>
      </c>
      <c r="J153" s="112">
        <f>IF(RES_hhdet_tes!J153=0,"",RES_hhdet_tes!J153/RES_hhdet_fec!J153)</f>
        <v>0.73042393564205765</v>
      </c>
      <c r="K153" s="112">
        <f>IF(RES_hhdet_tes!K153=0,"",RES_hhdet_tes!K153/RES_hhdet_fec!K153)</f>
        <v>0.73155404122500645</v>
      </c>
      <c r="L153" s="112">
        <f>IF(RES_hhdet_tes!L153=0,"",RES_hhdet_tes!L153/RES_hhdet_fec!L153)</f>
        <v>0.73384813434320406</v>
      </c>
      <c r="M153" s="112">
        <f>IF(RES_hhdet_tes!M153=0,"",RES_hhdet_tes!M153/RES_hhdet_fec!M153)</f>
        <v>0.73453106702587823</v>
      </c>
      <c r="N153" s="112">
        <f>IF(RES_hhdet_tes!N153=0,"",RES_hhdet_tes!N153/RES_hhdet_fec!N153)</f>
        <v>0.73774631511506195</v>
      </c>
      <c r="O153" s="112">
        <f>IF(RES_hhdet_tes!O153=0,"",RES_hhdet_tes!O153/RES_hhdet_fec!O153)</f>
        <v>0.7417058704956212</v>
      </c>
      <c r="P153" s="112">
        <f>IF(RES_hhdet_tes!P153=0,"",RES_hhdet_tes!P153/RES_hhdet_fec!P153)</f>
        <v>0.74609507776682071</v>
      </c>
      <c r="Q153" s="112">
        <f>IF(RES_hhdet_tes!Q153=0,"",RES_hhdet_tes!Q153/RES_hhdet_fec!Q153)</f>
        <v>0.75496083258907398</v>
      </c>
      <c r="R153" s="112">
        <f>IF(RES_hhdet_tes!R153=0,"",RES_hhdet_tes!R153/RES_hhdet_fec!R153)</f>
        <v>0.76341947912512886</v>
      </c>
      <c r="S153" s="112">
        <f>IF(RES_hhdet_tes!S153=0,"",RES_hhdet_tes!S153/RES_hhdet_fec!S153)</f>
        <v>0.77365690395761633</v>
      </c>
      <c r="T153" s="112">
        <f>IF(RES_hhdet_tes!T153=0,"",RES_hhdet_tes!T153/RES_hhdet_fec!T153)</f>
        <v>0.78507655747605287</v>
      </c>
      <c r="U153" s="112">
        <f>IF(RES_hhdet_tes!U153=0,"",RES_hhdet_tes!U153/RES_hhdet_fec!U153)</f>
        <v>0.79207376051542622</v>
      </c>
      <c r="V153" s="112">
        <f>IF(RES_hhdet_tes!V153=0,"",RES_hhdet_tes!V153/RES_hhdet_fec!V153)</f>
        <v>0.79933276769816186</v>
      </c>
      <c r="W153" s="112">
        <f>IF(RES_hhdet_tes!W153=0,"",RES_hhdet_tes!W153/RES_hhdet_fec!W153)</f>
        <v>0.80373034094958118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0.81269153213837786</v>
      </c>
      <c r="C154" s="113">
        <f>IF(RES_hhdet_tes!C154=0,"",RES_hhdet_tes!C154/RES_hhdet_fec!C154)</f>
        <v>0.8324273474489573</v>
      </c>
      <c r="D154" s="113">
        <f>IF(RES_hhdet_tes!D154=0,"",RES_hhdet_tes!D154/RES_hhdet_fec!D154)</f>
        <v>0.8300523626158085</v>
      </c>
      <c r="E154" s="113">
        <f>IF(RES_hhdet_tes!E154=0,"",RES_hhdet_tes!E154/RES_hhdet_fec!E154)</f>
        <v>0.83639900196529549</v>
      </c>
      <c r="F154" s="113">
        <f>IF(RES_hhdet_tes!F154=0,"",RES_hhdet_tes!F154/RES_hhdet_fec!F154)</f>
        <v>0.83881642418372837</v>
      </c>
      <c r="G154" s="113">
        <f>IF(RES_hhdet_tes!G154=0,"",RES_hhdet_tes!G154/RES_hhdet_fec!G154)</f>
        <v>0.83889076926189821</v>
      </c>
      <c r="H154" s="113">
        <f>IF(RES_hhdet_tes!H154=0,"",RES_hhdet_tes!H154/RES_hhdet_fec!H154)</f>
        <v>0.8427767795895813</v>
      </c>
      <c r="I154" s="113">
        <f>IF(RES_hhdet_tes!I154=0,"",RES_hhdet_tes!I154/RES_hhdet_fec!I154)</f>
        <v>0.83509817135339481</v>
      </c>
      <c r="J154" s="113">
        <f>IF(RES_hhdet_tes!J154=0,"",RES_hhdet_tes!J154/RES_hhdet_fec!J154)</f>
        <v>0.84889745963982433</v>
      </c>
      <c r="K154" s="113">
        <f>IF(RES_hhdet_tes!K154=0,"",RES_hhdet_tes!K154/RES_hhdet_fec!K154)</f>
        <v>0.84578787668343025</v>
      </c>
      <c r="L154" s="113">
        <f>IF(RES_hhdet_tes!L154=0,"",RES_hhdet_tes!L154/RES_hhdet_fec!L154)</f>
        <v>0.86677859690556369</v>
      </c>
      <c r="M154" s="113">
        <f>IF(RES_hhdet_tes!M154=0,"",RES_hhdet_tes!M154/RES_hhdet_fec!M154)</f>
        <v>0.85740089424740662</v>
      </c>
      <c r="N154" s="113">
        <f>IF(RES_hhdet_tes!N154=0,"",RES_hhdet_tes!N154/RES_hhdet_fec!N154)</f>
        <v>0.86423009714522014</v>
      </c>
      <c r="O154" s="113">
        <f>IF(RES_hhdet_tes!O154=0,"",RES_hhdet_tes!O154/RES_hhdet_fec!O154)</f>
        <v>0.86389751717345276</v>
      </c>
      <c r="P154" s="113">
        <f>IF(RES_hhdet_tes!P154=0,"",RES_hhdet_tes!P154/RES_hhdet_fec!P154)</f>
        <v>0.86384518334902427</v>
      </c>
      <c r="Q154" s="113">
        <f>IF(RES_hhdet_tes!Q154=0,"",RES_hhdet_tes!Q154/RES_hhdet_fec!Q154)</f>
        <v>0.86630735550094884</v>
      </c>
      <c r="R154" s="113">
        <f>IF(RES_hhdet_tes!R154=0,"",RES_hhdet_tes!R154/RES_hhdet_fec!R154)</f>
        <v>0.86734953109521462</v>
      </c>
      <c r="S154" s="113">
        <f>IF(RES_hhdet_tes!S154=0,"",RES_hhdet_tes!S154/RES_hhdet_fec!S154)</f>
        <v>0.87218047286528078</v>
      </c>
      <c r="T154" s="113">
        <f>IF(RES_hhdet_tes!T154=0,"",RES_hhdet_tes!T154/RES_hhdet_fec!T154)</f>
        <v>0.88167591889119967</v>
      </c>
      <c r="U154" s="113">
        <f>IF(RES_hhdet_tes!U154=0,"",RES_hhdet_tes!U154/RES_hhdet_fec!U154)</f>
        <v>0.89149321011362315</v>
      </c>
      <c r="V154" s="113">
        <f>IF(RES_hhdet_tes!V154=0,"",RES_hhdet_tes!V154/RES_hhdet_fec!V154)</f>
        <v>0.8967239165238261</v>
      </c>
      <c r="W154" s="113">
        <f>IF(RES_hhdet_tes!W154=0,"",RES_hhdet_tes!W154/RES_hhdet_fec!W154)</f>
        <v>0.90008935746408236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0.700139271557917</v>
      </c>
      <c r="C155" s="111">
        <f>IF(RES_hhdet_tes!C155=0,"",RES_hhdet_tes!C155/RES_hhdet_fec!C155)</f>
        <v>0.70708991198545634</v>
      </c>
      <c r="D155" s="111">
        <f>IF(RES_hhdet_tes!D155=0,"",RES_hhdet_tes!D155/RES_hhdet_fec!D155)</f>
        <v>0.71398642247376187</v>
      </c>
      <c r="E155" s="111">
        <f>IF(RES_hhdet_tes!E155=0,"",RES_hhdet_tes!E155/RES_hhdet_fec!E155)</f>
        <v>0.71878267002782481</v>
      </c>
      <c r="F155" s="111">
        <f>IF(RES_hhdet_tes!F155=0,"",RES_hhdet_tes!F155/RES_hhdet_fec!F155)</f>
        <v>0.72275734021555105</v>
      </c>
      <c r="G155" s="111">
        <f>IF(RES_hhdet_tes!G155=0,"",RES_hhdet_tes!G155/RES_hhdet_fec!G155)</f>
        <v>0.72553176779989748</v>
      </c>
      <c r="H155" s="111">
        <f>IF(RES_hhdet_tes!H155=0,"",RES_hhdet_tes!H155/RES_hhdet_fec!H155)</f>
        <v>0.72781157514415762</v>
      </c>
      <c r="I155" s="111">
        <f>IF(RES_hhdet_tes!I155=0,"",RES_hhdet_tes!I155/RES_hhdet_fec!I155)</f>
        <v>0.72952424985592934</v>
      </c>
      <c r="J155" s="111">
        <f>IF(RES_hhdet_tes!J155=0,"",RES_hhdet_tes!J155/RES_hhdet_fec!J155)</f>
        <v>0.73045608958983788</v>
      </c>
      <c r="K155" s="111">
        <f>IF(RES_hhdet_tes!K155=0,"",RES_hhdet_tes!K155/RES_hhdet_fec!K155)</f>
        <v>0.73211695597699666</v>
      </c>
      <c r="L155" s="111">
        <f>IF(RES_hhdet_tes!L155=0,"",RES_hhdet_tes!L155/RES_hhdet_fec!L155)</f>
        <v>0.73273372414779314</v>
      </c>
      <c r="M155" s="111">
        <f>IF(RES_hhdet_tes!M155=0,"",RES_hhdet_tes!M155/RES_hhdet_fec!M155)</f>
        <v>0.73583237518715827</v>
      </c>
      <c r="N155" s="111">
        <f>IF(RES_hhdet_tes!N155=0,"",RES_hhdet_tes!N155/RES_hhdet_fec!N155)</f>
        <v>0.73777850613425833</v>
      </c>
      <c r="O155" s="111">
        <f>IF(RES_hhdet_tes!O155=0,"",RES_hhdet_tes!O155/RES_hhdet_fec!O155)</f>
        <v>0.74152001571976922</v>
      </c>
      <c r="P155" s="111">
        <f>IF(RES_hhdet_tes!P155=0,"",RES_hhdet_tes!P155/RES_hhdet_fec!P155)</f>
        <v>0.74909918454776514</v>
      </c>
      <c r="Q155" s="111">
        <f>IF(RES_hhdet_tes!Q155=0,"",RES_hhdet_tes!Q155/RES_hhdet_fec!Q155)</f>
        <v>0.75515896279644212</v>
      </c>
      <c r="R155" s="111">
        <f>IF(RES_hhdet_tes!R155=0,"",RES_hhdet_tes!R155/RES_hhdet_fec!R155)</f>
        <v>0.76331650570590337</v>
      </c>
      <c r="S155" s="111">
        <f>IF(RES_hhdet_tes!S155=0,"",RES_hhdet_tes!S155/RES_hhdet_fec!S155)</f>
        <v>0.77200571412164409</v>
      </c>
      <c r="T155" s="111">
        <f>IF(RES_hhdet_tes!T155=0,"",RES_hhdet_tes!T155/RES_hhdet_fec!T155)</f>
        <v>0.77953729515305248</v>
      </c>
      <c r="U155" s="111">
        <f>IF(RES_hhdet_tes!U155=0,"",RES_hhdet_tes!U155/RES_hhdet_fec!U155)</f>
        <v>0.78989938079049726</v>
      </c>
      <c r="V155" s="111">
        <f>IF(RES_hhdet_tes!V155=0,"",RES_hhdet_tes!V155/RES_hhdet_fec!V155)</f>
        <v>0.79731623504094951</v>
      </c>
      <c r="W155" s="111">
        <f>IF(RES_hhdet_tes!W155=0,"",RES_hhdet_tes!W155/RES_hhdet_fec!W155)</f>
        <v>0.80265984428684956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0.75488459123583129</v>
      </c>
      <c r="C157" s="124">
        <f>IF(RES_hhdet_tes!C157=0,"",RES_hhdet_tes!C157/RES_hhdet_fec!C157)</f>
        <v>0.75820642892307621</v>
      </c>
      <c r="D157" s="124">
        <f>IF(RES_hhdet_tes!D157=0,"",RES_hhdet_tes!D157/RES_hhdet_fec!D157)</f>
        <v>0.76248873441155152</v>
      </c>
      <c r="E157" s="124">
        <f>IF(RES_hhdet_tes!E157=0,"",RES_hhdet_tes!E157/RES_hhdet_fec!E157)</f>
        <v>0.76572696621608227</v>
      </c>
      <c r="F157" s="124">
        <f>IF(RES_hhdet_tes!F157=0,"",RES_hhdet_tes!F157/RES_hhdet_fec!F157)</f>
        <v>0.76847822079352412</v>
      </c>
      <c r="G157" s="124">
        <f>IF(RES_hhdet_tes!G157=0,"",RES_hhdet_tes!G157/RES_hhdet_fec!G157)</f>
        <v>0.77088628432569473</v>
      </c>
      <c r="H157" s="124">
        <f>IF(RES_hhdet_tes!H157=0,"",RES_hhdet_tes!H157/RES_hhdet_fec!H157)</f>
        <v>0.77311186603145443</v>
      </c>
      <c r="I157" s="124">
        <f>IF(RES_hhdet_tes!I157=0,"",RES_hhdet_tes!I157/RES_hhdet_fec!I157)</f>
        <v>0.77465530493199652</v>
      </c>
      <c r="J157" s="124">
        <f>IF(RES_hhdet_tes!J157=0,"",RES_hhdet_tes!J157/RES_hhdet_fec!J157)</f>
        <v>0.77589381656277756</v>
      </c>
      <c r="K157" s="124">
        <f>IF(RES_hhdet_tes!K157=0,"",RES_hhdet_tes!K157/RES_hhdet_fec!K157)</f>
        <v>0.777467879769565</v>
      </c>
      <c r="L157" s="124">
        <f>IF(RES_hhdet_tes!L157=0,"",RES_hhdet_tes!L157/RES_hhdet_fec!L157)</f>
        <v>0.77896413478576865</v>
      </c>
      <c r="M157" s="124">
        <f>IF(RES_hhdet_tes!M157=0,"",RES_hhdet_tes!M157/RES_hhdet_fec!M157)</f>
        <v>0.78075734384859807</v>
      </c>
      <c r="N157" s="124">
        <f>IF(RES_hhdet_tes!N157=0,"",RES_hhdet_tes!N157/RES_hhdet_fec!N157)</f>
        <v>0.78263799585117544</v>
      </c>
      <c r="O157" s="124">
        <f>IF(RES_hhdet_tes!O157=0,"",RES_hhdet_tes!O157/RES_hhdet_fec!O157)</f>
        <v>0.78514139631255087</v>
      </c>
      <c r="P157" s="124">
        <f>IF(RES_hhdet_tes!P157=0,"",RES_hhdet_tes!P157/RES_hhdet_fec!P157)</f>
        <v>0.78889734617524598</v>
      </c>
      <c r="Q157" s="124">
        <f>IF(RES_hhdet_tes!Q157=0,"",RES_hhdet_tes!Q157/RES_hhdet_fec!Q157)</f>
        <v>0.79336512120623781</v>
      </c>
      <c r="R157" s="124">
        <f>IF(RES_hhdet_tes!R157=0,"",RES_hhdet_tes!R157/RES_hhdet_fec!R157)</f>
        <v>0.79974251992749557</v>
      </c>
      <c r="S157" s="124">
        <f>IF(RES_hhdet_tes!S157=0,"",RES_hhdet_tes!S157/RES_hhdet_fec!S157)</f>
        <v>0.80877883207748391</v>
      </c>
      <c r="T157" s="124">
        <f>IF(RES_hhdet_tes!T157=0,"",RES_hhdet_tes!T157/RES_hhdet_fec!T157)</f>
        <v>0.82011481389711294</v>
      </c>
      <c r="U157" s="124">
        <f>IF(RES_hhdet_tes!U157=0,"",RES_hhdet_tes!U157/RES_hhdet_fec!U157)</f>
        <v>0.83221875079681051</v>
      </c>
      <c r="V157" s="124">
        <f>IF(RES_hhdet_tes!V157=0,"",RES_hhdet_tes!V157/RES_hhdet_fec!V157)</f>
        <v>0.84352489657373664</v>
      </c>
      <c r="W157" s="124">
        <f>IF(RES_hhdet_tes!W157=0,"",RES_hhdet_tes!W157/RES_hhdet_fec!W157)</f>
        <v>0.85126298508421927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0.75488459123583129</v>
      </c>
      <c r="C159" s="45">
        <f>IF(RES_hhdet_tes!C159=0,"",RES_hhdet_tes!C159/RES_hhdet_fec!C159)</f>
        <v>0.75820642892307621</v>
      </c>
      <c r="D159" s="45">
        <f>IF(RES_hhdet_tes!D159=0,"",RES_hhdet_tes!D159/RES_hhdet_fec!D159)</f>
        <v>0.76248873441155152</v>
      </c>
      <c r="E159" s="45">
        <f>IF(RES_hhdet_tes!E159=0,"",RES_hhdet_tes!E159/RES_hhdet_fec!E159)</f>
        <v>0.76572696621608227</v>
      </c>
      <c r="F159" s="45">
        <f>IF(RES_hhdet_tes!F159=0,"",RES_hhdet_tes!F159/RES_hhdet_fec!F159)</f>
        <v>0.76847822079352412</v>
      </c>
      <c r="G159" s="45">
        <f>IF(RES_hhdet_tes!G159=0,"",RES_hhdet_tes!G159/RES_hhdet_fec!G159)</f>
        <v>0.77088628432569473</v>
      </c>
      <c r="H159" s="45">
        <f>IF(RES_hhdet_tes!H159=0,"",RES_hhdet_tes!H159/RES_hhdet_fec!H159)</f>
        <v>0.77311186603145443</v>
      </c>
      <c r="I159" s="45">
        <f>IF(RES_hhdet_tes!I159=0,"",RES_hhdet_tes!I159/RES_hhdet_fec!I159)</f>
        <v>0.77465530493199652</v>
      </c>
      <c r="J159" s="45">
        <f>IF(RES_hhdet_tes!J159=0,"",RES_hhdet_tes!J159/RES_hhdet_fec!J159)</f>
        <v>0.77589381656277756</v>
      </c>
      <c r="K159" s="45">
        <f>IF(RES_hhdet_tes!K159=0,"",RES_hhdet_tes!K159/RES_hhdet_fec!K159)</f>
        <v>0.777467879769565</v>
      </c>
      <c r="L159" s="45">
        <f>IF(RES_hhdet_tes!L159=0,"",RES_hhdet_tes!L159/RES_hhdet_fec!L159)</f>
        <v>0.77896413478576865</v>
      </c>
      <c r="M159" s="45">
        <f>IF(RES_hhdet_tes!M159=0,"",RES_hhdet_tes!M159/RES_hhdet_fec!M159)</f>
        <v>0.78075734384859807</v>
      </c>
      <c r="N159" s="45">
        <f>IF(RES_hhdet_tes!N159=0,"",RES_hhdet_tes!N159/RES_hhdet_fec!N159)</f>
        <v>0.78263799585117544</v>
      </c>
      <c r="O159" s="45">
        <f>IF(RES_hhdet_tes!O159=0,"",RES_hhdet_tes!O159/RES_hhdet_fec!O159)</f>
        <v>0.78514139631255087</v>
      </c>
      <c r="P159" s="45">
        <f>IF(RES_hhdet_tes!P159=0,"",RES_hhdet_tes!P159/RES_hhdet_fec!P159)</f>
        <v>0.78889734617524598</v>
      </c>
      <c r="Q159" s="45">
        <f>IF(RES_hhdet_tes!Q159=0,"",RES_hhdet_tes!Q159/RES_hhdet_fec!Q159)</f>
        <v>0.79336512120623781</v>
      </c>
      <c r="R159" s="45">
        <f>IF(RES_hhdet_tes!R159=0,"",RES_hhdet_tes!R159/RES_hhdet_fec!R159)</f>
        <v>0.79974251992749557</v>
      </c>
      <c r="S159" s="45">
        <f>IF(RES_hhdet_tes!S159=0,"",RES_hhdet_tes!S159/RES_hhdet_fec!S159)</f>
        <v>0.80877883207748391</v>
      </c>
      <c r="T159" s="45">
        <f>IF(RES_hhdet_tes!T159=0,"",RES_hhdet_tes!T159/RES_hhdet_fec!T159)</f>
        <v>0.82011481389711294</v>
      </c>
      <c r="U159" s="45">
        <f>IF(RES_hhdet_tes!U159=0,"",RES_hhdet_tes!U159/RES_hhdet_fec!U159)</f>
        <v>0.83221875079681051</v>
      </c>
      <c r="V159" s="45">
        <f>IF(RES_hhdet_tes!V159=0,"",RES_hhdet_tes!V159/RES_hhdet_fec!V159)</f>
        <v>0.84352489657373664</v>
      </c>
      <c r="W159" s="45">
        <f>IF(RES_hhdet_tes!W159=0,"",RES_hhdet_tes!W159/RES_hhdet_fec!W159)</f>
        <v>0.85126298508421927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0.74508321619498885</v>
      </c>
      <c r="C161" s="119">
        <f>IF(RES_hhdet_tes!C161=0,"",RES_hhdet_tes!C161/RES_hhdet_fec!C161)</f>
        <v>0.74979418953171517</v>
      </c>
      <c r="D161" s="119">
        <f>IF(RES_hhdet_tes!D161=0,"",RES_hhdet_tes!D161/RES_hhdet_fec!D161)</f>
        <v>0.75270629882140994</v>
      </c>
      <c r="E161" s="119">
        <f>IF(RES_hhdet_tes!E161=0,"",RES_hhdet_tes!E161/RES_hhdet_fec!E161)</f>
        <v>0.75790056128824279</v>
      </c>
      <c r="F161" s="119">
        <f>IF(RES_hhdet_tes!F161=0,"",RES_hhdet_tes!F161/RES_hhdet_fec!F161)</f>
        <v>0.76113838385784893</v>
      </c>
      <c r="G161" s="119">
        <f>IF(RES_hhdet_tes!G161=0,"",RES_hhdet_tes!G161/RES_hhdet_fec!G161)</f>
        <v>0.76529992641390487</v>
      </c>
      <c r="H161" s="119">
        <f>IF(RES_hhdet_tes!H161=0,"",RES_hhdet_tes!H161/RES_hhdet_fec!H161)</f>
        <v>0.77098729701580981</v>
      </c>
      <c r="I161" s="119">
        <f>IF(RES_hhdet_tes!I161=0,"",RES_hhdet_tes!I161/RES_hhdet_fec!I161)</f>
        <v>0.77413984356201038</v>
      </c>
      <c r="J161" s="119">
        <f>IF(RES_hhdet_tes!J161=0,"",RES_hhdet_tes!J161/RES_hhdet_fec!J161)</f>
        <v>0.77976345897922261</v>
      </c>
      <c r="K161" s="119">
        <f>IF(RES_hhdet_tes!K161=0,"",RES_hhdet_tes!K161/RES_hhdet_fec!K161)</f>
        <v>0.78493135079067622</v>
      </c>
      <c r="L161" s="119">
        <f>IF(RES_hhdet_tes!L161=0,"",RES_hhdet_tes!L161/RES_hhdet_fec!L161)</f>
        <v>0.7928405996094039</v>
      </c>
      <c r="M161" s="119">
        <f>IF(RES_hhdet_tes!M161=0,"",RES_hhdet_tes!M161/RES_hhdet_fec!M161)</f>
        <v>0.79944936306629588</v>
      </c>
      <c r="N161" s="119">
        <f>IF(RES_hhdet_tes!N161=0,"",RES_hhdet_tes!N161/RES_hhdet_fec!N161)</f>
        <v>0.80745380926237442</v>
      </c>
      <c r="O161" s="119">
        <f>IF(RES_hhdet_tes!O161=0,"",RES_hhdet_tes!O161/RES_hhdet_fec!O161)</f>
        <v>0.81614769601107806</v>
      </c>
      <c r="P161" s="119">
        <f>IF(RES_hhdet_tes!P161=0,"",RES_hhdet_tes!P161/RES_hhdet_fec!P161)</f>
        <v>0.81791867493618464</v>
      </c>
      <c r="Q161" s="119">
        <f>IF(RES_hhdet_tes!Q161=0,"",RES_hhdet_tes!Q161/RES_hhdet_fec!Q161)</f>
        <v>0.8455636348733413</v>
      </c>
      <c r="R161" s="119">
        <f>IF(RES_hhdet_tes!R161=0,"",RES_hhdet_tes!R161/RES_hhdet_fec!R161)</f>
        <v>0.85869947231295618</v>
      </c>
      <c r="S161" s="119">
        <f>IF(RES_hhdet_tes!S161=0,"",RES_hhdet_tes!S161/RES_hhdet_fec!S161)</f>
        <v>0.83727820783262852</v>
      </c>
      <c r="T161" s="119">
        <f>IF(RES_hhdet_tes!T161=0,"",RES_hhdet_tes!T161/RES_hhdet_fec!T161)</f>
        <v>0.83027315216091035</v>
      </c>
      <c r="U161" s="119">
        <f>IF(RES_hhdet_tes!U161=0,"",RES_hhdet_tes!U161/RES_hhdet_fec!U161)</f>
        <v>0.82380248666581413</v>
      </c>
      <c r="V161" s="119">
        <f>IF(RES_hhdet_tes!V161=0,"",RES_hhdet_tes!V161/RES_hhdet_fec!V161)</f>
        <v>0.82233691591637059</v>
      </c>
      <c r="W161" s="119">
        <f>IF(RES_hhdet_tes!W161=0,"",RES_hhdet_tes!W161/RES_hhdet_fec!W161)</f>
        <v>0.85545839700098569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0.74234446107767982</v>
      </c>
      <c r="C162" s="124">
        <f>IF(RES_hhdet_tes!C162=0,"",RES_hhdet_tes!C162/RES_hhdet_fec!C162)</f>
        <v>0.74548617381885129</v>
      </c>
      <c r="D162" s="124">
        <f>IF(RES_hhdet_tes!D162=0,"",RES_hhdet_tes!D162/RES_hhdet_fec!D162)</f>
        <v>0.74879201032847131</v>
      </c>
      <c r="E162" s="124">
        <f>IF(RES_hhdet_tes!E162=0,"",RES_hhdet_tes!E162/RES_hhdet_fec!E162)</f>
        <v>0.75260349002168647</v>
      </c>
      <c r="F162" s="124">
        <f>IF(RES_hhdet_tes!F162=0,"",RES_hhdet_tes!F162/RES_hhdet_fec!F162)</f>
        <v>0.75626263595698495</v>
      </c>
      <c r="G162" s="124">
        <f>IF(RES_hhdet_tes!G162=0,"",RES_hhdet_tes!G162/RES_hhdet_fec!G162)</f>
        <v>0.76051894790796881</v>
      </c>
      <c r="H162" s="124">
        <f>IF(RES_hhdet_tes!H162=0,"",RES_hhdet_tes!H162/RES_hhdet_fec!H162)</f>
        <v>0.7644069226210839</v>
      </c>
      <c r="I162" s="124">
        <f>IF(RES_hhdet_tes!I162=0,"",RES_hhdet_tes!I162/RES_hhdet_fec!I162)</f>
        <v>0.76929466785500789</v>
      </c>
      <c r="J162" s="124">
        <f>IF(RES_hhdet_tes!J162=0,"",RES_hhdet_tes!J162/RES_hhdet_fec!J162)</f>
        <v>0.77442395281749243</v>
      </c>
      <c r="K162" s="124">
        <f>IF(RES_hhdet_tes!K162=0,"",RES_hhdet_tes!K162/RES_hhdet_fec!K162)</f>
        <v>0.78010403794180638</v>
      </c>
      <c r="L162" s="124">
        <f>IF(RES_hhdet_tes!L162=0,"",RES_hhdet_tes!L162/RES_hhdet_fec!L162)</f>
        <v>0.78616422128008201</v>
      </c>
      <c r="M162" s="124">
        <f>IF(RES_hhdet_tes!M162=0,"",RES_hhdet_tes!M162/RES_hhdet_fec!M162)</f>
        <v>0.79416655643109779</v>
      </c>
      <c r="N162" s="124">
        <f>IF(RES_hhdet_tes!N162=0,"",RES_hhdet_tes!N162/RES_hhdet_fec!N162)</f>
        <v>0.80254069166089181</v>
      </c>
      <c r="O162" s="124">
        <f>IF(RES_hhdet_tes!O162=0,"",RES_hhdet_tes!O162/RES_hhdet_fec!O162)</f>
        <v>0.80960646455160745</v>
      </c>
      <c r="P162" s="124">
        <f>IF(RES_hhdet_tes!P162=0,"",RES_hhdet_tes!P162/RES_hhdet_fec!P162)</f>
        <v>0.81041249495395029</v>
      </c>
      <c r="Q162" s="124">
        <f>IF(RES_hhdet_tes!Q162=0,"",RES_hhdet_tes!Q162/RES_hhdet_fec!Q162)</f>
        <v>0.81069123155750855</v>
      </c>
      <c r="R162" s="124">
        <f>IF(RES_hhdet_tes!R162=0,"",RES_hhdet_tes!R162/RES_hhdet_fec!R162)</f>
        <v>0.8106888380129319</v>
      </c>
      <c r="S162" s="124">
        <f>IF(RES_hhdet_tes!S162=0,"",RES_hhdet_tes!S162/RES_hhdet_fec!S162)</f>
        <v>0.81172067567510797</v>
      </c>
      <c r="T162" s="124">
        <f>IF(RES_hhdet_tes!T162=0,"",RES_hhdet_tes!T162/RES_hhdet_fec!T162)</f>
        <v>0.81306098952577965</v>
      </c>
      <c r="U162" s="124">
        <f>IF(RES_hhdet_tes!U162=0,"",RES_hhdet_tes!U162/RES_hhdet_fec!U162)</f>
        <v>0.81482553081418341</v>
      </c>
      <c r="V162" s="124">
        <f>IF(RES_hhdet_tes!V162=0,"",RES_hhdet_tes!V162/RES_hhdet_fec!V162)</f>
        <v>0.8165194207936417</v>
      </c>
      <c r="W162" s="124">
        <f>IF(RES_hhdet_tes!W162=0,"",RES_hhdet_tes!W162/RES_hhdet_fec!W162)</f>
        <v>0.81859629671031886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0.74234446107767982</v>
      </c>
      <c r="C163" s="45">
        <f>IF(RES_hhdet_tes!C163=0,"",RES_hhdet_tes!C163/RES_hhdet_fec!C163)</f>
        <v>0.74548617381885129</v>
      </c>
      <c r="D163" s="45">
        <f>IF(RES_hhdet_tes!D163=0,"",RES_hhdet_tes!D163/RES_hhdet_fec!D163)</f>
        <v>0.74879201032847131</v>
      </c>
      <c r="E163" s="45">
        <f>IF(RES_hhdet_tes!E163=0,"",RES_hhdet_tes!E163/RES_hhdet_fec!E163)</f>
        <v>0.75260349002168647</v>
      </c>
      <c r="F163" s="45">
        <f>IF(RES_hhdet_tes!F163=0,"",RES_hhdet_tes!F163/RES_hhdet_fec!F163)</f>
        <v>0.75626263595698495</v>
      </c>
      <c r="G163" s="45">
        <f>IF(RES_hhdet_tes!G163=0,"",RES_hhdet_tes!G163/RES_hhdet_fec!G163)</f>
        <v>0.76051894790796881</v>
      </c>
      <c r="H163" s="45">
        <f>IF(RES_hhdet_tes!H163=0,"",RES_hhdet_tes!H163/RES_hhdet_fec!H163)</f>
        <v>0.7644069226210839</v>
      </c>
      <c r="I163" s="45">
        <f>IF(RES_hhdet_tes!I163=0,"",RES_hhdet_tes!I163/RES_hhdet_fec!I163)</f>
        <v>0.76929466785500789</v>
      </c>
      <c r="J163" s="45">
        <f>IF(RES_hhdet_tes!J163=0,"",RES_hhdet_tes!J163/RES_hhdet_fec!J163)</f>
        <v>0.77442395281749243</v>
      </c>
      <c r="K163" s="45">
        <f>IF(RES_hhdet_tes!K163=0,"",RES_hhdet_tes!K163/RES_hhdet_fec!K163)</f>
        <v>0.78010403794180638</v>
      </c>
      <c r="L163" s="45">
        <f>IF(RES_hhdet_tes!L163=0,"",RES_hhdet_tes!L163/RES_hhdet_fec!L163)</f>
        <v>0.78616422128008201</v>
      </c>
      <c r="M163" s="45">
        <f>IF(RES_hhdet_tes!M163=0,"",RES_hhdet_tes!M163/RES_hhdet_fec!M163)</f>
        <v>0.79416655643109779</v>
      </c>
      <c r="N163" s="45">
        <f>IF(RES_hhdet_tes!N163=0,"",RES_hhdet_tes!N163/RES_hhdet_fec!N163)</f>
        <v>0.80254069166089181</v>
      </c>
      <c r="O163" s="45">
        <f>IF(RES_hhdet_tes!O163=0,"",RES_hhdet_tes!O163/RES_hhdet_fec!O163)</f>
        <v>0.80960646455160745</v>
      </c>
      <c r="P163" s="45">
        <f>IF(RES_hhdet_tes!P163=0,"",RES_hhdet_tes!P163/RES_hhdet_fec!P163)</f>
        <v>0.81041249495395029</v>
      </c>
      <c r="Q163" s="45">
        <f>IF(RES_hhdet_tes!Q163=0,"",RES_hhdet_tes!Q163/RES_hhdet_fec!Q163)</f>
        <v>0.81069123155750855</v>
      </c>
      <c r="R163" s="45">
        <f>IF(RES_hhdet_tes!R163=0,"",RES_hhdet_tes!R163/RES_hhdet_fec!R163)</f>
        <v>0.8106888380129319</v>
      </c>
      <c r="S163" s="45">
        <f>IF(RES_hhdet_tes!S163=0,"",RES_hhdet_tes!S163/RES_hhdet_fec!S163)</f>
        <v>0.81172067567510797</v>
      </c>
      <c r="T163" s="45">
        <f>IF(RES_hhdet_tes!T163=0,"",RES_hhdet_tes!T163/RES_hhdet_fec!T163)</f>
        <v>0.81306098952577965</v>
      </c>
      <c r="U163" s="45">
        <f>IF(RES_hhdet_tes!U163=0,"",RES_hhdet_tes!U163/RES_hhdet_fec!U163)</f>
        <v>0.81482553081418341</v>
      </c>
      <c r="V163" s="45">
        <f>IF(RES_hhdet_tes!V163=0,"",RES_hhdet_tes!V163/RES_hhdet_fec!V163)</f>
        <v>0.8165194207936417</v>
      </c>
      <c r="W163" s="45">
        <f>IF(RES_hhdet_tes!W163=0,"",RES_hhdet_tes!W163/RES_hhdet_fec!W163)</f>
        <v>0.81859629671031886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1.9948621447266519</v>
      </c>
      <c r="C164" s="124">
        <f>IF(RES_hhdet_tes!C164=0,"",RES_hhdet_tes!C164/RES_hhdet_fec!C164)</f>
        <v>2.0795918944415135</v>
      </c>
      <c r="D164" s="124">
        <f>IF(RES_hhdet_tes!D164=0,"",RES_hhdet_tes!D164/RES_hhdet_fec!D164)</f>
        <v>2.1679750847897332</v>
      </c>
      <c r="E164" s="124">
        <f>IF(RES_hhdet_tes!E164=0,"",RES_hhdet_tes!E164/RES_hhdet_fec!E164)</f>
        <v>2.260077166799666</v>
      </c>
      <c r="F164" s="124">
        <f>IF(RES_hhdet_tes!F164=0,"",RES_hhdet_tes!F164/RES_hhdet_fec!F164)</f>
        <v>2.3781882349467711</v>
      </c>
      <c r="G164" s="124">
        <f>IF(RES_hhdet_tes!G164=0,"",RES_hhdet_tes!G164/RES_hhdet_fec!G164)</f>
        <v>2.5399385776900432</v>
      </c>
      <c r="H164" s="124">
        <f>IF(RES_hhdet_tes!H164=0,"",RES_hhdet_tes!H164/RES_hhdet_fec!H164)</f>
        <v>2.7595054196167057</v>
      </c>
      <c r="I164" s="124">
        <f>IF(RES_hhdet_tes!I164=0,"",RES_hhdet_tes!I164/RES_hhdet_fec!I164)</f>
        <v>2.9098355593382119</v>
      </c>
      <c r="J164" s="124">
        <f>IF(RES_hhdet_tes!J164=0,"",RES_hhdet_tes!J164/RES_hhdet_fec!J164)</f>
        <v>2.9920477907932077</v>
      </c>
      <c r="K164" s="124">
        <f>IF(RES_hhdet_tes!K164=0,"",RES_hhdet_tes!K164/RES_hhdet_fec!K164)</f>
        <v>3.1120479461326918</v>
      </c>
      <c r="L164" s="124">
        <f>IF(RES_hhdet_tes!L164=0,"",RES_hhdet_tes!L164/RES_hhdet_fec!L164)</f>
        <v>3.2270068634668796</v>
      </c>
      <c r="M164" s="124">
        <f>IF(RES_hhdet_tes!M164=0,"",RES_hhdet_tes!M164/RES_hhdet_fec!M164)</f>
        <v>3.3567435138375235</v>
      </c>
      <c r="N164" s="124">
        <f>IF(RES_hhdet_tes!N164=0,"",RES_hhdet_tes!N164/RES_hhdet_fec!N164)</f>
        <v>3.4905670459127323</v>
      </c>
      <c r="O164" s="124">
        <f>IF(RES_hhdet_tes!O164=0,"",RES_hhdet_tes!O164/RES_hhdet_fec!O164)</f>
        <v>3.6214797531596408</v>
      </c>
      <c r="P164" s="124">
        <f>IF(RES_hhdet_tes!P164=0,"",RES_hhdet_tes!P164/RES_hhdet_fec!P164)</f>
        <v>3.6856723475792035</v>
      </c>
      <c r="Q164" s="124">
        <f>IF(RES_hhdet_tes!Q164=0,"",RES_hhdet_tes!Q164/RES_hhdet_fec!Q164)</f>
        <v>3.6972669412834147</v>
      </c>
      <c r="R164" s="124">
        <f>IF(RES_hhdet_tes!R164=0,"",RES_hhdet_tes!R164/RES_hhdet_fec!R164)</f>
        <v>3.7508068144693461</v>
      </c>
      <c r="S164" s="124">
        <f>IF(RES_hhdet_tes!S164=0,"",RES_hhdet_tes!S164/RES_hhdet_fec!S164)</f>
        <v>3.8151313264755453</v>
      </c>
      <c r="T164" s="124">
        <f>IF(RES_hhdet_tes!T164=0,"",RES_hhdet_tes!T164/RES_hhdet_fec!T164)</f>
        <v>3.8856580791740818</v>
      </c>
      <c r="U164" s="124">
        <f>IF(RES_hhdet_tes!U164=0,"",RES_hhdet_tes!U164/RES_hhdet_fec!U164)</f>
        <v>3.9875373349455603</v>
      </c>
      <c r="V164" s="124">
        <f>IF(RES_hhdet_tes!V164=0,"",RES_hhdet_tes!V164/RES_hhdet_fec!V164)</f>
        <v>4.1299799836425741</v>
      </c>
      <c r="W164" s="124">
        <f>IF(RES_hhdet_tes!W164=0,"",RES_hhdet_tes!W164/RES_hhdet_fec!W164)</f>
        <v>4.4437141337928612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1.9948621447266519</v>
      </c>
      <c r="C165" s="111">
        <f>IF(RES_hhdet_tes!C165=0,"",RES_hhdet_tes!C165/RES_hhdet_fec!C165)</f>
        <v>2.0795918944415135</v>
      </c>
      <c r="D165" s="111">
        <f>IF(RES_hhdet_tes!D165=0,"",RES_hhdet_tes!D165/RES_hhdet_fec!D165)</f>
        <v>2.1679750847897332</v>
      </c>
      <c r="E165" s="111">
        <f>IF(RES_hhdet_tes!E165=0,"",RES_hhdet_tes!E165/RES_hhdet_fec!E165)</f>
        <v>2.260077166799666</v>
      </c>
      <c r="F165" s="111">
        <f>IF(RES_hhdet_tes!F165=0,"",RES_hhdet_tes!F165/RES_hhdet_fec!F165)</f>
        <v>2.3781882349467711</v>
      </c>
      <c r="G165" s="111">
        <f>IF(RES_hhdet_tes!G165=0,"",RES_hhdet_tes!G165/RES_hhdet_fec!G165)</f>
        <v>2.5399385776900432</v>
      </c>
      <c r="H165" s="111">
        <f>IF(RES_hhdet_tes!H165=0,"",RES_hhdet_tes!H165/RES_hhdet_fec!H165)</f>
        <v>2.7595054196167057</v>
      </c>
      <c r="I165" s="111">
        <f>IF(RES_hhdet_tes!I165=0,"",RES_hhdet_tes!I165/RES_hhdet_fec!I165)</f>
        <v>2.9098355593382119</v>
      </c>
      <c r="J165" s="111">
        <f>IF(RES_hhdet_tes!J165=0,"",RES_hhdet_tes!J165/RES_hhdet_fec!J165)</f>
        <v>2.9920477907932077</v>
      </c>
      <c r="K165" s="111">
        <f>IF(RES_hhdet_tes!K165=0,"",RES_hhdet_tes!K165/RES_hhdet_fec!K165)</f>
        <v>3.1120479461326918</v>
      </c>
      <c r="L165" s="111">
        <f>IF(RES_hhdet_tes!L165=0,"",RES_hhdet_tes!L165/RES_hhdet_fec!L165)</f>
        <v>3.2270068634668796</v>
      </c>
      <c r="M165" s="111">
        <f>IF(RES_hhdet_tes!M165=0,"",RES_hhdet_tes!M165/RES_hhdet_fec!M165)</f>
        <v>3.3567435138375235</v>
      </c>
      <c r="N165" s="111">
        <f>IF(RES_hhdet_tes!N165=0,"",RES_hhdet_tes!N165/RES_hhdet_fec!N165)</f>
        <v>3.4905670459127323</v>
      </c>
      <c r="O165" s="111">
        <f>IF(RES_hhdet_tes!O165=0,"",RES_hhdet_tes!O165/RES_hhdet_fec!O165)</f>
        <v>3.6214797531596408</v>
      </c>
      <c r="P165" s="111">
        <f>IF(RES_hhdet_tes!P165=0,"",RES_hhdet_tes!P165/RES_hhdet_fec!P165)</f>
        <v>3.6856723475792035</v>
      </c>
      <c r="Q165" s="111">
        <f>IF(RES_hhdet_tes!Q165=0,"",RES_hhdet_tes!Q165/RES_hhdet_fec!Q165)</f>
        <v>3.6972669412834147</v>
      </c>
      <c r="R165" s="111">
        <f>IF(RES_hhdet_tes!R165=0,"",RES_hhdet_tes!R165/RES_hhdet_fec!R165)</f>
        <v>3.7508068144693461</v>
      </c>
      <c r="S165" s="111">
        <f>IF(RES_hhdet_tes!S165=0,"",RES_hhdet_tes!S165/RES_hhdet_fec!S165)</f>
        <v>3.8151313264755453</v>
      </c>
      <c r="T165" s="111">
        <f>IF(RES_hhdet_tes!T165=0,"",RES_hhdet_tes!T165/RES_hhdet_fec!T165)</f>
        <v>3.8856580791740818</v>
      </c>
      <c r="U165" s="111">
        <f>IF(RES_hhdet_tes!U165=0,"",RES_hhdet_tes!U165/RES_hhdet_fec!U165)</f>
        <v>3.9875373349455603</v>
      </c>
      <c r="V165" s="111">
        <f>IF(RES_hhdet_tes!V165=0,"",RES_hhdet_tes!V165/RES_hhdet_fec!V165)</f>
        <v>4.1299799836425741</v>
      </c>
      <c r="W165" s="111">
        <f>IF(RES_hhdet_tes!W165=0,"",RES_hhdet_tes!W165/RES_hhdet_fec!W165)</f>
        <v>4.4437141337928612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0.74244485438008501</v>
      </c>
      <c r="C166" s="124">
        <f>IF(RES_hhdet_tes!C166=0,"",RES_hhdet_tes!C166/RES_hhdet_fec!C166)</f>
        <v>0.75334309266850075</v>
      </c>
      <c r="D166" s="124">
        <f>IF(RES_hhdet_tes!D166=0,"",RES_hhdet_tes!D166/RES_hhdet_fec!D166)</f>
        <v>0.75546339368964677</v>
      </c>
      <c r="E166" s="124">
        <f>IF(RES_hhdet_tes!E166=0,"",RES_hhdet_tes!E166/RES_hhdet_fec!E166)</f>
        <v>0.76191811828237954</v>
      </c>
      <c r="F166" s="124">
        <f>IF(RES_hhdet_tes!F166=0,"",RES_hhdet_tes!F166/RES_hhdet_fec!F166)</f>
        <v>0.76898116704779795</v>
      </c>
      <c r="G166" s="124">
        <f>IF(RES_hhdet_tes!G166=0,"",RES_hhdet_tes!G166/RES_hhdet_fec!G166)</f>
        <v>0.7742408141607412</v>
      </c>
      <c r="H166" s="124">
        <f>IF(RES_hhdet_tes!H166=0,"",RES_hhdet_tes!H166/RES_hhdet_fec!H166)</f>
        <v>0.78031661788021145</v>
      </c>
      <c r="I166" s="124">
        <f>IF(RES_hhdet_tes!I166=0,"",RES_hhdet_tes!I166/RES_hhdet_fec!I166)</f>
        <v>0.78173215842043509</v>
      </c>
      <c r="J166" s="124">
        <f>IF(RES_hhdet_tes!J166=0,"",RES_hhdet_tes!J166/RES_hhdet_fec!J166)</f>
        <v>0.78778054073773418</v>
      </c>
      <c r="K166" s="124">
        <f>IF(RES_hhdet_tes!K166=0,"",RES_hhdet_tes!K166/RES_hhdet_fec!K166)</f>
        <v>0.79032919665376877</v>
      </c>
      <c r="L166" s="124">
        <f>IF(RES_hhdet_tes!L166=0,"",RES_hhdet_tes!L166/RES_hhdet_fec!L166)</f>
        <v>0.79342187120193053</v>
      </c>
      <c r="M166" s="124">
        <f>IF(RES_hhdet_tes!M166=0,"",RES_hhdet_tes!M166/RES_hhdet_fec!M166)</f>
        <v>0.79977786677558049</v>
      </c>
      <c r="N166" s="124">
        <f>IF(RES_hhdet_tes!N166=0,"",RES_hhdet_tes!N166/RES_hhdet_fec!N166)</f>
        <v>0.80222927953672951</v>
      </c>
      <c r="O166" s="124">
        <f>IF(RES_hhdet_tes!O166=0,"",RES_hhdet_tes!O166/RES_hhdet_fec!O166)</f>
        <v>0.80416103973749675</v>
      </c>
      <c r="P166" s="124">
        <f>IF(RES_hhdet_tes!P166=0,"",RES_hhdet_tes!P166/RES_hhdet_fec!P166)</f>
        <v>0.80360315984711062</v>
      </c>
      <c r="Q166" s="124">
        <f>IF(RES_hhdet_tes!Q166=0,"",RES_hhdet_tes!Q166/RES_hhdet_fec!Q166)</f>
        <v>0.80319681003978183</v>
      </c>
      <c r="R166" s="124">
        <f>IF(RES_hhdet_tes!R166=0,"",RES_hhdet_tes!R166/RES_hhdet_fec!R166)</f>
        <v>0.80367967908916838</v>
      </c>
      <c r="S166" s="124">
        <f>IF(RES_hhdet_tes!S166=0,"",RES_hhdet_tes!S166/RES_hhdet_fec!S166)</f>
        <v>0.80412568008392926</v>
      </c>
      <c r="T166" s="124">
        <f>IF(RES_hhdet_tes!T166=0,"",RES_hhdet_tes!T166/RES_hhdet_fec!T166)</f>
        <v>0.82168001758755993</v>
      </c>
      <c r="U166" s="124">
        <f>IF(RES_hhdet_tes!U166=0,"",RES_hhdet_tes!U166/RES_hhdet_fec!U166)</f>
        <v>0.82346872865160992</v>
      </c>
      <c r="V166" s="124">
        <f>IF(RES_hhdet_tes!V166=0,"",RES_hhdet_tes!V166/RES_hhdet_fec!V166)</f>
        <v>0.83948315400559315</v>
      </c>
      <c r="W166" s="124">
        <f>IF(RES_hhdet_tes!W166=0,"",RES_hhdet_tes!W166/RES_hhdet_fec!W166)</f>
        <v>0.8493740487688014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0.700139271557917</v>
      </c>
      <c r="C171" s="112">
        <f>IF(RES_hhdet_tes!C171=0,"",RES_hhdet_tes!C171/RES_hhdet_fec!C171)</f>
        <v>0.70323204150043706</v>
      </c>
      <c r="D171" s="112">
        <f>IF(RES_hhdet_tes!D171=0,"",RES_hhdet_tes!D171/RES_hhdet_fec!D171)</f>
        <v>0.70699561825652923</v>
      </c>
      <c r="E171" s="112">
        <f>IF(RES_hhdet_tes!E171=0,"",RES_hhdet_tes!E171/RES_hhdet_fec!E171)</f>
        <v>0.71111355793092079</v>
      </c>
      <c r="F171" s="112">
        <f>IF(RES_hhdet_tes!F171=0,"",RES_hhdet_tes!F171/RES_hhdet_fec!F171)</f>
        <v>0.7150405381434185</v>
      </c>
      <c r="G171" s="112">
        <f>IF(RES_hhdet_tes!G171=0,"",RES_hhdet_tes!G171/RES_hhdet_fec!G171)</f>
        <v>0.72006206686025021</v>
      </c>
      <c r="H171" s="112">
        <f>IF(RES_hhdet_tes!H171=0,"",RES_hhdet_tes!H171/RES_hhdet_fec!H171)</f>
        <v>0.72575784468257643</v>
      </c>
      <c r="I171" s="112">
        <f>IF(RES_hhdet_tes!I171=0,"",RES_hhdet_tes!I171/RES_hhdet_fec!I171)</f>
        <v>0.72837917455425827</v>
      </c>
      <c r="J171" s="112">
        <f>IF(RES_hhdet_tes!J171=0,"",RES_hhdet_tes!J171/RES_hhdet_fec!J171)</f>
        <v>0.72934099846915912</v>
      </c>
      <c r="K171" s="112">
        <f>IF(RES_hhdet_tes!K171=0,"",RES_hhdet_tes!K171/RES_hhdet_fec!K171)</f>
        <v>0.73041983625295681</v>
      </c>
      <c r="L171" s="112">
        <f>IF(RES_hhdet_tes!L171=0,"",RES_hhdet_tes!L171/RES_hhdet_fec!L171)</f>
        <v>0.73264473366004479</v>
      </c>
      <c r="M171" s="112">
        <f>IF(RES_hhdet_tes!M171=0,"",RES_hhdet_tes!M171/RES_hhdet_fec!M171)</f>
        <v>0.73362398009118368</v>
      </c>
      <c r="N171" s="112">
        <f>IF(RES_hhdet_tes!N171=0,"",RES_hhdet_tes!N171/RES_hhdet_fec!N171)</f>
        <v>0.7370659161509211</v>
      </c>
      <c r="O171" s="112">
        <f>IF(RES_hhdet_tes!O171=0,"",RES_hhdet_tes!O171/RES_hhdet_fec!O171)</f>
        <v>0.74061899160401989</v>
      </c>
      <c r="P171" s="112">
        <f>IF(RES_hhdet_tes!P171=0,"",RES_hhdet_tes!P171/RES_hhdet_fec!P171)</f>
        <v>0.74179459356945032</v>
      </c>
      <c r="Q171" s="112">
        <f>IF(RES_hhdet_tes!Q171=0,"",RES_hhdet_tes!Q171/RES_hhdet_fec!Q171)</f>
        <v>0.74272666535050014</v>
      </c>
      <c r="R171" s="112">
        <f>IF(RES_hhdet_tes!R171=0,"",RES_hhdet_tes!R171/RES_hhdet_fec!R171)</f>
        <v>0.74485935100868572</v>
      </c>
      <c r="S171" s="112">
        <f>IF(RES_hhdet_tes!S171=0,"",RES_hhdet_tes!S171/RES_hhdet_fec!S171)</f>
        <v>0.74935834097931986</v>
      </c>
      <c r="T171" s="112">
        <f>IF(RES_hhdet_tes!T171=0,"",RES_hhdet_tes!T171/RES_hhdet_fec!T171)</f>
        <v>0.76483405425643114</v>
      </c>
      <c r="U171" s="112">
        <f>IF(RES_hhdet_tes!U171=0,"",RES_hhdet_tes!U171/RES_hhdet_fec!U171)</f>
        <v>0.77294757671133418</v>
      </c>
      <c r="V171" s="112">
        <f>IF(RES_hhdet_tes!V171=0,"",RES_hhdet_tes!V171/RES_hhdet_fec!V171)</f>
        <v>0.79164769372360866</v>
      </c>
      <c r="W171" s="112">
        <f>IF(RES_hhdet_tes!W171=0,"",RES_hhdet_tes!W171/RES_hhdet_fec!W171)</f>
        <v>0.80465958352305811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0.81269153213837786</v>
      </c>
      <c r="C172" s="113">
        <f>IF(RES_hhdet_tes!C172=0,"",RES_hhdet_tes!C172/RES_hhdet_fec!C172)</f>
        <v>0.83100404989935994</v>
      </c>
      <c r="D172" s="113">
        <f>IF(RES_hhdet_tes!D172=0,"",RES_hhdet_tes!D172/RES_hhdet_fec!D172)</f>
        <v>0.82670467205250264</v>
      </c>
      <c r="E172" s="113">
        <f>IF(RES_hhdet_tes!E172=0,"",RES_hhdet_tes!E172/RES_hhdet_fec!E172)</f>
        <v>0.83282246458715281</v>
      </c>
      <c r="F172" s="113">
        <f>IF(RES_hhdet_tes!F172=0,"",RES_hhdet_tes!F172/RES_hhdet_fec!F172)</f>
        <v>0.83563196441507293</v>
      </c>
      <c r="G172" s="113">
        <f>IF(RES_hhdet_tes!G172=0,"",RES_hhdet_tes!G172/RES_hhdet_fec!G172)</f>
        <v>0.83666616320951004</v>
      </c>
      <c r="H172" s="113">
        <f>IF(RES_hhdet_tes!H172=0,"",RES_hhdet_tes!H172/RES_hhdet_fec!H172)</f>
        <v>0.84180186414085534</v>
      </c>
      <c r="I172" s="113">
        <f>IF(RES_hhdet_tes!I172=0,"",RES_hhdet_tes!I172/RES_hhdet_fec!I172)</f>
        <v>0.83446081809065342</v>
      </c>
      <c r="J172" s="113">
        <f>IF(RES_hhdet_tes!J172=0,"",RES_hhdet_tes!J172/RES_hhdet_fec!J172)</f>
        <v>0.84820797126008729</v>
      </c>
      <c r="K172" s="113">
        <f>IF(RES_hhdet_tes!K172=0,"",RES_hhdet_tes!K172/RES_hhdet_fec!K172)</f>
        <v>0.84500538229610234</v>
      </c>
      <c r="L172" s="113">
        <f>IF(RES_hhdet_tes!L172=0,"",RES_hhdet_tes!L172/RES_hhdet_fec!L172)</f>
        <v>0.86618080016845056</v>
      </c>
      <c r="M172" s="113">
        <f>IF(RES_hhdet_tes!M172=0,"",RES_hhdet_tes!M172/RES_hhdet_fec!M172)</f>
        <v>0.85678914344082324</v>
      </c>
      <c r="N172" s="113">
        <f>IF(RES_hhdet_tes!N172=0,"",RES_hhdet_tes!N172/RES_hhdet_fec!N172)</f>
        <v>0.86387589746914362</v>
      </c>
      <c r="O172" s="113">
        <f>IF(RES_hhdet_tes!O172=0,"",RES_hhdet_tes!O172/RES_hhdet_fec!O172)</f>
        <v>0.86324973308109421</v>
      </c>
      <c r="P172" s="113">
        <f>IF(RES_hhdet_tes!P172=0,"",RES_hhdet_tes!P172/RES_hhdet_fec!P172)</f>
        <v>0.85939463286061668</v>
      </c>
      <c r="Q172" s="113">
        <f>IF(RES_hhdet_tes!Q172=0,"",RES_hhdet_tes!Q172/RES_hhdet_fec!Q172)</f>
        <v>0.85880241247940692</v>
      </c>
      <c r="R172" s="113">
        <f>IF(RES_hhdet_tes!R172=0,"",RES_hhdet_tes!R172/RES_hhdet_fec!R172)</f>
        <v>0.85569901725205633</v>
      </c>
      <c r="S172" s="113">
        <f>IF(RES_hhdet_tes!S172=0,"",RES_hhdet_tes!S172/RES_hhdet_fec!S172)</f>
        <v>0.85844455752571136</v>
      </c>
      <c r="T172" s="113">
        <f>IF(RES_hhdet_tes!T172=0,"",RES_hhdet_tes!T172/RES_hhdet_fec!T172)</f>
        <v>0.86670237037063691</v>
      </c>
      <c r="U172" s="113">
        <f>IF(RES_hhdet_tes!U172=0,"",RES_hhdet_tes!U172/RES_hhdet_fec!U172)</f>
        <v>0.88178034481426704</v>
      </c>
      <c r="V172" s="113">
        <f>IF(RES_hhdet_tes!V172=0,"",RES_hhdet_tes!V172/RES_hhdet_fec!V172)</f>
        <v>0.8914807454928273</v>
      </c>
      <c r="W172" s="113">
        <f>IF(RES_hhdet_tes!W172=0,"",RES_hhdet_tes!W172/RES_hhdet_fec!W172)</f>
        <v>0.90000063185399592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0.700139271557917</v>
      </c>
      <c r="C173" s="111">
        <f>IF(RES_hhdet_tes!C173=0,"",RES_hhdet_tes!C173/RES_hhdet_fec!C173)</f>
        <v>0.70497934016017039</v>
      </c>
      <c r="D173" s="111">
        <f>IF(RES_hhdet_tes!D173=0,"",RES_hhdet_tes!D173/RES_hhdet_fec!D173)</f>
        <v>0.70915353473819165</v>
      </c>
      <c r="E173" s="111">
        <f>IF(RES_hhdet_tes!E173=0,"",RES_hhdet_tes!E173/RES_hhdet_fec!E173)</f>
        <v>0.71351558978017282</v>
      </c>
      <c r="F173" s="111">
        <f>IF(RES_hhdet_tes!F173=0,"",RES_hhdet_tes!F173/RES_hhdet_fec!F173)</f>
        <v>0.71805065584026018</v>
      </c>
      <c r="G173" s="111">
        <f>IF(RES_hhdet_tes!G173=0,"",RES_hhdet_tes!G173/RES_hhdet_fec!G173)</f>
        <v>0.72226012254154692</v>
      </c>
      <c r="H173" s="111">
        <f>IF(RES_hhdet_tes!H173=0,"",RES_hhdet_tes!H173/RES_hhdet_fec!H173)</f>
        <v>0.72635524743683033</v>
      </c>
      <c r="I173" s="111">
        <f>IF(RES_hhdet_tes!I173=0,"",RES_hhdet_tes!I173/RES_hhdet_fec!I173)</f>
        <v>0.72861145513181524</v>
      </c>
      <c r="J173" s="111">
        <f>IF(RES_hhdet_tes!J173=0,"",RES_hhdet_tes!J173/RES_hhdet_fec!J173)</f>
        <v>0.72939842690401091</v>
      </c>
      <c r="K173" s="111">
        <f>IF(RES_hhdet_tes!K173=0,"",RES_hhdet_tes!K173/RES_hhdet_fec!K173)</f>
        <v>0.73094116293958644</v>
      </c>
      <c r="L173" s="111">
        <f>IF(RES_hhdet_tes!L173=0,"",RES_hhdet_tes!L173/RES_hhdet_fec!L173)</f>
        <v>0.73172060521572424</v>
      </c>
      <c r="M173" s="111">
        <f>IF(RES_hhdet_tes!M173=0,"",RES_hhdet_tes!M173/RES_hhdet_fec!M173)</f>
        <v>0.73486037082769096</v>
      </c>
      <c r="N173" s="111">
        <f>IF(RES_hhdet_tes!N173=0,"",RES_hhdet_tes!N173/RES_hhdet_fec!N173)</f>
        <v>0.73719473340071784</v>
      </c>
      <c r="O173" s="111">
        <f>IF(RES_hhdet_tes!O173=0,"",RES_hhdet_tes!O173/RES_hhdet_fec!O173)</f>
        <v>0.74046475665994482</v>
      </c>
      <c r="P173" s="111">
        <f>IF(RES_hhdet_tes!P173=0,"",RES_hhdet_tes!P173/RES_hhdet_fec!P173)</f>
        <v>0.74201802122473925</v>
      </c>
      <c r="Q173" s="111">
        <f>IF(RES_hhdet_tes!Q173=0,"",RES_hhdet_tes!Q173/RES_hhdet_fec!Q173)</f>
        <v>0.74326370749074255</v>
      </c>
      <c r="R173" s="111">
        <f>IF(RES_hhdet_tes!R173=0,"",RES_hhdet_tes!R173/RES_hhdet_fec!R173)</f>
        <v>0.74521296056119057</v>
      </c>
      <c r="S173" s="111">
        <f>IF(RES_hhdet_tes!S173=0,"",RES_hhdet_tes!S173/RES_hhdet_fec!S173)</f>
        <v>0.75058317546226117</v>
      </c>
      <c r="T173" s="111">
        <f>IF(RES_hhdet_tes!T173=0,"",RES_hhdet_tes!T173/RES_hhdet_fec!T173)</f>
        <v>0.75522678214498196</v>
      </c>
      <c r="U173" s="111">
        <f>IF(RES_hhdet_tes!U173=0,"",RES_hhdet_tes!U173/RES_hhdet_fec!U173)</f>
        <v>0.77340394655071742</v>
      </c>
      <c r="V173" s="111">
        <f>IF(RES_hhdet_tes!V173=0,"",RES_hhdet_tes!V173/RES_hhdet_fec!V173)</f>
        <v>0.7882181976521252</v>
      </c>
      <c r="W173" s="111">
        <f>IF(RES_hhdet_tes!W173=0,"",RES_hhdet_tes!W173/RES_hhdet_fec!W173)</f>
        <v>0.80250358102931629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0.75488459123583129</v>
      </c>
      <c r="C175" s="124">
        <f>IF(RES_hhdet_tes!C175=0,"",RES_hhdet_tes!C175/RES_hhdet_fec!C175)</f>
        <v>0.75715027780895572</v>
      </c>
      <c r="D175" s="124">
        <f>IF(RES_hhdet_tes!D175=0,"",RES_hhdet_tes!D175/RES_hhdet_fec!D175)</f>
        <v>0.75958153572792275</v>
      </c>
      <c r="E175" s="124">
        <f>IF(RES_hhdet_tes!E175=0,"",RES_hhdet_tes!E175/RES_hhdet_fec!E175)</f>
        <v>0.76229246328936773</v>
      </c>
      <c r="F175" s="124">
        <f>IF(RES_hhdet_tes!F175=0,"",RES_hhdet_tes!F175/RES_hhdet_fec!F175)</f>
        <v>0.76511718089962089</v>
      </c>
      <c r="G175" s="124">
        <f>IF(RES_hhdet_tes!G175=0,"",RES_hhdet_tes!G175/RES_hhdet_fec!G175)</f>
        <v>0.76830073578921687</v>
      </c>
      <c r="H175" s="124">
        <f>IF(RES_hhdet_tes!H175=0,"",RES_hhdet_tes!H175/RES_hhdet_fec!H175)</f>
        <v>0.77174807182842686</v>
      </c>
      <c r="I175" s="124">
        <f>IF(RES_hhdet_tes!I175=0,"",RES_hhdet_tes!I175/RES_hhdet_fec!I175)</f>
        <v>0.77365871797002661</v>
      </c>
      <c r="J175" s="124">
        <f>IF(RES_hhdet_tes!J175=0,"",RES_hhdet_tes!J175/RES_hhdet_fec!J175)</f>
        <v>0.77465830708502426</v>
      </c>
      <c r="K175" s="124">
        <f>IF(RES_hhdet_tes!K175=0,"",RES_hhdet_tes!K175/RES_hhdet_fec!K175)</f>
        <v>0.77616342711464759</v>
      </c>
      <c r="L175" s="124">
        <f>IF(RES_hhdet_tes!L175=0,"",RES_hhdet_tes!L175/RES_hhdet_fec!L175)</f>
        <v>0.77775202122946319</v>
      </c>
      <c r="M175" s="124">
        <f>IF(RES_hhdet_tes!M175=0,"",RES_hhdet_tes!M175/RES_hhdet_fec!M175)</f>
        <v>0.77979950846876622</v>
      </c>
      <c r="N175" s="124">
        <f>IF(RES_hhdet_tes!N175=0,"",RES_hhdet_tes!N175/RES_hhdet_fec!N175)</f>
        <v>0.7820724287275993</v>
      </c>
      <c r="O175" s="124">
        <f>IF(RES_hhdet_tes!O175=0,"",RES_hhdet_tes!O175/RES_hhdet_fec!O175)</f>
        <v>0.78446362192124042</v>
      </c>
      <c r="P175" s="124">
        <f>IF(RES_hhdet_tes!P175=0,"",RES_hhdet_tes!P175/RES_hhdet_fec!P175)</f>
        <v>0.78540594824257581</v>
      </c>
      <c r="Q175" s="124">
        <f>IF(RES_hhdet_tes!Q175=0,"",RES_hhdet_tes!Q175/RES_hhdet_fec!Q175)</f>
        <v>0.78616511339627948</v>
      </c>
      <c r="R175" s="124">
        <f>IF(RES_hhdet_tes!R175=0,"",RES_hhdet_tes!R175/RES_hhdet_fec!R175)</f>
        <v>0.78765694057030444</v>
      </c>
      <c r="S175" s="124">
        <f>IF(RES_hhdet_tes!S175=0,"",RES_hhdet_tes!S175/RES_hhdet_fec!S175)</f>
        <v>0.79179764301598221</v>
      </c>
      <c r="T175" s="124">
        <f>IF(RES_hhdet_tes!T175=0,"",RES_hhdet_tes!T175/RES_hhdet_fec!T175)</f>
        <v>0.80045725269742218</v>
      </c>
      <c r="U175" s="124">
        <f>IF(RES_hhdet_tes!U175=0,"",RES_hhdet_tes!U175/RES_hhdet_fec!U175)</f>
        <v>0.81515097916658963</v>
      </c>
      <c r="V175" s="124">
        <f>IF(RES_hhdet_tes!V175=0,"",RES_hhdet_tes!V175/RES_hhdet_fec!V175)</f>
        <v>0.83463870640434179</v>
      </c>
      <c r="W175" s="124">
        <f>IF(RES_hhdet_tes!W175=0,"",RES_hhdet_tes!W175/RES_hhdet_fec!W175)</f>
        <v>0.85217733060596645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0.75488459123583129</v>
      </c>
      <c r="C177" s="45">
        <f>IF(RES_hhdet_tes!C177=0,"",RES_hhdet_tes!C177/RES_hhdet_fec!C177)</f>
        <v>0.75715027780895572</v>
      </c>
      <c r="D177" s="45">
        <f>IF(RES_hhdet_tes!D177=0,"",RES_hhdet_tes!D177/RES_hhdet_fec!D177)</f>
        <v>0.75958153572792275</v>
      </c>
      <c r="E177" s="45">
        <f>IF(RES_hhdet_tes!E177=0,"",RES_hhdet_tes!E177/RES_hhdet_fec!E177)</f>
        <v>0.76229246328936773</v>
      </c>
      <c r="F177" s="45">
        <f>IF(RES_hhdet_tes!F177=0,"",RES_hhdet_tes!F177/RES_hhdet_fec!F177)</f>
        <v>0.76511718089962089</v>
      </c>
      <c r="G177" s="45">
        <f>IF(RES_hhdet_tes!G177=0,"",RES_hhdet_tes!G177/RES_hhdet_fec!G177)</f>
        <v>0.76830073578921687</v>
      </c>
      <c r="H177" s="45">
        <f>IF(RES_hhdet_tes!H177=0,"",RES_hhdet_tes!H177/RES_hhdet_fec!H177)</f>
        <v>0.77174807182842686</v>
      </c>
      <c r="I177" s="45">
        <f>IF(RES_hhdet_tes!I177=0,"",RES_hhdet_tes!I177/RES_hhdet_fec!I177)</f>
        <v>0.77365871797002661</v>
      </c>
      <c r="J177" s="45">
        <f>IF(RES_hhdet_tes!J177=0,"",RES_hhdet_tes!J177/RES_hhdet_fec!J177)</f>
        <v>0.77465830708502426</v>
      </c>
      <c r="K177" s="45">
        <f>IF(RES_hhdet_tes!K177=0,"",RES_hhdet_tes!K177/RES_hhdet_fec!K177)</f>
        <v>0.77616342711464759</v>
      </c>
      <c r="L177" s="45">
        <f>IF(RES_hhdet_tes!L177=0,"",RES_hhdet_tes!L177/RES_hhdet_fec!L177)</f>
        <v>0.77775202122946319</v>
      </c>
      <c r="M177" s="45">
        <f>IF(RES_hhdet_tes!M177=0,"",RES_hhdet_tes!M177/RES_hhdet_fec!M177)</f>
        <v>0.77979950846876622</v>
      </c>
      <c r="N177" s="45">
        <f>IF(RES_hhdet_tes!N177=0,"",RES_hhdet_tes!N177/RES_hhdet_fec!N177)</f>
        <v>0.7820724287275993</v>
      </c>
      <c r="O177" s="45">
        <f>IF(RES_hhdet_tes!O177=0,"",RES_hhdet_tes!O177/RES_hhdet_fec!O177)</f>
        <v>0.78446362192124042</v>
      </c>
      <c r="P177" s="45">
        <f>IF(RES_hhdet_tes!P177=0,"",RES_hhdet_tes!P177/RES_hhdet_fec!P177)</f>
        <v>0.78540594824257581</v>
      </c>
      <c r="Q177" s="45">
        <f>IF(RES_hhdet_tes!Q177=0,"",RES_hhdet_tes!Q177/RES_hhdet_fec!Q177)</f>
        <v>0.78616511339627948</v>
      </c>
      <c r="R177" s="45">
        <f>IF(RES_hhdet_tes!R177=0,"",RES_hhdet_tes!R177/RES_hhdet_fec!R177)</f>
        <v>0.78765694057030444</v>
      </c>
      <c r="S177" s="45">
        <f>IF(RES_hhdet_tes!S177=0,"",RES_hhdet_tes!S177/RES_hhdet_fec!S177)</f>
        <v>0.79179764301598221</v>
      </c>
      <c r="T177" s="45">
        <f>IF(RES_hhdet_tes!T177=0,"",RES_hhdet_tes!T177/RES_hhdet_fec!T177)</f>
        <v>0.80045725269742218</v>
      </c>
      <c r="U177" s="45">
        <f>IF(RES_hhdet_tes!U177=0,"",RES_hhdet_tes!U177/RES_hhdet_fec!U177)</f>
        <v>0.81515097916658963</v>
      </c>
      <c r="V177" s="45">
        <f>IF(RES_hhdet_tes!V177=0,"",RES_hhdet_tes!V177/RES_hhdet_fec!V177)</f>
        <v>0.83463870640434179</v>
      </c>
      <c r="W177" s="45">
        <f>IF(RES_hhdet_tes!W177=0,"",RES_hhdet_tes!W177/RES_hhdet_fec!W177)</f>
        <v>0.85217733060596645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8.6406879599999993</v>
      </c>
      <c r="C3" s="117">
        <f t="shared" si="0"/>
        <v>7.7106146399999957</v>
      </c>
      <c r="D3" s="117">
        <f t="shared" si="0"/>
        <v>7.7106146399999975</v>
      </c>
      <c r="E3" s="117">
        <f t="shared" si="0"/>
        <v>7.6871743200000013</v>
      </c>
      <c r="F3" s="117">
        <f t="shared" si="0"/>
        <v>4.8303853200000004</v>
      </c>
      <c r="G3" s="117">
        <f t="shared" si="0"/>
        <v>4.8303853199999995</v>
      </c>
      <c r="H3" s="117">
        <f t="shared" si="0"/>
        <v>4.8303853199999987</v>
      </c>
      <c r="I3" s="117">
        <f t="shared" si="0"/>
        <v>5.8501170000000018</v>
      </c>
      <c r="J3" s="117">
        <f t="shared" si="0"/>
        <v>25.847289000000004</v>
      </c>
      <c r="K3" s="117">
        <f t="shared" si="0"/>
        <v>7.7999219999999987</v>
      </c>
      <c r="L3" s="117">
        <f t="shared" si="0"/>
        <v>7.7999219999999987</v>
      </c>
      <c r="M3" s="117">
        <f t="shared" si="0"/>
        <v>7.7999220000000031</v>
      </c>
      <c r="N3" s="117">
        <f t="shared" si="0"/>
        <v>7.7999220000000014</v>
      </c>
      <c r="O3" s="117">
        <f t="shared" si="0"/>
        <v>3.8999610000000011</v>
      </c>
      <c r="P3" s="117">
        <f t="shared" si="0"/>
        <v>2.5839550800000008</v>
      </c>
      <c r="Q3" s="117">
        <f t="shared" si="0"/>
        <v>2.2187016000000011</v>
      </c>
      <c r="R3" s="117">
        <f t="shared" ref="R3:V3" si="1">R4+R7+R9+R19</f>
        <v>4.4039350800000019</v>
      </c>
      <c r="S3" s="117">
        <f t="shared" si="1"/>
        <v>4.6018267200000027</v>
      </c>
      <c r="T3" s="117">
        <f t="shared" si="1"/>
        <v>4.1363773200000029</v>
      </c>
      <c r="U3" s="117">
        <f t="shared" si="1"/>
        <v>4.5776069999999995</v>
      </c>
      <c r="V3" s="117">
        <f t="shared" si="1"/>
        <v>1.4105797200000003</v>
      </c>
      <c r="W3" s="117">
        <f t="shared" ref="W3" si="2">W4+W7+W9+W19</f>
        <v>1.5475384800000003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8.6406879599999993</v>
      </c>
      <c r="C4" s="122">
        <f t="shared" si="3"/>
        <v>7.7106146399999957</v>
      </c>
      <c r="D4" s="122">
        <f t="shared" si="3"/>
        <v>7.7106146399999975</v>
      </c>
      <c r="E4" s="122">
        <f t="shared" si="3"/>
        <v>7.6871743200000013</v>
      </c>
      <c r="F4" s="122">
        <f t="shared" si="3"/>
        <v>4.8303853200000004</v>
      </c>
      <c r="G4" s="122">
        <f t="shared" si="3"/>
        <v>4.8303853199999995</v>
      </c>
      <c r="H4" s="122">
        <f t="shared" si="3"/>
        <v>4.8303853199999987</v>
      </c>
      <c r="I4" s="122">
        <f t="shared" si="3"/>
        <v>5.8501170000000018</v>
      </c>
      <c r="J4" s="122">
        <f t="shared" si="3"/>
        <v>25.847289000000004</v>
      </c>
      <c r="K4" s="122">
        <f t="shared" si="3"/>
        <v>7.7999219999999987</v>
      </c>
      <c r="L4" s="122">
        <f t="shared" si="3"/>
        <v>7.7999219999999987</v>
      </c>
      <c r="M4" s="122">
        <f t="shared" si="3"/>
        <v>7.7999220000000031</v>
      </c>
      <c r="N4" s="122">
        <f t="shared" si="3"/>
        <v>7.7999220000000014</v>
      </c>
      <c r="O4" s="122">
        <f t="shared" si="3"/>
        <v>3.8999610000000011</v>
      </c>
      <c r="P4" s="122">
        <f t="shared" si="3"/>
        <v>2.5839550800000008</v>
      </c>
      <c r="Q4" s="122">
        <f t="shared" si="3"/>
        <v>2.2187016000000011</v>
      </c>
      <c r="R4" s="122">
        <f t="shared" ref="R4:V4" si="4">SUM(R5:R6)</f>
        <v>4.4039350800000019</v>
      </c>
      <c r="S4" s="122">
        <f t="shared" si="4"/>
        <v>4.6018267200000027</v>
      </c>
      <c r="T4" s="122">
        <f t="shared" si="4"/>
        <v>4.1363773200000029</v>
      </c>
      <c r="U4" s="122">
        <f t="shared" si="4"/>
        <v>4.5776069999999995</v>
      </c>
      <c r="V4" s="122">
        <f t="shared" si="4"/>
        <v>1.4105797200000003</v>
      </c>
      <c r="W4" s="122">
        <f t="shared" ref="W4" si="5">SUM(W5:W6)</f>
        <v>1.5475384800000003</v>
      </c>
      <c r="DA4" s="130" t="s">
        <v>2076</v>
      </c>
    </row>
    <row r="5" spans="1:105" ht="12" customHeight="1" x14ac:dyDescent="0.25">
      <c r="A5" s="97" t="s">
        <v>51</v>
      </c>
      <c r="B5" s="98">
        <v>8.6406879599999993</v>
      </c>
      <c r="C5" s="98">
        <v>7.7106146399999957</v>
      </c>
      <c r="D5" s="98">
        <v>7.7106146399999975</v>
      </c>
      <c r="E5" s="98">
        <v>7.6871743200000013</v>
      </c>
      <c r="F5" s="98">
        <v>4.8303853200000004</v>
      </c>
      <c r="G5" s="98">
        <v>4.8303853199999995</v>
      </c>
      <c r="H5" s="98">
        <v>4.8303853199999987</v>
      </c>
      <c r="I5" s="98">
        <v>5.8501170000000018</v>
      </c>
      <c r="J5" s="98">
        <v>25.847289000000004</v>
      </c>
      <c r="K5" s="98">
        <v>7.7999219999999987</v>
      </c>
      <c r="L5" s="98">
        <v>7.7999219999999987</v>
      </c>
      <c r="M5" s="98">
        <v>7.7999220000000031</v>
      </c>
      <c r="N5" s="98">
        <v>7.7999220000000014</v>
      </c>
      <c r="O5" s="98">
        <v>3.8999610000000011</v>
      </c>
      <c r="P5" s="98">
        <v>2.5839550800000008</v>
      </c>
      <c r="Q5" s="98">
        <v>2.2187016000000011</v>
      </c>
      <c r="R5" s="98">
        <v>4.4039350800000019</v>
      </c>
      <c r="S5" s="98">
        <v>4.6018267200000027</v>
      </c>
      <c r="T5" s="98">
        <v>4.1363773200000029</v>
      </c>
      <c r="U5" s="98">
        <v>4.5776069999999995</v>
      </c>
      <c r="V5" s="98">
        <v>1.4105797200000003</v>
      </c>
      <c r="W5" s="98">
        <v>1.5475384800000003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62.741137679999994</v>
      </c>
      <c r="C24" s="117">
        <f t="shared" si="7"/>
        <v>65.592904319999988</v>
      </c>
      <c r="D24" s="117">
        <f t="shared" si="7"/>
        <v>62.741137679999987</v>
      </c>
      <c r="E24" s="117">
        <f t="shared" si="7"/>
        <v>62.741137679999994</v>
      </c>
      <c r="F24" s="117">
        <f t="shared" si="7"/>
        <v>62.741137679999994</v>
      </c>
      <c r="G24" s="117">
        <f t="shared" si="7"/>
        <v>62.741137679999994</v>
      </c>
      <c r="H24" s="117">
        <f t="shared" si="7"/>
        <v>71.296664760000027</v>
      </c>
      <c r="I24" s="117">
        <f t="shared" si="7"/>
        <v>68.444898120000062</v>
      </c>
      <c r="J24" s="117">
        <f t="shared" si="7"/>
        <v>74.148658560000001</v>
      </c>
      <c r="K24" s="117">
        <f t="shared" si="7"/>
        <v>74.148658560000001</v>
      </c>
      <c r="L24" s="117">
        <f t="shared" si="7"/>
        <v>85.555952280000028</v>
      </c>
      <c r="M24" s="117">
        <f t="shared" si="7"/>
        <v>68.444898120000047</v>
      </c>
      <c r="N24" s="117">
        <f t="shared" si="7"/>
        <v>74.148658560000001</v>
      </c>
      <c r="O24" s="117">
        <f t="shared" si="7"/>
        <v>79.852191839999975</v>
      </c>
      <c r="P24" s="117">
        <f t="shared" si="7"/>
        <v>62.741137680000008</v>
      </c>
      <c r="Q24" s="117">
        <f t="shared" si="7"/>
        <v>61.300716120000018</v>
      </c>
      <c r="R24" s="117">
        <f t="shared" ref="R24:V24" si="8">R25+R28+R30+R39</f>
        <v>61.321160520000049</v>
      </c>
      <c r="S24" s="117">
        <f t="shared" si="8"/>
        <v>61.315481519999999</v>
      </c>
      <c r="T24" s="117">
        <f t="shared" si="8"/>
        <v>61.326839520000043</v>
      </c>
      <c r="U24" s="117">
        <f t="shared" si="8"/>
        <v>61.326839519999986</v>
      </c>
      <c r="V24" s="117">
        <f t="shared" si="8"/>
        <v>61.326839520000057</v>
      </c>
      <c r="W24" s="117">
        <f t="shared" ref="W24" si="9">W25+W28+W30+W39</f>
        <v>61.326839520000107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62.741137679999994</v>
      </c>
      <c r="C25" s="122">
        <f t="shared" si="10"/>
        <v>65.592904319999988</v>
      </c>
      <c r="D25" s="122">
        <f t="shared" si="10"/>
        <v>62.741137679999987</v>
      </c>
      <c r="E25" s="122">
        <f t="shared" si="10"/>
        <v>62.741137679999994</v>
      </c>
      <c r="F25" s="122">
        <f t="shared" si="10"/>
        <v>62.741137679999994</v>
      </c>
      <c r="G25" s="122">
        <f t="shared" si="10"/>
        <v>62.741137679999994</v>
      </c>
      <c r="H25" s="122">
        <f t="shared" si="10"/>
        <v>71.296664760000027</v>
      </c>
      <c r="I25" s="122">
        <f t="shared" si="10"/>
        <v>68.444898120000062</v>
      </c>
      <c r="J25" s="122">
        <f t="shared" si="10"/>
        <v>74.148658560000001</v>
      </c>
      <c r="K25" s="122">
        <f t="shared" si="10"/>
        <v>74.148658560000001</v>
      </c>
      <c r="L25" s="122">
        <f t="shared" si="10"/>
        <v>85.555952280000028</v>
      </c>
      <c r="M25" s="122">
        <f t="shared" si="10"/>
        <v>68.444898120000047</v>
      </c>
      <c r="N25" s="122">
        <f t="shared" si="10"/>
        <v>74.148658560000001</v>
      </c>
      <c r="O25" s="122">
        <f t="shared" si="10"/>
        <v>79.852191839999975</v>
      </c>
      <c r="P25" s="122">
        <f t="shared" si="10"/>
        <v>62.741137680000008</v>
      </c>
      <c r="Q25" s="122">
        <f t="shared" si="10"/>
        <v>61.300716120000018</v>
      </c>
      <c r="R25" s="122">
        <f t="shared" ref="R25:V25" si="11">SUM(R26:R27)</f>
        <v>61.321160520000049</v>
      </c>
      <c r="S25" s="122">
        <f t="shared" si="11"/>
        <v>61.315481519999999</v>
      </c>
      <c r="T25" s="122">
        <f t="shared" si="11"/>
        <v>61.326839520000043</v>
      </c>
      <c r="U25" s="122">
        <f t="shared" si="11"/>
        <v>61.326839519999986</v>
      </c>
      <c r="V25" s="122">
        <f t="shared" si="11"/>
        <v>61.326839520000057</v>
      </c>
      <c r="W25" s="122">
        <f t="shared" ref="W25" si="12">SUM(W26:W27)</f>
        <v>61.326839520000107</v>
      </c>
      <c r="DA25" s="130" t="s">
        <v>2096</v>
      </c>
    </row>
    <row r="26" spans="1:105" ht="12" customHeight="1" x14ac:dyDescent="0.25">
      <c r="A26" s="97" t="s">
        <v>74</v>
      </c>
      <c r="B26" s="98">
        <v>62.741137679999994</v>
      </c>
      <c r="C26" s="98">
        <v>65.592904319999988</v>
      </c>
      <c r="D26" s="98">
        <v>62.741137679999987</v>
      </c>
      <c r="E26" s="98">
        <v>62.741137679999994</v>
      </c>
      <c r="F26" s="98">
        <v>62.741137679999994</v>
      </c>
      <c r="G26" s="98">
        <v>62.741137679999994</v>
      </c>
      <c r="H26" s="98">
        <v>71.296664760000027</v>
      </c>
      <c r="I26" s="98">
        <v>68.444898120000062</v>
      </c>
      <c r="J26" s="98">
        <v>74.148658560000001</v>
      </c>
      <c r="K26" s="98">
        <v>74.148658560000001</v>
      </c>
      <c r="L26" s="98">
        <v>85.555952280000028</v>
      </c>
      <c r="M26" s="98">
        <v>68.444898120000047</v>
      </c>
      <c r="N26" s="98">
        <v>74.148658560000001</v>
      </c>
      <c r="O26" s="98">
        <v>79.852191839999975</v>
      </c>
      <c r="P26" s="98">
        <v>62.741137680000008</v>
      </c>
      <c r="Q26" s="98">
        <v>61.300716120000018</v>
      </c>
      <c r="R26" s="98">
        <v>61.321160520000049</v>
      </c>
      <c r="S26" s="98">
        <v>61.315481519999999</v>
      </c>
      <c r="T26" s="98">
        <v>61.326839520000043</v>
      </c>
      <c r="U26" s="98">
        <v>61.326839519999986</v>
      </c>
      <c r="V26" s="98">
        <v>61.326839520000057</v>
      </c>
      <c r="W26" s="98">
        <v>61.326839520000107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158.54762771999998</v>
      </c>
      <c r="C43" s="117">
        <f t="shared" si="14"/>
        <v>139.48001604000004</v>
      </c>
      <c r="D43" s="117">
        <f t="shared" si="14"/>
        <v>120.41266320000001</v>
      </c>
      <c r="E43" s="117">
        <f t="shared" si="14"/>
        <v>101.34531036</v>
      </c>
      <c r="F43" s="117">
        <f t="shared" si="14"/>
        <v>82.183139279999992</v>
      </c>
      <c r="G43" s="117">
        <f t="shared" si="14"/>
        <v>63.115786439999994</v>
      </c>
      <c r="H43" s="117">
        <f t="shared" si="14"/>
        <v>44.04843360000001</v>
      </c>
      <c r="I43" s="117">
        <f t="shared" si="14"/>
        <v>44.04843360000001</v>
      </c>
      <c r="J43" s="117">
        <f t="shared" si="14"/>
        <v>44.100185040000014</v>
      </c>
      <c r="K43" s="117">
        <f t="shared" si="14"/>
        <v>44.100185040000014</v>
      </c>
      <c r="L43" s="117">
        <f t="shared" si="14"/>
        <v>44.100185040000007</v>
      </c>
      <c r="M43" s="117">
        <f t="shared" si="14"/>
        <v>41.00109372</v>
      </c>
      <c r="N43" s="117">
        <f t="shared" si="14"/>
        <v>41.001093719999979</v>
      </c>
      <c r="O43" s="117">
        <f t="shared" si="14"/>
        <v>41.001093719999979</v>
      </c>
      <c r="P43" s="117">
        <f t="shared" si="14"/>
        <v>41.00109372</v>
      </c>
      <c r="Q43" s="117">
        <f t="shared" si="14"/>
        <v>41.262773400000029</v>
      </c>
      <c r="R43" s="117">
        <f t="shared" ref="R43:V43" si="15">R44+R47+R49+R58</f>
        <v>40.601540520000022</v>
      </c>
      <c r="S43" s="117">
        <f t="shared" si="15"/>
        <v>40.341384720000001</v>
      </c>
      <c r="T43" s="117">
        <f t="shared" si="15"/>
        <v>39.954877200000027</v>
      </c>
      <c r="U43" s="117">
        <f t="shared" si="15"/>
        <v>39.481898760000028</v>
      </c>
      <c r="V43" s="117">
        <f t="shared" si="15"/>
        <v>39.086883000000043</v>
      </c>
      <c r="W43" s="117">
        <f t="shared" ref="W43" si="16">W44+W47+W49+W58</f>
        <v>38.762281440000002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158.54762771999998</v>
      </c>
      <c r="C44" s="122">
        <f t="shared" si="17"/>
        <v>139.48001604000004</v>
      </c>
      <c r="D44" s="122">
        <f t="shared" si="17"/>
        <v>120.41266320000001</v>
      </c>
      <c r="E44" s="122">
        <f t="shared" si="17"/>
        <v>101.34531036</v>
      </c>
      <c r="F44" s="122">
        <f t="shared" si="17"/>
        <v>82.183139279999992</v>
      </c>
      <c r="G44" s="122">
        <f t="shared" si="17"/>
        <v>63.115786439999994</v>
      </c>
      <c r="H44" s="122">
        <f t="shared" si="17"/>
        <v>44.04843360000001</v>
      </c>
      <c r="I44" s="122">
        <f t="shared" si="17"/>
        <v>44.04843360000001</v>
      </c>
      <c r="J44" s="122">
        <f t="shared" si="17"/>
        <v>44.100185040000014</v>
      </c>
      <c r="K44" s="122">
        <f t="shared" si="17"/>
        <v>44.100185040000014</v>
      </c>
      <c r="L44" s="122">
        <f t="shared" si="17"/>
        <v>44.100185040000007</v>
      </c>
      <c r="M44" s="122">
        <f t="shared" si="17"/>
        <v>41.00109372</v>
      </c>
      <c r="N44" s="122">
        <f t="shared" si="17"/>
        <v>41.001093719999979</v>
      </c>
      <c r="O44" s="122">
        <f t="shared" si="17"/>
        <v>41.001093719999979</v>
      </c>
      <c r="P44" s="122">
        <f t="shared" si="17"/>
        <v>41.00109372</v>
      </c>
      <c r="Q44" s="122">
        <f t="shared" si="17"/>
        <v>41.262773400000029</v>
      </c>
      <c r="R44" s="122">
        <f t="shared" ref="R44:V44" si="18">SUM(R45:R46)</f>
        <v>40.601540520000022</v>
      </c>
      <c r="S44" s="122">
        <f t="shared" si="18"/>
        <v>40.341384720000001</v>
      </c>
      <c r="T44" s="122">
        <f t="shared" si="18"/>
        <v>39.954877200000027</v>
      </c>
      <c r="U44" s="122">
        <f t="shared" si="18"/>
        <v>39.481898760000028</v>
      </c>
      <c r="V44" s="122">
        <f t="shared" si="18"/>
        <v>39.086883000000043</v>
      </c>
      <c r="W44" s="122">
        <f t="shared" ref="W44" si="19">SUM(W45:W46)</f>
        <v>38.762281440000002</v>
      </c>
      <c r="DA44" s="130" t="s">
        <v>2114</v>
      </c>
    </row>
    <row r="45" spans="1:105" ht="12" customHeight="1" x14ac:dyDescent="0.25">
      <c r="A45" s="97" t="s">
        <v>216</v>
      </c>
      <c r="B45" s="98">
        <v>158.54762771999998</v>
      </c>
      <c r="C45" s="98">
        <v>139.48001604000004</v>
      </c>
      <c r="D45" s="98">
        <v>120.41266320000001</v>
      </c>
      <c r="E45" s="98">
        <v>101.34531036</v>
      </c>
      <c r="F45" s="98">
        <v>82.183139279999992</v>
      </c>
      <c r="G45" s="98">
        <v>63.115786439999994</v>
      </c>
      <c r="H45" s="98">
        <v>44.04843360000001</v>
      </c>
      <c r="I45" s="98">
        <v>44.04843360000001</v>
      </c>
      <c r="J45" s="98">
        <v>44.100185040000014</v>
      </c>
      <c r="K45" s="98">
        <v>44.100185040000014</v>
      </c>
      <c r="L45" s="98">
        <v>44.100185040000007</v>
      </c>
      <c r="M45" s="98">
        <v>41.00109372</v>
      </c>
      <c r="N45" s="98">
        <v>41.001093719999979</v>
      </c>
      <c r="O45" s="98">
        <v>41.001093719999979</v>
      </c>
      <c r="P45" s="98">
        <v>41.00109372</v>
      </c>
      <c r="Q45" s="98">
        <v>41.262773400000029</v>
      </c>
      <c r="R45" s="98">
        <v>40.601540520000022</v>
      </c>
      <c r="S45" s="98">
        <v>40.341384720000001</v>
      </c>
      <c r="T45" s="98">
        <v>39.954877200000027</v>
      </c>
      <c r="U45" s="98">
        <v>39.481898760000028</v>
      </c>
      <c r="V45" s="98">
        <v>39.086883000000043</v>
      </c>
      <c r="W45" s="98">
        <v>38.762281440000002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19984.935643199999</v>
      </c>
      <c r="C62" s="117">
        <f t="shared" si="21"/>
        <v>21240.718682040002</v>
      </c>
      <c r="D62" s="117">
        <f t="shared" si="21"/>
        <v>20496.700667519999</v>
      </c>
      <c r="E62" s="117">
        <f t="shared" si="21"/>
        <v>20991.602031839993</v>
      </c>
      <c r="F62" s="117">
        <f t="shared" si="21"/>
        <v>20066.022381239989</v>
      </c>
      <c r="G62" s="117">
        <f t="shared" si="21"/>
        <v>19294.487316719998</v>
      </c>
      <c r="H62" s="117">
        <f t="shared" si="21"/>
        <v>19447.97631084</v>
      </c>
      <c r="I62" s="117">
        <f t="shared" si="21"/>
        <v>17366.734887480005</v>
      </c>
      <c r="J62" s="117">
        <f t="shared" si="21"/>
        <v>19676.493243000015</v>
      </c>
      <c r="K62" s="117">
        <f t="shared" si="21"/>
        <v>19594.295926920004</v>
      </c>
      <c r="L62" s="117">
        <f t="shared" si="21"/>
        <v>22818.172501080007</v>
      </c>
      <c r="M62" s="117">
        <f t="shared" si="21"/>
        <v>17726.42443572</v>
      </c>
      <c r="N62" s="117">
        <f t="shared" si="21"/>
        <v>18956.558756520011</v>
      </c>
      <c r="O62" s="117">
        <f t="shared" si="21"/>
        <v>20137.970429280009</v>
      </c>
      <c r="P62" s="117">
        <f t="shared" si="21"/>
        <v>15018.149923920007</v>
      </c>
      <c r="Q62" s="117">
        <f t="shared" si="21"/>
        <v>16004.613042000006</v>
      </c>
      <c r="R62" s="117">
        <f t="shared" ref="R62:V62" si="22">R63+R66+R68+R77</f>
        <v>16675.976148480004</v>
      </c>
      <c r="S62" s="117">
        <f t="shared" si="22"/>
        <v>16173.329012279999</v>
      </c>
      <c r="T62" s="117">
        <f t="shared" si="22"/>
        <v>16066.213265519995</v>
      </c>
      <c r="U62" s="117">
        <f t="shared" si="22"/>
        <v>15514.144901640011</v>
      </c>
      <c r="V62" s="117">
        <f t="shared" si="22"/>
        <v>14851.57977864</v>
      </c>
      <c r="W62" s="117">
        <f t="shared" ref="W62" si="23">W63+W66+W68+W77</f>
        <v>16854.546555000015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17682.24630073936</v>
      </c>
      <c r="C63" s="122">
        <f t="shared" si="24"/>
        <v>18867.186866547912</v>
      </c>
      <c r="D63" s="122">
        <f t="shared" si="24"/>
        <v>17958.894111417172</v>
      </c>
      <c r="E63" s="122">
        <f t="shared" si="24"/>
        <v>18394.208247675306</v>
      </c>
      <c r="F63" s="122">
        <f t="shared" si="24"/>
        <v>17551.998241599013</v>
      </c>
      <c r="G63" s="122">
        <f t="shared" si="24"/>
        <v>16824.98399696028</v>
      </c>
      <c r="H63" s="122">
        <f t="shared" si="24"/>
        <v>16945.536509995742</v>
      </c>
      <c r="I63" s="122">
        <f t="shared" si="24"/>
        <v>15012.792744075012</v>
      </c>
      <c r="J63" s="122">
        <f t="shared" si="24"/>
        <v>17231.369627032109</v>
      </c>
      <c r="K63" s="122">
        <f t="shared" si="24"/>
        <v>17144.180944693286</v>
      </c>
      <c r="L63" s="122">
        <f t="shared" si="24"/>
        <v>19915.049080440804</v>
      </c>
      <c r="M63" s="122">
        <f t="shared" si="24"/>
        <v>15464.073021008984</v>
      </c>
      <c r="N63" s="122">
        <f t="shared" si="24"/>
        <v>16628.537924115331</v>
      </c>
      <c r="O63" s="122">
        <f t="shared" si="24"/>
        <v>17633.61331361968</v>
      </c>
      <c r="P63" s="122">
        <f t="shared" si="24"/>
        <v>12949.493094788339</v>
      </c>
      <c r="Q63" s="122">
        <f t="shared" si="24"/>
        <v>13580.694169936265</v>
      </c>
      <c r="R63" s="122">
        <f t="shared" ref="R63:V63" si="25">SUM(R64:R65)</f>
        <v>14174.413412283577</v>
      </c>
      <c r="S63" s="122">
        <f t="shared" si="25"/>
        <v>13798.950335842937</v>
      </c>
      <c r="T63" s="122">
        <f t="shared" si="25"/>
        <v>13792.879500553054</v>
      </c>
      <c r="U63" s="122">
        <f t="shared" si="25"/>
        <v>13421.054272930402</v>
      </c>
      <c r="V63" s="122">
        <f t="shared" si="25"/>
        <v>12989.114071769594</v>
      </c>
      <c r="W63" s="122">
        <f t="shared" ref="W63" si="26">SUM(W64:W65)</f>
        <v>14923.032399111262</v>
      </c>
      <c r="DA63" s="130" t="s">
        <v>2132</v>
      </c>
    </row>
    <row r="64" spans="1:105" ht="12" customHeight="1" x14ac:dyDescent="0.25">
      <c r="A64" s="97" t="s">
        <v>217</v>
      </c>
      <c r="B64" s="98">
        <v>17682.24630073936</v>
      </c>
      <c r="C64" s="98">
        <v>18867.186866547912</v>
      </c>
      <c r="D64" s="98">
        <v>17958.894111417172</v>
      </c>
      <c r="E64" s="98">
        <v>18394.208247675306</v>
      </c>
      <c r="F64" s="98">
        <v>17551.998241599013</v>
      </c>
      <c r="G64" s="98">
        <v>16824.98399696028</v>
      </c>
      <c r="H64" s="98">
        <v>16945.536509995742</v>
      </c>
      <c r="I64" s="98">
        <v>15012.792744075012</v>
      </c>
      <c r="J64" s="98">
        <v>17231.369627032109</v>
      </c>
      <c r="K64" s="98">
        <v>17144.180944693286</v>
      </c>
      <c r="L64" s="98">
        <v>19915.049080440804</v>
      </c>
      <c r="M64" s="98">
        <v>15464.073021008984</v>
      </c>
      <c r="N64" s="98">
        <v>16628.537924115331</v>
      </c>
      <c r="O64" s="98">
        <v>17633.61331361968</v>
      </c>
      <c r="P64" s="98">
        <v>12949.493094788339</v>
      </c>
      <c r="Q64" s="98">
        <v>13580.694169936265</v>
      </c>
      <c r="R64" s="98">
        <v>14174.413412283577</v>
      </c>
      <c r="S64" s="98">
        <v>13798.950335842937</v>
      </c>
      <c r="T64" s="98">
        <v>13792.879500553054</v>
      </c>
      <c r="U64" s="98">
        <v>13421.054272930402</v>
      </c>
      <c r="V64" s="98">
        <v>12989.114071769594</v>
      </c>
      <c r="W64" s="98">
        <v>14923.032399111262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2040.020534045733</v>
      </c>
      <c r="C68" s="122">
        <v>2088.4227187723081</v>
      </c>
      <c r="D68" s="122">
        <v>2252.9632586485927</v>
      </c>
      <c r="E68" s="122">
        <v>2309.8806092288687</v>
      </c>
      <c r="F68" s="122">
        <v>2220.3306980270845</v>
      </c>
      <c r="G68" s="122">
        <v>2175.356958528615</v>
      </c>
      <c r="H68" s="122">
        <v>2175.0656258838449</v>
      </c>
      <c r="I68" s="122">
        <v>2055.9125633258009</v>
      </c>
      <c r="J68" s="122">
        <v>2129.6500175960982</v>
      </c>
      <c r="K68" s="122">
        <v>2161.2644099675636</v>
      </c>
      <c r="L68" s="122">
        <v>2526.7036406392035</v>
      </c>
      <c r="M68" s="122">
        <v>1907.2384147110142</v>
      </c>
      <c r="N68" s="122">
        <v>1978.23452740468</v>
      </c>
      <c r="O68" s="122">
        <v>2159.8975056603322</v>
      </c>
      <c r="P68" s="122">
        <v>1731.299479131671</v>
      </c>
      <c r="Q68" s="122">
        <v>2091.8882170637421</v>
      </c>
      <c r="R68" s="122">
        <v>2174.8587761964282</v>
      </c>
      <c r="S68" s="122">
        <v>2053.0014114370629</v>
      </c>
      <c r="T68" s="122">
        <v>1957.283194966941</v>
      </c>
      <c r="U68" s="122">
        <v>1782.3667537096094</v>
      </c>
      <c r="V68" s="122">
        <v>1557.068526870406</v>
      </c>
      <c r="W68" s="122">
        <v>1631.4436708887517</v>
      </c>
      <c r="DA68" s="130" t="s">
        <v>2137</v>
      </c>
    </row>
    <row r="69" spans="1:105" ht="12" customHeight="1" x14ac:dyDescent="0.25">
      <c r="A69" s="97" t="s">
        <v>134</v>
      </c>
      <c r="B69" s="98">
        <v>2034.9230753694762</v>
      </c>
      <c r="C69" s="98">
        <v>2082.5070759334862</v>
      </c>
      <c r="D69" s="98">
        <v>2246.5739184139416</v>
      </c>
      <c r="E69" s="98">
        <v>2302.9960027367893</v>
      </c>
      <c r="F69" s="98">
        <v>2213.1257727899374</v>
      </c>
      <c r="G69" s="98">
        <v>2168.07250474898</v>
      </c>
      <c r="H69" s="98">
        <v>2167.639257651872</v>
      </c>
      <c r="I69" s="98">
        <v>2048.6673561074335</v>
      </c>
      <c r="J69" s="98">
        <v>2121.7026534631027</v>
      </c>
      <c r="K69" s="98">
        <v>2152.7722136626476</v>
      </c>
      <c r="L69" s="98">
        <v>2517.3021768273443</v>
      </c>
      <c r="M69" s="98">
        <v>1900.3318723428808</v>
      </c>
      <c r="N69" s="98">
        <v>1971.5210923476955</v>
      </c>
      <c r="O69" s="98">
        <v>2151.4553347768619</v>
      </c>
      <c r="P69" s="98">
        <v>1724.7626037272671</v>
      </c>
      <c r="Q69" s="98">
        <v>2083.6559956326219</v>
      </c>
      <c r="R69" s="98">
        <v>2165.7846249619329</v>
      </c>
      <c r="S69" s="98">
        <v>2044.9025540223033</v>
      </c>
      <c r="T69" s="98">
        <v>1950.1351410575687</v>
      </c>
      <c r="U69" s="98">
        <v>1776.4320048361481</v>
      </c>
      <c r="V69" s="98">
        <v>1552.3459727538186</v>
      </c>
      <c r="W69" s="98">
        <v>1626.246152382085</v>
      </c>
      <c r="DA69" s="63" t="s">
        <v>2138</v>
      </c>
    </row>
    <row r="70" spans="1:105" ht="12" customHeight="1" x14ac:dyDescent="0.25">
      <c r="A70" s="97" t="s">
        <v>133</v>
      </c>
      <c r="B70" s="98">
        <v>5.0974586762568705</v>
      </c>
      <c r="C70" s="98">
        <v>5.9156428388217224</v>
      </c>
      <c r="D70" s="98">
        <v>6.3893402346510113</v>
      </c>
      <c r="E70" s="98">
        <v>6.8846064920795511</v>
      </c>
      <c r="F70" s="98">
        <v>7.2049252371469645</v>
      </c>
      <c r="G70" s="98">
        <v>7.2844537796349593</v>
      </c>
      <c r="H70" s="98">
        <v>7.4263682319728108</v>
      </c>
      <c r="I70" s="98">
        <v>7.2452072183672298</v>
      </c>
      <c r="J70" s="98">
        <v>7.9473641329956477</v>
      </c>
      <c r="K70" s="98">
        <v>8.492196304915927</v>
      </c>
      <c r="L70" s="98">
        <v>9.4014638118593492</v>
      </c>
      <c r="M70" s="98">
        <v>6.9065423681333753</v>
      </c>
      <c r="N70" s="98">
        <v>6.7134350569845278</v>
      </c>
      <c r="O70" s="98">
        <v>8.4421708834702294</v>
      </c>
      <c r="P70" s="98">
        <v>6.5368754044039763</v>
      </c>
      <c r="Q70" s="98">
        <v>8.2322214311200401</v>
      </c>
      <c r="R70" s="98">
        <v>9.0741512344951989</v>
      </c>
      <c r="S70" s="98">
        <v>8.0988574147595997</v>
      </c>
      <c r="T70" s="98">
        <v>7.148053909372301</v>
      </c>
      <c r="U70" s="98">
        <v>5.9347488734614098</v>
      </c>
      <c r="V70" s="98">
        <v>4.7225541165874398</v>
      </c>
      <c r="W70" s="98">
        <v>5.1975185066668033</v>
      </c>
      <c r="DA70" s="63" t="s">
        <v>2139</v>
      </c>
    </row>
    <row r="71" spans="1:105" ht="12" customHeight="1" x14ac:dyDescent="0.25">
      <c r="A71" s="100" t="s">
        <v>217</v>
      </c>
      <c r="B71" s="101">
        <v>5.0974586762568705</v>
      </c>
      <c r="C71" s="101">
        <v>5.9156428388217224</v>
      </c>
      <c r="D71" s="101">
        <v>6.3893402346510113</v>
      </c>
      <c r="E71" s="101">
        <v>6.8846064920795511</v>
      </c>
      <c r="F71" s="101">
        <v>7.2049252371469645</v>
      </c>
      <c r="G71" s="101">
        <v>7.2844537796349593</v>
      </c>
      <c r="H71" s="101">
        <v>7.4263682319728108</v>
      </c>
      <c r="I71" s="101">
        <v>7.2452072183672298</v>
      </c>
      <c r="J71" s="101">
        <v>7.9473641329956477</v>
      </c>
      <c r="K71" s="101">
        <v>8.492196304915927</v>
      </c>
      <c r="L71" s="101">
        <v>9.4014638118593492</v>
      </c>
      <c r="M71" s="101">
        <v>6.9065423681333753</v>
      </c>
      <c r="N71" s="101">
        <v>6.7134350569845278</v>
      </c>
      <c r="O71" s="101">
        <v>8.4421708834702294</v>
      </c>
      <c r="P71" s="101">
        <v>6.5368754044039763</v>
      </c>
      <c r="Q71" s="101">
        <v>8.2322214311200401</v>
      </c>
      <c r="R71" s="101">
        <v>9.0741512344951989</v>
      </c>
      <c r="S71" s="101">
        <v>8.0988574147595997</v>
      </c>
      <c r="T71" s="101">
        <v>7.148053909372301</v>
      </c>
      <c r="U71" s="101">
        <v>5.9347488734614098</v>
      </c>
      <c r="V71" s="101">
        <v>4.7225541165874398</v>
      </c>
      <c r="W71" s="101">
        <v>5.1975185066668033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262.6688084149061</v>
      </c>
      <c r="C77" s="122">
        <v>285.10909671978322</v>
      </c>
      <c r="D77" s="122">
        <v>284.84329745423338</v>
      </c>
      <c r="E77" s="122">
        <v>287.5131749358182</v>
      </c>
      <c r="F77" s="122">
        <v>293.69344161389552</v>
      </c>
      <c r="G77" s="122">
        <v>294.14636123110489</v>
      </c>
      <c r="H77" s="122">
        <v>327.37417496041218</v>
      </c>
      <c r="I77" s="122">
        <v>298.02958007919131</v>
      </c>
      <c r="J77" s="122">
        <v>315.47359837180801</v>
      </c>
      <c r="K77" s="122">
        <v>288.85057225915614</v>
      </c>
      <c r="L77" s="122">
        <v>376.41978000000006</v>
      </c>
      <c r="M77" s="122">
        <v>355.11300000000017</v>
      </c>
      <c r="N77" s="122">
        <v>349.78630499999974</v>
      </c>
      <c r="O77" s="122">
        <v>344.45960999999983</v>
      </c>
      <c r="P77" s="122">
        <v>337.3573499999992</v>
      </c>
      <c r="Q77" s="122">
        <v>332.03065499999866</v>
      </c>
      <c r="R77" s="122">
        <v>326.70395999999965</v>
      </c>
      <c r="S77" s="122">
        <v>321.3772649999998</v>
      </c>
      <c r="T77" s="122">
        <v>316.05056999999914</v>
      </c>
      <c r="U77" s="122">
        <v>310.72387499999911</v>
      </c>
      <c r="V77" s="122">
        <v>305.39717999999971</v>
      </c>
      <c r="W77" s="122">
        <v>300.07048499999991</v>
      </c>
      <c r="DA77" s="130" t="s">
        <v>2146</v>
      </c>
    </row>
    <row r="78" spans="1:105" ht="12" customHeight="1" x14ac:dyDescent="0.25">
      <c r="A78" s="97" t="s">
        <v>192</v>
      </c>
      <c r="B78" s="98">
        <v>262.6688084149061</v>
      </c>
      <c r="C78" s="98">
        <v>285.10909671978322</v>
      </c>
      <c r="D78" s="98">
        <v>284.84329745423338</v>
      </c>
      <c r="E78" s="98">
        <v>287.5131749358182</v>
      </c>
      <c r="F78" s="98">
        <v>293.69344161389552</v>
      </c>
      <c r="G78" s="98">
        <v>294.14636123110489</v>
      </c>
      <c r="H78" s="98">
        <v>327.37417496041218</v>
      </c>
      <c r="I78" s="98">
        <v>298.02958007919131</v>
      </c>
      <c r="J78" s="98">
        <v>315.47359837180801</v>
      </c>
      <c r="K78" s="98">
        <v>288.85057225915614</v>
      </c>
      <c r="L78" s="98">
        <v>376.41978000000006</v>
      </c>
      <c r="M78" s="98">
        <v>355.11300000000017</v>
      </c>
      <c r="N78" s="98">
        <v>349.78630499999974</v>
      </c>
      <c r="O78" s="98">
        <v>344.45960999999983</v>
      </c>
      <c r="P78" s="98">
        <v>337.3573499999992</v>
      </c>
      <c r="Q78" s="98">
        <v>332.03065499999866</v>
      </c>
      <c r="R78" s="98">
        <v>326.70395999999965</v>
      </c>
      <c r="S78" s="98">
        <v>321.3772649999998</v>
      </c>
      <c r="T78" s="98">
        <v>316.05056999999914</v>
      </c>
      <c r="U78" s="98">
        <v>310.72387499999911</v>
      </c>
      <c r="V78" s="98">
        <v>305.39717999999971</v>
      </c>
      <c r="W78" s="98">
        <v>300.07048499999991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14165.482643139683</v>
      </c>
      <c r="C3" s="117">
        <f t="shared" si="0"/>
        <v>12779.821979975575</v>
      </c>
      <c r="D3" s="117">
        <f t="shared" si="0"/>
        <v>12887.441585403294</v>
      </c>
      <c r="E3" s="117">
        <f t="shared" si="0"/>
        <v>13208.923769145607</v>
      </c>
      <c r="F3" s="117">
        <f t="shared" si="0"/>
        <v>8814.2743629028755</v>
      </c>
      <c r="G3" s="117">
        <f t="shared" si="0"/>
        <v>8703.1015911012946</v>
      </c>
      <c r="H3" s="117">
        <f t="shared" si="0"/>
        <v>8557.7504711552629</v>
      </c>
      <c r="I3" s="117">
        <f t="shared" si="0"/>
        <v>9459.0879306291463</v>
      </c>
      <c r="J3" s="117">
        <f t="shared" si="0"/>
        <v>35585.70118749157</v>
      </c>
      <c r="K3" s="117">
        <f t="shared" si="0"/>
        <v>11779.121261186488</v>
      </c>
      <c r="L3" s="117">
        <f t="shared" si="0"/>
        <v>12542.659770505205</v>
      </c>
      <c r="M3" s="117">
        <f t="shared" si="0"/>
        <v>14168.229783303392</v>
      </c>
      <c r="N3" s="117">
        <f t="shared" si="0"/>
        <v>15914.404000170865</v>
      </c>
      <c r="O3" s="117">
        <f t="shared" si="0"/>
        <v>10592.73708528405</v>
      </c>
      <c r="P3" s="117">
        <f t="shared" si="0"/>
        <v>8207.5106900847622</v>
      </c>
      <c r="Q3" s="117">
        <f t="shared" si="0"/>
        <v>7517.0564267601458</v>
      </c>
      <c r="R3" s="117">
        <f t="shared" ref="R3:V3" si="1">R4+R7+R9+R19</f>
        <v>13324.136019083973</v>
      </c>
      <c r="S3" s="117">
        <f t="shared" si="1"/>
        <v>14694.619920958097</v>
      </c>
      <c r="T3" s="117">
        <f t="shared" si="1"/>
        <v>13721.004614852051</v>
      </c>
      <c r="U3" s="117">
        <f t="shared" si="1"/>
        <v>15505.633813308683</v>
      </c>
      <c r="V3" s="117">
        <f t="shared" si="1"/>
        <v>7565.8808077681315</v>
      </c>
      <c r="W3" s="117">
        <f t="shared" ref="W3" si="2">W4+W7+W9+W19</f>
        <v>12034.947760172308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12546.909343901061</v>
      </c>
      <c r="C4" s="122">
        <f t="shared" si="3"/>
        <v>11305.40137073233</v>
      </c>
      <c r="D4" s="122">
        <f t="shared" si="3"/>
        <v>11235.049316881346</v>
      </c>
      <c r="E4" s="122">
        <f t="shared" si="3"/>
        <v>11565.367365997265</v>
      </c>
      <c r="F4" s="122">
        <f t="shared" si="3"/>
        <v>7219.3766452217542</v>
      </c>
      <c r="G4" s="122">
        <f t="shared" si="3"/>
        <v>7110.6274518731507</v>
      </c>
      <c r="H4" s="122">
        <f t="shared" si="3"/>
        <v>6969.6203588568414</v>
      </c>
      <c r="I4" s="122">
        <f t="shared" si="3"/>
        <v>7842.3364737711627</v>
      </c>
      <c r="J4" s="122">
        <f t="shared" si="3"/>
        <v>34077.906903801879</v>
      </c>
      <c r="K4" s="122">
        <f t="shared" si="3"/>
        <v>10217.677246699615</v>
      </c>
      <c r="L4" s="122">
        <f t="shared" si="3"/>
        <v>10960.988528651229</v>
      </c>
      <c r="M4" s="122">
        <f t="shared" si="3"/>
        <v>12551.956819669183</v>
      </c>
      <c r="N4" s="122">
        <f t="shared" si="3"/>
        <v>14322.618357681184</v>
      </c>
      <c r="O4" s="122">
        <f t="shared" si="3"/>
        <v>9010.1177425262795</v>
      </c>
      <c r="P4" s="122">
        <f t="shared" si="3"/>
        <v>6605.5277028193614</v>
      </c>
      <c r="Q4" s="122">
        <f t="shared" si="3"/>
        <v>5910.1115944363773</v>
      </c>
      <c r="R4" s="122">
        <f t="shared" ref="R4:V4" si="4">SUM(R5:R6)</f>
        <v>11712.307550082189</v>
      </c>
      <c r="S4" s="122">
        <f t="shared" si="4"/>
        <v>13104.254952287267</v>
      </c>
      <c r="T4" s="122">
        <f t="shared" si="4"/>
        <v>12203.973694402235</v>
      </c>
      <c r="U4" s="122">
        <f t="shared" si="4"/>
        <v>14058.360967167353</v>
      </c>
      <c r="V4" s="122">
        <f t="shared" si="4"/>
        <v>6184.1055336396539</v>
      </c>
      <c r="W4" s="122">
        <f t="shared" ref="W4" si="5">SUM(W5:W6)</f>
        <v>10664.556806709797</v>
      </c>
      <c r="DA4" s="130" t="s">
        <v>2244</v>
      </c>
    </row>
    <row r="5" spans="1:105" ht="12" customHeight="1" x14ac:dyDescent="0.25">
      <c r="A5" s="97" t="s">
        <v>51</v>
      </c>
      <c r="B5" s="98">
        <v>12470.377936670073</v>
      </c>
      <c r="C5" s="98">
        <v>11237.261966031905</v>
      </c>
      <c r="D5" s="98">
        <v>11168.286445012787</v>
      </c>
      <c r="E5" s="98">
        <v>11497.630331753553</v>
      </c>
      <c r="F5" s="98">
        <v>7177.6729559748437</v>
      </c>
      <c r="G5" s="98">
        <v>7070.2116675271036</v>
      </c>
      <c r="H5" s="98">
        <v>6930.6680161943304</v>
      </c>
      <c r="I5" s="98">
        <v>7799.2512868507238</v>
      </c>
      <c r="J5" s="98">
        <v>33888.173032673709</v>
      </c>
      <c r="K5" s="98">
        <v>10160.951074531315</v>
      </c>
      <c r="L5" s="98">
        <v>10898.47964688572</v>
      </c>
      <c r="M5" s="98">
        <v>12484.269662921346</v>
      </c>
      <c r="N5" s="98">
        <v>14244.871794871789</v>
      </c>
      <c r="O5" s="98">
        <v>8960.4838709677406</v>
      </c>
      <c r="P5" s="98">
        <v>6571.5563506261178</v>
      </c>
      <c r="Q5" s="98">
        <v>5878.8443616029826</v>
      </c>
      <c r="R5" s="98">
        <v>11649.628252788107</v>
      </c>
      <c r="S5" s="98">
        <v>13034.82587064677</v>
      </c>
      <c r="T5" s="98">
        <v>12139.175257731962</v>
      </c>
      <c r="U5" s="98">
        <v>13983.905579399137</v>
      </c>
      <c r="V5" s="98">
        <v>6151.8404907975464</v>
      </c>
      <c r="W5" s="98">
        <v>10607.228915662648</v>
      </c>
      <c r="DA5" s="63" t="s">
        <v>2245</v>
      </c>
    </row>
    <row r="6" spans="1:105" ht="12" customHeight="1" x14ac:dyDescent="0.25">
      <c r="A6" s="97" t="s">
        <v>53</v>
      </c>
      <c r="B6" s="98">
        <v>76.531407230988194</v>
      </c>
      <c r="C6" s="98">
        <v>68.139404700425018</v>
      </c>
      <c r="D6" s="98">
        <v>66.762871868558449</v>
      </c>
      <c r="E6" s="98">
        <v>67.737034243711832</v>
      </c>
      <c r="F6" s="98">
        <v>41.703689246910145</v>
      </c>
      <c r="G6" s="98">
        <v>40.415784346046919</v>
      </c>
      <c r="H6" s="98">
        <v>38.952342662511214</v>
      </c>
      <c r="I6" s="98">
        <v>43.085186920438524</v>
      </c>
      <c r="J6" s="98">
        <v>189.73387112816908</v>
      </c>
      <c r="K6" s="98">
        <v>56.726172168301034</v>
      </c>
      <c r="L6" s="98">
        <v>62.508881765509223</v>
      </c>
      <c r="M6" s="98">
        <v>67.68715674783806</v>
      </c>
      <c r="N6" s="98">
        <v>77.746562809395016</v>
      </c>
      <c r="O6" s="98">
        <v>49.633871558538836</v>
      </c>
      <c r="P6" s="98">
        <v>33.971352193243348</v>
      </c>
      <c r="Q6" s="98">
        <v>31.267232833394985</v>
      </c>
      <c r="R6" s="98">
        <v>62.6792972940816</v>
      </c>
      <c r="S6" s="98">
        <v>69.429081640497785</v>
      </c>
      <c r="T6" s="98">
        <v>64.798436670273432</v>
      </c>
      <c r="U6" s="98">
        <v>74.455387768215815</v>
      </c>
      <c r="V6" s="98">
        <v>32.265042842107711</v>
      </c>
      <c r="W6" s="98">
        <v>57.32789104714935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5.2449079581448101</v>
      </c>
      <c r="C7" s="122">
        <f t="shared" si="6"/>
        <v>5.3234843295551251</v>
      </c>
      <c r="D7" s="122">
        <f t="shared" si="6"/>
        <v>5.4216503366715934</v>
      </c>
      <c r="E7" s="122">
        <f t="shared" si="6"/>
        <v>7.8305678398993948</v>
      </c>
      <c r="F7" s="122">
        <f t="shared" si="6"/>
        <v>5.8114385762363838</v>
      </c>
      <c r="G7" s="122">
        <f t="shared" si="6"/>
        <v>5.871962943164581</v>
      </c>
      <c r="H7" s="122">
        <f t="shared" si="6"/>
        <v>9.5350554149202669</v>
      </c>
      <c r="I7" s="122">
        <f t="shared" si="6"/>
        <v>6.7518428338057532</v>
      </c>
      <c r="J7" s="122">
        <f t="shared" si="6"/>
        <v>7.401482537545176</v>
      </c>
      <c r="K7" s="122">
        <f t="shared" si="6"/>
        <v>8.9928203977749721</v>
      </c>
      <c r="L7" s="122">
        <f t="shared" si="6"/>
        <v>9.9787770913811773</v>
      </c>
      <c r="M7" s="122">
        <f t="shared" si="6"/>
        <v>11.865513074148881</v>
      </c>
      <c r="N7" s="122">
        <f t="shared" si="6"/>
        <v>11.999350233604829</v>
      </c>
      <c r="O7" s="122">
        <f t="shared" si="6"/>
        <v>12.756348340623308</v>
      </c>
      <c r="P7" s="122">
        <f t="shared" si="6"/>
        <v>10.767976433112372</v>
      </c>
      <c r="Q7" s="122">
        <f t="shared" si="6"/>
        <v>8.7808091074511641</v>
      </c>
      <c r="R7" s="122">
        <f t="shared" si="6"/>
        <v>7.1515610299811581</v>
      </c>
      <c r="S7" s="122">
        <f t="shared" si="6"/>
        <v>6.6176965482655215</v>
      </c>
      <c r="T7" s="122">
        <f t="shared" si="6"/>
        <v>7.6270903824504055</v>
      </c>
      <c r="U7" s="122">
        <f t="shared" si="6"/>
        <v>11.519629516223292</v>
      </c>
      <c r="V7" s="122">
        <f t="shared" si="6"/>
        <v>21.723358278703607</v>
      </c>
      <c r="W7" s="122">
        <f t="shared" si="6"/>
        <v>28.300647809119823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5.2449079581448101</v>
      </c>
      <c r="C8" s="98">
        <f>IF(RES_hhdet_fec!C8=0,0,RES_hhdet_fec!C8*1000*11630/RES_hhdet_num!C3)</f>
        <v>5.3234843295551251</v>
      </c>
      <c r="D8" s="98">
        <f>IF(RES_hhdet_fec!D8=0,0,RES_hhdet_fec!D8*1000*11630/RES_hhdet_num!D3)</f>
        <v>5.4216503366715934</v>
      </c>
      <c r="E8" s="98">
        <f>IF(RES_hhdet_fec!E8=0,0,RES_hhdet_fec!E8*1000*11630/RES_hhdet_num!E3)</f>
        <v>7.8305678398993948</v>
      </c>
      <c r="F8" s="98">
        <f>IF(RES_hhdet_fec!F8=0,0,RES_hhdet_fec!F8*1000*11630/RES_hhdet_num!F3)</f>
        <v>5.8114385762363838</v>
      </c>
      <c r="G8" s="98">
        <f>IF(RES_hhdet_fec!G8=0,0,RES_hhdet_fec!G8*1000*11630/RES_hhdet_num!G3)</f>
        <v>5.871962943164581</v>
      </c>
      <c r="H8" s="98">
        <f>IF(RES_hhdet_fec!H8=0,0,RES_hhdet_fec!H8*1000*11630/RES_hhdet_num!H3)</f>
        <v>9.5350554149202669</v>
      </c>
      <c r="I8" s="98">
        <f>IF(RES_hhdet_fec!I8=0,0,RES_hhdet_fec!I8*1000*11630/RES_hhdet_num!I3)</f>
        <v>6.7518428338057532</v>
      </c>
      <c r="J8" s="98">
        <f>IF(RES_hhdet_fec!J8=0,0,RES_hhdet_fec!J8*1000*11630/RES_hhdet_num!J3)</f>
        <v>7.401482537545176</v>
      </c>
      <c r="K8" s="98">
        <f>IF(RES_hhdet_fec!K8=0,0,RES_hhdet_fec!K8*1000*11630/RES_hhdet_num!K3)</f>
        <v>8.9928203977749721</v>
      </c>
      <c r="L8" s="98">
        <f>IF(RES_hhdet_fec!L8=0,0,RES_hhdet_fec!L8*1000*11630/RES_hhdet_num!L3)</f>
        <v>9.9787770913811773</v>
      </c>
      <c r="M8" s="98">
        <f>IF(RES_hhdet_fec!M8=0,0,RES_hhdet_fec!M8*1000*11630/RES_hhdet_num!M3)</f>
        <v>11.865513074148881</v>
      </c>
      <c r="N8" s="98">
        <f>IF(RES_hhdet_fec!N8=0,0,RES_hhdet_fec!N8*1000*11630/RES_hhdet_num!N3)</f>
        <v>11.999350233604829</v>
      </c>
      <c r="O8" s="98">
        <f>IF(RES_hhdet_fec!O8=0,0,RES_hhdet_fec!O8*1000*11630/RES_hhdet_num!O3)</f>
        <v>12.756348340623308</v>
      </c>
      <c r="P8" s="98">
        <f>IF(RES_hhdet_fec!P8=0,0,RES_hhdet_fec!P8*1000*11630/RES_hhdet_num!P3)</f>
        <v>10.767976433112372</v>
      </c>
      <c r="Q8" s="98">
        <f>IF(RES_hhdet_fec!Q8=0,0,RES_hhdet_fec!Q8*1000*11630/RES_hhdet_num!Q3)</f>
        <v>8.7808091074511641</v>
      </c>
      <c r="R8" s="98">
        <f>IF(RES_hhdet_fec!R8=0,0,RES_hhdet_fec!R8*1000*11630/RES_hhdet_num!R3)</f>
        <v>7.1515610299811581</v>
      </c>
      <c r="S8" s="98">
        <f>IF(RES_hhdet_fec!S8=0,0,RES_hhdet_fec!S8*1000*11630/RES_hhdet_num!S3)</f>
        <v>6.6176965482655215</v>
      </c>
      <c r="T8" s="98">
        <f>IF(RES_hhdet_fec!T8=0,0,RES_hhdet_fec!T8*1000*11630/RES_hhdet_num!T3)</f>
        <v>7.6270903824504055</v>
      </c>
      <c r="U8" s="98">
        <f>IF(RES_hhdet_fec!U8=0,0,RES_hhdet_fec!U8*1000*11630/RES_hhdet_num!U3)</f>
        <v>11.519629516223292</v>
      </c>
      <c r="V8" s="98">
        <f>IF(RES_hhdet_fec!V8=0,0,RES_hhdet_fec!V8*1000*11630/RES_hhdet_num!V3)</f>
        <v>21.723358278703607</v>
      </c>
      <c r="W8" s="98">
        <f>IF(RES_hhdet_fec!W8=0,0,RES_hhdet_fec!W8*1000*11630/RES_hhdet_num!W3)</f>
        <v>28.300647809119823</v>
      </c>
      <c r="DA8" s="63" t="s">
        <v>2248</v>
      </c>
    </row>
    <row r="9" spans="1:105" ht="12" customHeight="1" x14ac:dyDescent="0.25">
      <c r="A9" s="121" t="s">
        <v>55</v>
      </c>
      <c r="B9" s="122">
        <v>1384.0871333273242</v>
      </c>
      <c r="C9" s="122">
        <v>1225.5472598307972</v>
      </c>
      <c r="D9" s="122">
        <v>1403.6905054276692</v>
      </c>
      <c r="E9" s="122">
        <v>1393.6282035378317</v>
      </c>
      <c r="F9" s="122">
        <v>1340.6819181661547</v>
      </c>
      <c r="G9" s="122">
        <v>1338.401788216717</v>
      </c>
      <c r="H9" s="122">
        <v>1308.0257429498954</v>
      </c>
      <c r="I9" s="122">
        <v>1357.4397309906033</v>
      </c>
      <c r="J9" s="122">
        <v>1241.2515140914811</v>
      </c>
      <c r="K9" s="122">
        <v>1316.0314483256468</v>
      </c>
      <c r="L9" s="122">
        <v>1283.0169462015838</v>
      </c>
      <c r="M9" s="122">
        <v>1316.8142517707429</v>
      </c>
      <c r="N9" s="122">
        <v>1292.9071750382811</v>
      </c>
      <c r="O9" s="122">
        <v>1289.2511190125911</v>
      </c>
      <c r="P9" s="122">
        <v>1317.0283887044952</v>
      </c>
      <c r="Q9" s="122">
        <v>1330.6131702382147</v>
      </c>
      <c r="R9" s="122">
        <v>1344.1915300758565</v>
      </c>
      <c r="S9" s="122">
        <v>1329.4211158077796</v>
      </c>
      <c r="T9" s="122">
        <v>1260.7211237258241</v>
      </c>
      <c r="U9" s="122">
        <v>1192.5392359068669</v>
      </c>
      <c r="V9" s="122">
        <v>1121.3196599524322</v>
      </c>
      <c r="W9" s="122">
        <v>1105.0590317414515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1467.7643399697326</v>
      </c>
      <c r="C15" s="101">
        <v>1312.5031556349472</v>
      </c>
      <c r="D15" s="101">
        <v>1499.5329935164079</v>
      </c>
      <c r="E15" s="101">
        <v>1492.7104914876445</v>
      </c>
      <c r="F15" s="101">
        <v>1441.8251824972924</v>
      </c>
      <c r="G15" s="101">
        <v>1439.4006937845552</v>
      </c>
      <c r="H15" s="101">
        <v>1406.0043590062019</v>
      </c>
      <c r="I15" s="101">
        <v>1458.7461424523333</v>
      </c>
      <c r="J15" s="101">
        <v>1342.3003607394294</v>
      </c>
      <c r="K15" s="101">
        <v>1424.8413174609127</v>
      </c>
      <c r="L15" s="101">
        <v>1398.6827752573056</v>
      </c>
      <c r="M15" s="101">
        <v>1430.3503435831117</v>
      </c>
      <c r="N15" s="101">
        <v>1405.532399081276</v>
      </c>
      <c r="O15" s="101">
        <v>1398.455025640937</v>
      </c>
      <c r="P15" s="101">
        <v>1428.9393016501929</v>
      </c>
      <c r="Q15" s="101">
        <v>1430.836332650747</v>
      </c>
      <c r="R15" s="101">
        <v>1441.8029395257151</v>
      </c>
      <c r="S15" s="101">
        <v>1420.8457882876928</v>
      </c>
      <c r="T15" s="101">
        <v>1344.7045603081938</v>
      </c>
      <c r="U15" s="101">
        <v>1271.6702145726085</v>
      </c>
      <c r="V15" s="101">
        <v>1193.5528141927909</v>
      </c>
      <c r="W15" s="101">
        <v>1172.4822182490548</v>
      </c>
      <c r="DA15" s="131" t="s">
        <v>2255</v>
      </c>
    </row>
    <row r="16" spans="1:105" ht="12" customHeight="1" x14ac:dyDescent="0.25">
      <c r="A16" s="107" t="s">
        <v>121</v>
      </c>
      <c r="B16" s="104">
        <v>1264.4889421957432</v>
      </c>
      <c r="C16" s="104">
        <v>1110.8858459124365</v>
      </c>
      <c r="D16" s="104">
        <v>1282.6671784545051</v>
      </c>
      <c r="E16" s="104">
        <v>1274.430601909113</v>
      </c>
      <c r="F16" s="104">
        <v>1233.6468131943682</v>
      </c>
      <c r="G16" s="104">
        <v>1238.7495347231165</v>
      </c>
      <c r="H16" s="104">
        <v>1212.3986136789399</v>
      </c>
      <c r="I16" s="104">
        <v>1273.0756439156974</v>
      </c>
      <c r="J16" s="104">
        <v>1154.1434252073027</v>
      </c>
      <c r="K16" s="104">
        <v>1231.5292266413951</v>
      </c>
      <c r="L16" s="104">
        <v>1181.316300193143</v>
      </c>
      <c r="M16" s="104">
        <v>1224.9700148981353</v>
      </c>
      <c r="N16" s="104">
        <v>1197.6089085403619</v>
      </c>
      <c r="O16" s="104">
        <v>1197.2472333390813</v>
      </c>
      <c r="P16" s="104">
        <v>1232.2154012204919</v>
      </c>
      <c r="Q16" s="104">
        <v>1243.8111965313608</v>
      </c>
      <c r="R16" s="104">
        <v>1265.2821385710124</v>
      </c>
      <c r="S16" s="104">
        <v>1252.5641109208195</v>
      </c>
      <c r="T16" s="104">
        <v>1190.4168074958859</v>
      </c>
      <c r="U16" s="104">
        <v>1123.2797274167306</v>
      </c>
      <c r="V16" s="104">
        <v>1055.8451634187736</v>
      </c>
      <c r="W16" s="104">
        <v>1039.2411591983152</v>
      </c>
      <c r="DA16" s="132" t="s">
        <v>2256</v>
      </c>
    </row>
    <row r="17" spans="1:105" ht="12" customHeight="1" x14ac:dyDescent="0.25">
      <c r="A17" s="108" t="s">
        <v>53</v>
      </c>
      <c r="B17" s="98">
        <v>789.86497372027327</v>
      </c>
      <c r="C17" s="98">
        <v>636.46357430972319</v>
      </c>
      <c r="D17" s="98">
        <v>764.3241789688667</v>
      </c>
      <c r="E17" s="98">
        <v>743.98100409577762</v>
      </c>
      <c r="F17" s="98">
        <v>719.30887902563609</v>
      </c>
      <c r="G17" s="98">
        <v>728.5135106700842</v>
      </c>
      <c r="H17" s="98">
        <v>700.84025678570742</v>
      </c>
      <c r="I17" s="98">
        <v>776.38177232279122</v>
      </c>
      <c r="J17" s="98">
        <v>647.27469503943041</v>
      </c>
      <c r="K17" s="98">
        <v>709.39112160641616</v>
      </c>
      <c r="L17" s="98">
        <v>589.28006470121727</v>
      </c>
      <c r="M17" s="98">
        <v>662.45484966388562</v>
      </c>
      <c r="N17" s="98">
        <v>621.40232292308156</v>
      </c>
      <c r="O17" s="98">
        <v>632.32210629335111</v>
      </c>
      <c r="P17" s="98">
        <v>671.49169753935223</v>
      </c>
      <c r="Q17" s="98">
        <v>681.05010279865553</v>
      </c>
      <c r="R17" s="98">
        <v>710.20458388802945</v>
      </c>
      <c r="S17" s="98">
        <v>703.29195316554171</v>
      </c>
      <c r="T17" s="98">
        <v>641.0432340671523</v>
      </c>
      <c r="U17" s="98">
        <v>583.21637042010673</v>
      </c>
      <c r="V17" s="98">
        <v>542.09122566624126</v>
      </c>
      <c r="W17" s="98">
        <v>531.28453406432038</v>
      </c>
      <c r="DA17" s="63" t="s">
        <v>2257</v>
      </c>
    </row>
    <row r="18" spans="1:105" ht="12" customHeight="1" x14ac:dyDescent="0.25">
      <c r="A18" s="108" t="s">
        <v>52</v>
      </c>
      <c r="B18" s="98">
        <v>474.62396847546972</v>
      </c>
      <c r="C18" s="98">
        <v>474.42227160271324</v>
      </c>
      <c r="D18" s="98">
        <v>518.34299948563842</v>
      </c>
      <c r="E18" s="98">
        <v>530.44959781333546</v>
      </c>
      <c r="F18" s="98">
        <v>514.33793416873209</v>
      </c>
      <c r="G18" s="98">
        <v>510.23602405303228</v>
      </c>
      <c r="H18" s="98">
        <v>511.55835689323254</v>
      </c>
      <c r="I18" s="98">
        <v>496.69387159290653</v>
      </c>
      <c r="J18" s="98">
        <v>506.86873016787229</v>
      </c>
      <c r="K18" s="98">
        <v>522.13810503497882</v>
      </c>
      <c r="L18" s="98">
        <v>592.03623549192548</v>
      </c>
      <c r="M18" s="98">
        <v>562.51516523424971</v>
      </c>
      <c r="N18" s="98">
        <v>576.20658561728033</v>
      </c>
      <c r="O18" s="98">
        <v>564.92512704573028</v>
      </c>
      <c r="P18" s="98">
        <v>560.72370368113957</v>
      </c>
      <c r="Q18" s="98">
        <v>562.76109373270538</v>
      </c>
      <c r="R18" s="98">
        <v>555.07755468298308</v>
      </c>
      <c r="S18" s="98">
        <v>549.27215775527782</v>
      </c>
      <c r="T18" s="98">
        <v>549.37357342873372</v>
      </c>
      <c r="U18" s="98">
        <v>540.06335699662361</v>
      </c>
      <c r="V18" s="98">
        <v>513.75393775253235</v>
      </c>
      <c r="W18" s="98">
        <v>507.95662513399481</v>
      </c>
      <c r="DA18" s="63" t="s">
        <v>2258</v>
      </c>
    </row>
    <row r="19" spans="1:105" ht="12" customHeight="1" x14ac:dyDescent="0.25">
      <c r="A19" s="121" t="s">
        <v>54</v>
      </c>
      <c r="B19" s="122">
        <v>229.24125795315109</v>
      </c>
      <c r="C19" s="122">
        <v>243.54986508289213</v>
      </c>
      <c r="D19" s="122">
        <v>243.28011275760767</v>
      </c>
      <c r="E19" s="122">
        <v>242.09763177061205</v>
      </c>
      <c r="F19" s="122">
        <v>248.40436093872955</v>
      </c>
      <c r="G19" s="122">
        <v>248.20038806826147</v>
      </c>
      <c r="H19" s="122">
        <v>270.56931393360571</v>
      </c>
      <c r="I19" s="122">
        <v>252.55988303357478</v>
      </c>
      <c r="J19" s="122">
        <v>259.14128706066293</v>
      </c>
      <c r="K19" s="122">
        <v>236.41974576345248</v>
      </c>
      <c r="L19" s="122">
        <v>288.67551856101005</v>
      </c>
      <c r="M19" s="122">
        <v>287.59319878931547</v>
      </c>
      <c r="N19" s="122">
        <v>286.87911721779608</v>
      </c>
      <c r="O19" s="122">
        <v>280.61187540455649</v>
      </c>
      <c r="P19" s="122">
        <v>274.18662212779395</v>
      </c>
      <c r="Q19" s="122">
        <v>267.55085297810302</v>
      </c>
      <c r="R19" s="122">
        <v>260.48537789594792</v>
      </c>
      <c r="S19" s="122">
        <v>254.32615631478512</v>
      </c>
      <c r="T19" s="122">
        <v>248.68270634154209</v>
      </c>
      <c r="U19" s="122">
        <v>243.21398071823918</v>
      </c>
      <c r="V19" s="122">
        <v>238.73225589734099</v>
      </c>
      <c r="W19" s="122">
        <v>237.03127391193962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229.24125795315109</v>
      </c>
      <c r="C22" s="33">
        <v>243.54986508289213</v>
      </c>
      <c r="D22" s="33">
        <v>243.28011275760767</v>
      </c>
      <c r="E22" s="33">
        <v>242.09763177061205</v>
      </c>
      <c r="F22" s="33">
        <v>248.40436093872955</v>
      </c>
      <c r="G22" s="33">
        <v>248.20038806826147</v>
      </c>
      <c r="H22" s="33">
        <v>270.56931393360571</v>
      </c>
      <c r="I22" s="33">
        <v>252.55988303357478</v>
      </c>
      <c r="J22" s="33">
        <v>259.14128706066293</v>
      </c>
      <c r="K22" s="33">
        <v>236.41974576345248</v>
      </c>
      <c r="L22" s="33">
        <v>288.67551856101005</v>
      </c>
      <c r="M22" s="33">
        <v>287.59319878931547</v>
      </c>
      <c r="N22" s="33">
        <v>286.87911721779608</v>
      </c>
      <c r="O22" s="33">
        <v>280.61187540455649</v>
      </c>
      <c r="P22" s="33">
        <v>274.18662212779395</v>
      </c>
      <c r="Q22" s="33">
        <v>267.55085297810302</v>
      </c>
      <c r="R22" s="33">
        <v>260.48537789594792</v>
      </c>
      <c r="S22" s="33">
        <v>254.32615631478512</v>
      </c>
      <c r="T22" s="33">
        <v>248.68270634154209</v>
      </c>
      <c r="U22" s="33">
        <v>243.21398071823918</v>
      </c>
      <c r="V22" s="33">
        <v>238.73225589734099</v>
      </c>
      <c r="W22" s="33">
        <v>237.03127391193962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17643.141170116211</v>
      </c>
      <c r="C24" s="117">
        <f t="shared" si="7"/>
        <v>18265.312280458031</v>
      </c>
      <c r="D24" s="117">
        <f t="shared" si="7"/>
        <v>17703.788345053126</v>
      </c>
      <c r="E24" s="117">
        <f t="shared" si="7"/>
        <v>17573.317874717079</v>
      </c>
      <c r="F24" s="117">
        <f t="shared" si="7"/>
        <v>16895.168211422479</v>
      </c>
      <c r="G24" s="117">
        <f t="shared" si="7"/>
        <v>15977.192359746361</v>
      </c>
      <c r="H24" s="117">
        <f t="shared" si="7"/>
        <v>16751.094071960546</v>
      </c>
      <c r="I24" s="117">
        <f t="shared" si="7"/>
        <v>15475.619302994521</v>
      </c>
      <c r="J24" s="117">
        <f t="shared" si="7"/>
        <v>16397.319276047347</v>
      </c>
      <c r="K24" s="117">
        <f t="shared" si="7"/>
        <v>16430.506660145573</v>
      </c>
      <c r="L24" s="117">
        <f t="shared" si="7"/>
        <v>18726.658072139664</v>
      </c>
      <c r="M24" s="117">
        <f t="shared" si="7"/>
        <v>15188.266984083988</v>
      </c>
      <c r="N24" s="117">
        <f t="shared" si="7"/>
        <v>16045.04327846488</v>
      </c>
      <c r="O24" s="117">
        <f t="shared" si="7"/>
        <v>16833.355902465584</v>
      </c>
      <c r="P24" s="117">
        <f t="shared" si="7"/>
        <v>13387.266155909376</v>
      </c>
      <c r="Q24" s="117">
        <f t="shared" si="7"/>
        <v>13211.669639593594</v>
      </c>
      <c r="R24" s="117">
        <f t="shared" ref="R24:V24" si="8">R25+R28+R30+R39</f>
        <v>13298.973132912161</v>
      </c>
      <c r="S24" s="117">
        <f t="shared" si="8"/>
        <v>13155.205098286735</v>
      </c>
      <c r="T24" s="117">
        <f t="shared" si="8"/>
        <v>12857.919644607629</v>
      </c>
      <c r="U24" s="117">
        <f t="shared" si="8"/>
        <v>12608.306477510399</v>
      </c>
      <c r="V24" s="117">
        <f t="shared" si="8"/>
        <v>12630.09617056913</v>
      </c>
      <c r="W24" s="117">
        <f t="shared" ref="W24" si="9">W25+W28+W30+W39</f>
        <v>12826.304832091981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16024.578149901416</v>
      </c>
      <c r="C25" s="122">
        <f t="shared" si="10"/>
        <v>16791.218305305654</v>
      </c>
      <c r="D25" s="122">
        <f t="shared" si="10"/>
        <v>16051.302427153714</v>
      </c>
      <c r="E25" s="122">
        <f t="shared" si="10"/>
        <v>15931.190000803877</v>
      </c>
      <c r="F25" s="122">
        <f t="shared" si="10"/>
        <v>15302.857786914423</v>
      </c>
      <c r="G25" s="122">
        <f t="shared" si="10"/>
        <v>14386.711458551039</v>
      </c>
      <c r="H25" s="122">
        <f t="shared" si="10"/>
        <v>15163.192961668183</v>
      </c>
      <c r="I25" s="122">
        <f t="shared" si="10"/>
        <v>13856.785710839627</v>
      </c>
      <c r="J25" s="122">
        <f t="shared" si="10"/>
        <v>14887.159838377644</v>
      </c>
      <c r="K25" s="122">
        <f t="shared" si="10"/>
        <v>14866.758168273487</v>
      </c>
      <c r="L25" s="122">
        <f t="shared" si="10"/>
        <v>17137.760253440108</v>
      </c>
      <c r="M25" s="122">
        <f t="shared" si="10"/>
        <v>13576.543988028961</v>
      </c>
      <c r="N25" s="122">
        <f t="shared" si="10"/>
        <v>14456.305685303501</v>
      </c>
      <c r="O25" s="122">
        <f t="shared" si="10"/>
        <v>15257.503747672303</v>
      </c>
      <c r="P25" s="122">
        <f t="shared" si="10"/>
        <v>11790.455493757976</v>
      </c>
      <c r="Q25" s="122">
        <f t="shared" si="10"/>
        <v>11604.39985981135</v>
      </c>
      <c r="R25" s="122">
        <f t="shared" ref="R25:V25" si="11">SUM(R26:R27)</f>
        <v>11675.160268750167</v>
      </c>
      <c r="S25" s="122">
        <f t="shared" si="11"/>
        <v>11552.056239714588</v>
      </c>
      <c r="T25" s="122">
        <f t="shared" si="11"/>
        <v>11326.146850114435</v>
      </c>
      <c r="U25" s="122">
        <f t="shared" si="11"/>
        <v>11149.846675553592</v>
      </c>
      <c r="V25" s="122">
        <f t="shared" si="11"/>
        <v>11251.642791069133</v>
      </c>
      <c r="W25" s="122">
        <f t="shared" ref="W25" si="12">SUM(W26:W27)</f>
        <v>11472.53532529165</v>
      </c>
      <c r="DA25" s="130" t="s">
        <v>2264</v>
      </c>
    </row>
    <row r="26" spans="1:105" ht="12" customHeight="1" x14ac:dyDescent="0.25">
      <c r="A26" s="97" t="s">
        <v>74</v>
      </c>
      <c r="B26" s="98">
        <v>15845.218289254772</v>
      </c>
      <c r="C26" s="98">
        <v>16604.485336400227</v>
      </c>
      <c r="D26" s="98">
        <v>15874.360595436512</v>
      </c>
      <c r="E26" s="98">
        <v>15756.631867191509</v>
      </c>
      <c r="F26" s="98">
        <v>15135.795703638752</v>
      </c>
      <c r="G26" s="98">
        <v>14230.408573342262</v>
      </c>
      <c r="H26" s="98">
        <v>14999.330943847075</v>
      </c>
      <c r="I26" s="98">
        <v>13708.858455798725</v>
      </c>
      <c r="J26" s="98">
        <v>14725.312401317271</v>
      </c>
      <c r="K26" s="98">
        <v>14704.748175511302</v>
      </c>
      <c r="L26" s="98">
        <v>16944.07953931978</v>
      </c>
      <c r="M26" s="98">
        <v>13429.622036013556</v>
      </c>
      <c r="N26" s="98">
        <v>14296.426068675539</v>
      </c>
      <c r="O26" s="98">
        <v>15083.630122291346</v>
      </c>
      <c r="P26" s="98">
        <v>11663.766891891892</v>
      </c>
      <c r="Q26" s="98">
        <v>11474.975549602415</v>
      </c>
      <c r="R26" s="98">
        <v>11542.609141830939</v>
      </c>
      <c r="S26" s="98">
        <v>11420.43579437275</v>
      </c>
      <c r="T26" s="98">
        <v>11195.65397694286</v>
      </c>
      <c r="U26" s="98">
        <v>11021.064663618545</v>
      </c>
      <c r="V26" s="98">
        <v>11122.316977711871</v>
      </c>
      <c r="W26" s="98">
        <v>11334.788815181813</v>
      </c>
      <c r="DA26" s="63" t="s">
        <v>2265</v>
      </c>
    </row>
    <row r="27" spans="1:105" ht="12" customHeight="1" x14ac:dyDescent="0.25">
      <c r="A27" s="97" t="s">
        <v>53</v>
      </c>
      <c r="B27" s="98">
        <v>179.3598606466436</v>
      </c>
      <c r="C27" s="98">
        <v>186.73296890542721</v>
      </c>
      <c r="D27" s="98">
        <v>176.94183171720286</v>
      </c>
      <c r="E27" s="98">
        <v>174.55813361236844</v>
      </c>
      <c r="F27" s="98">
        <v>167.06208327567043</v>
      </c>
      <c r="G27" s="98">
        <v>156.30288520877798</v>
      </c>
      <c r="H27" s="98">
        <v>163.86201782110777</v>
      </c>
      <c r="I27" s="98">
        <v>147.92725504090211</v>
      </c>
      <c r="J27" s="98">
        <v>161.84743706037341</v>
      </c>
      <c r="K27" s="98">
        <v>162.00999276218559</v>
      </c>
      <c r="L27" s="98">
        <v>193.68071412032864</v>
      </c>
      <c r="M27" s="98">
        <v>146.92195201540565</v>
      </c>
      <c r="N27" s="98">
        <v>159.87961662796218</v>
      </c>
      <c r="O27" s="98">
        <v>173.87362538095581</v>
      </c>
      <c r="P27" s="98">
        <v>126.68860186608401</v>
      </c>
      <c r="Q27" s="98">
        <v>129.42431020893565</v>
      </c>
      <c r="R27" s="98">
        <v>132.55112691922875</v>
      </c>
      <c r="S27" s="98">
        <v>131.62044534183775</v>
      </c>
      <c r="T27" s="98">
        <v>130.49287317157552</v>
      </c>
      <c r="U27" s="98">
        <v>128.78201193504708</v>
      </c>
      <c r="V27" s="98">
        <v>129.32581335726221</v>
      </c>
      <c r="W27" s="98">
        <v>137.74651010983646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5.1952602148659457</v>
      </c>
      <c r="C28" s="122">
        <f t="shared" si="13"/>
        <v>5.2701088797920956</v>
      </c>
      <c r="D28" s="122">
        <f t="shared" si="13"/>
        <v>5.5383544029538152</v>
      </c>
      <c r="E28" s="122">
        <f t="shared" si="13"/>
        <v>7.8025946908180774</v>
      </c>
      <c r="F28" s="122">
        <f t="shared" si="13"/>
        <v>5.7302706557541399</v>
      </c>
      <c r="G28" s="122">
        <f t="shared" si="13"/>
        <v>6.2789371900176771</v>
      </c>
      <c r="H28" s="122">
        <f t="shared" si="13"/>
        <v>10.769240309905941</v>
      </c>
      <c r="I28" s="122">
        <f t="shared" si="13"/>
        <v>7.9029406968693907</v>
      </c>
      <c r="J28" s="122">
        <f t="shared" si="13"/>
        <v>8.7815169576352012</v>
      </c>
      <c r="K28" s="122">
        <f t="shared" si="13"/>
        <v>9.9347714345927933</v>
      </c>
      <c r="L28" s="122">
        <f t="shared" si="13"/>
        <v>10.810972016596395</v>
      </c>
      <c r="M28" s="122">
        <f t="shared" si="13"/>
        <v>12.794243628607127</v>
      </c>
      <c r="N28" s="122">
        <f t="shared" si="13"/>
        <v>14.615364288698171</v>
      </c>
      <c r="O28" s="122">
        <f t="shared" si="13"/>
        <v>16.213555318531739</v>
      </c>
      <c r="P28" s="122">
        <f t="shared" si="13"/>
        <v>18.469799783319267</v>
      </c>
      <c r="Q28" s="122">
        <f t="shared" si="13"/>
        <v>21.132817659408776</v>
      </c>
      <c r="R28" s="122">
        <f t="shared" si="13"/>
        <v>23.295663165214435</v>
      </c>
      <c r="S28" s="122">
        <f t="shared" si="13"/>
        <v>25.085023399748152</v>
      </c>
      <c r="T28" s="122">
        <f t="shared" si="13"/>
        <v>27.250327264798077</v>
      </c>
      <c r="U28" s="122">
        <f t="shared" si="13"/>
        <v>30.179209441921568</v>
      </c>
      <c r="V28" s="122">
        <f t="shared" si="13"/>
        <v>33.798634302933536</v>
      </c>
      <c r="W28" s="122">
        <f t="shared" si="13"/>
        <v>36.900974742642717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5.1952602148659457</v>
      </c>
      <c r="C29" s="98">
        <f>IF(RES_hhdet_fec!C29=0,0,RES_hhdet_fec!C29*1000*11630/RES_hhdet_num!C24)</f>
        <v>5.2701088797920956</v>
      </c>
      <c r="D29" s="98">
        <f>IF(RES_hhdet_fec!D29=0,0,RES_hhdet_fec!D29*1000*11630/RES_hhdet_num!D24)</f>
        <v>5.5383544029538152</v>
      </c>
      <c r="E29" s="98">
        <f>IF(RES_hhdet_fec!E29=0,0,RES_hhdet_fec!E29*1000*11630/RES_hhdet_num!E24)</f>
        <v>7.8025946908180774</v>
      </c>
      <c r="F29" s="98">
        <f>IF(RES_hhdet_fec!F29=0,0,RES_hhdet_fec!F29*1000*11630/RES_hhdet_num!F24)</f>
        <v>5.7302706557541399</v>
      </c>
      <c r="G29" s="98">
        <f>IF(RES_hhdet_fec!G29=0,0,RES_hhdet_fec!G29*1000*11630/RES_hhdet_num!G24)</f>
        <v>6.2789371900176771</v>
      </c>
      <c r="H29" s="98">
        <f>IF(RES_hhdet_fec!H29=0,0,RES_hhdet_fec!H29*1000*11630/RES_hhdet_num!H24)</f>
        <v>10.769240309905941</v>
      </c>
      <c r="I29" s="98">
        <f>IF(RES_hhdet_fec!I29=0,0,RES_hhdet_fec!I29*1000*11630/RES_hhdet_num!I24)</f>
        <v>7.9029406968693907</v>
      </c>
      <c r="J29" s="98">
        <f>IF(RES_hhdet_fec!J29=0,0,RES_hhdet_fec!J29*1000*11630/RES_hhdet_num!J24)</f>
        <v>8.7815169576352012</v>
      </c>
      <c r="K29" s="98">
        <f>IF(RES_hhdet_fec!K29=0,0,RES_hhdet_fec!K29*1000*11630/RES_hhdet_num!K24)</f>
        <v>9.9347714345927933</v>
      </c>
      <c r="L29" s="98">
        <f>IF(RES_hhdet_fec!L29=0,0,RES_hhdet_fec!L29*1000*11630/RES_hhdet_num!L24)</f>
        <v>10.810972016596395</v>
      </c>
      <c r="M29" s="98">
        <f>IF(RES_hhdet_fec!M29=0,0,RES_hhdet_fec!M29*1000*11630/RES_hhdet_num!M24)</f>
        <v>12.794243628607127</v>
      </c>
      <c r="N29" s="98">
        <f>IF(RES_hhdet_fec!N29=0,0,RES_hhdet_fec!N29*1000*11630/RES_hhdet_num!N24)</f>
        <v>14.615364288698171</v>
      </c>
      <c r="O29" s="98">
        <f>IF(RES_hhdet_fec!O29=0,0,RES_hhdet_fec!O29*1000*11630/RES_hhdet_num!O24)</f>
        <v>16.213555318531739</v>
      </c>
      <c r="P29" s="98">
        <f>IF(RES_hhdet_fec!P29=0,0,RES_hhdet_fec!P29*1000*11630/RES_hhdet_num!P24)</f>
        <v>18.469799783319267</v>
      </c>
      <c r="Q29" s="98">
        <f>IF(RES_hhdet_fec!Q29=0,0,RES_hhdet_fec!Q29*1000*11630/RES_hhdet_num!Q24)</f>
        <v>21.132817659408776</v>
      </c>
      <c r="R29" s="98">
        <f>IF(RES_hhdet_fec!R29=0,0,RES_hhdet_fec!R29*1000*11630/RES_hhdet_num!R24)</f>
        <v>23.295663165214435</v>
      </c>
      <c r="S29" s="98">
        <f>IF(RES_hhdet_fec!S29=0,0,RES_hhdet_fec!S29*1000*11630/RES_hhdet_num!S24)</f>
        <v>25.085023399748152</v>
      </c>
      <c r="T29" s="98">
        <f>IF(RES_hhdet_fec!T29=0,0,RES_hhdet_fec!T29*1000*11630/RES_hhdet_num!T24)</f>
        <v>27.250327264798077</v>
      </c>
      <c r="U29" s="98">
        <f>IF(RES_hhdet_fec!U29=0,0,RES_hhdet_fec!U29*1000*11630/RES_hhdet_num!U24)</f>
        <v>30.179209441921568</v>
      </c>
      <c r="V29" s="98">
        <f>IF(RES_hhdet_fec!V29=0,0,RES_hhdet_fec!V29*1000*11630/RES_hhdet_num!V24)</f>
        <v>33.798634302933536</v>
      </c>
      <c r="W29" s="98">
        <f>IF(RES_hhdet_fec!W29=0,0,RES_hhdet_fec!W29*1000*11630/RES_hhdet_num!W24)</f>
        <v>36.900974742642717</v>
      </c>
      <c r="DA29" s="63" t="s">
        <v>2268</v>
      </c>
    </row>
    <row r="30" spans="1:105" ht="12" customHeight="1" x14ac:dyDescent="0.25">
      <c r="A30" s="121" t="s">
        <v>55</v>
      </c>
      <c r="B30" s="122">
        <v>1384.1265020467761</v>
      </c>
      <c r="C30" s="122">
        <v>1225.2946123696083</v>
      </c>
      <c r="D30" s="122">
        <v>1403.664023514672</v>
      </c>
      <c r="E30" s="122">
        <v>1392.3371425916712</v>
      </c>
      <c r="F30" s="122">
        <v>1338.3432278961229</v>
      </c>
      <c r="G30" s="122">
        <v>1336.1846477329925</v>
      </c>
      <c r="H30" s="122">
        <v>1306.6972816224011</v>
      </c>
      <c r="I30" s="122">
        <v>1358.3726386917642</v>
      </c>
      <c r="J30" s="122">
        <v>1242.2059284421159</v>
      </c>
      <c r="K30" s="122">
        <v>1317.3428628419686</v>
      </c>
      <c r="L30" s="122">
        <v>1289.4753912348538</v>
      </c>
      <c r="M30" s="122">
        <v>1311.708041713598</v>
      </c>
      <c r="N30" s="122">
        <v>1287.8955096521963</v>
      </c>
      <c r="O30" s="122">
        <v>1280.0684435323849</v>
      </c>
      <c r="P30" s="122">
        <v>1305.1656776846053</v>
      </c>
      <c r="Q30" s="122">
        <v>1318.746176625868</v>
      </c>
      <c r="R30" s="122">
        <v>1339.2181292236971</v>
      </c>
      <c r="S30" s="122">
        <v>1322.9061590280007</v>
      </c>
      <c r="T30" s="122">
        <v>1255.8022107519048</v>
      </c>
      <c r="U30" s="122">
        <v>1186.0888084707733</v>
      </c>
      <c r="V30" s="122">
        <v>1108.8468877310586</v>
      </c>
      <c r="W30" s="122">
        <v>1084.8606599214718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1467.7643399697324</v>
      </c>
      <c r="C35" s="101">
        <v>1312.3355895545246</v>
      </c>
      <c r="D35" s="101">
        <v>1499.5854946831371</v>
      </c>
      <c r="E35" s="101">
        <v>1491.5122840047813</v>
      </c>
      <c r="F35" s="101">
        <v>1440.0911028255714</v>
      </c>
      <c r="G35" s="101">
        <v>1437.2881564890401</v>
      </c>
      <c r="H35" s="101">
        <v>1404.4225446941175</v>
      </c>
      <c r="I35" s="101">
        <v>1458.2349144899829</v>
      </c>
      <c r="J35" s="101">
        <v>1342.2287473306026</v>
      </c>
      <c r="K35" s="101">
        <v>1425.0632612514053</v>
      </c>
      <c r="L35" s="101">
        <v>1396.7300341258447</v>
      </c>
      <c r="M35" s="101">
        <v>1427.8534345389073</v>
      </c>
      <c r="N35" s="101">
        <v>1399.3162691123136</v>
      </c>
      <c r="O35" s="101">
        <v>1387.2998444077155</v>
      </c>
      <c r="P35" s="101">
        <v>1416.3386056474938</v>
      </c>
      <c r="Q35" s="101">
        <v>1424.0978010724727</v>
      </c>
      <c r="R35" s="101">
        <v>1441.2749964883355</v>
      </c>
      <c r="S35" s="101">
        <v>1417.4995218563447</v>
      </c>
      <c r="T35" s="101">
        <v>1338.134327839964</v>
      </c>
      <c r="U35" s="101">
        <v>1262.0560727927927</v>
      </c>
      <c r="V35" s="101">
        <v>1175.5861234670601</v>
      </c>
      <c r="W35" s="101">
        <v>1146.7903490322774</v>
      </c>
      <c r="DA35" s="131" t="s">
        <v>2274</v>
      </c>
    </row>
    <row r="36" spans="1:105" ht="12" customHeight="1" x14ac:dyDescent="0.25">
      <c r="A36" s="107" t="s">
        <v>121</v>
      </c>
      <c r="B36" s="104">
        <v>1264.488942195743</v>
      </c>
      <c r="C36" s="104">
        <v>1110.7584696656318</v>
      </c>
      <c r="D36" s="104">
        <v>1282.6713178102327</v>
      </c>
      <c r="E36" s="104">
        <v>1273.7716710500711</v>
      </c>
      <c r="F36" s="104">
        <v>1232.6854703733175</v>
      </c>
      <c r="G36" s="104">
        <v>1237.703331280931</v>
      </c>
      <c r="H36" s="104">
        <v>1211.5255416023649</v>
      </c>
      <c r="I36" s="104">
        <v>1272.9353822173741</v>
      </c>
      <c r="J36" s="104">
        <v>1154.1865264586595</v>
      </c>
      <c r="K36" s="104">
        <v>1231.7118094932848</v>
      </c>
      <c r="L36" s="104">
        <v>1181.3097574310814</v>
      </c>
      <c r="M36" s="104">
        <v>1222.3943133981174</v>
      </c>
      <c r="N36" s="104">
        <v>1193.8268684666434</v>
      </c>
      <c r="O36" s="104">
        <v>1190.711754618573</v>
      </c>
      <c r="P36" s="104">
        <v>1223.0227784951069</v>
      </c>
      <c r="Q36" s="104">
        <v>1236.6599018357654</v>
      </c>
      <c r="R36" s="104">
        <v>1262.1393049003671</v>
      </c>
      <c r="S36" s="104">
        <v>1249.6153039057624</v>
      </c>
      <c r="T36" s="104">
        <v>1185.2852500463334</v>
      </c>
      <c r="U36" s="104">
        <v>1116.0234190352642</v>
      </c>
      <c r="V36" s="104">
        <v>1045.1124226761481</v>
      </c>
      <c r="W36" s="104">
        <v>1022.5135493658209</v>
      </c>
      <c r="DA36" s="132" t="s">
        <v>2275</v>
      </c>
    </row>
    <row r="37" spans="1:105" ht="12" customHeight="1" x14ac:dyDescent="0.25">
      <c r="A37" s="108" t="s">
        <v>53</v>
      </c>
      <c r="B37" s="98">
        <v>789.86497372027338</v>
      </c>
      <c r="C37" s="98">
        <v>636.33810159197299</v>
      </c>
      <c r="D37" s="98">
        <v>764.32574404572028</v>
      </c>
      <c r="E37" s="98">
        <v>743.36489086066035</v>
      </c>
      <c r="F37" s="98">
        <v>718.43501545419895</v>
      </c>
      <c r="G37" s="98">
        <v>727.608785678034</v>
      </c>
      <c r="H37" s="98">
        <v>700.17941867467903</v>
      </c>
      <c r="I37" s="98">
        <v>776.30996909513453</v>
      </c>
      <c r="J37" s="98">
        <v>647.34380363825119</v>
      </c>
      <c r="K37" s="98">
        <v>709.55827083949748</v>
      </c>
      <c r="L37" s="98">
        <v>589.30395781515779</v>
      </c>
      <c r="M37" s="98">
        <v>660.44998589736872</v>
      </c>
      <c r="N37" s="98">
        <v>618.47766250828465</v>
      </c>
      <c r="O37" s="98">
        <v>627.12575311194576</v>
      </c>
      <c r="P37" s="98">
        <v>664.72430782549372</v>
      </c>
      <c r="Q37" s="98">
        <v>676.90889115509253</v>
      </c>
      <c r="R37" s="98">
        <v>709.9714821505097</v>
      </c>
      <c r="S37" s="98">
        <v>703.70498803642238</v>
      </c>
      <c r="T37" s="98">
        <v>639.45261229292475</v>
      </c>
      <c r="U37" s="98">
        <v>579.33457547788942</v>
      </c>
      <c r="V37" s="98">
        <v>535.0547181254509</v>
      </c>
      <c r="W37" s="98">
        <v>519.35732781294405</v>
      </c>
      <c r="DA37" s="63" t="s">
        <v>2276</v>
      </c>
    </row>
    <row r="38" spans="1:105" ht="12" customHeight="1" x14ac:dyDescent="0.25">
      <c r="A38" s="108" t="s">
        <v>52</v>
      </c>
      <c r="B38" s="98">
        <v>474.62396847546967</v>
      </c>
      <c r="C38" s="98">
        <v>474.42036807365889</v>
      </c>
      <c r="D38" s="98">
        <v>518.34557376451255</v>
      </c>
      <c r="E38" s="98">
        <v>530.40678018941082</v>
      </c>
      <c r="F38" s="98">
        <v>514.25045491911862</v>
      </c>
      <c r="G38" s="98">
        <v>510.09454560289726</v>
      </c>
      <c r="H38" s="98">
        <v>511.34612292768549</v>
      </c>
      <c r="I38" s="98">
        <v>496.62541312223948</v>
      </c>
      <c r="J38" s="98">
        <v>506.84272282040826</v>
      </c>
      <c r="K38" s="98">
        <v>522.15353865378756</v>
      </c>
      <c r="L38" s="98">
        <v>592.00579961592359</v>
      </c>
      <c r="M38" s="98">
        <v>561.94432750074884</v>
      </c>
      <c r="N38" s="98">
        <v>575.34920595835888</v>
      </c>
      <c r="O38" s="98">
        <v>563.5860015066271</v>
      </c>
      <c r="P38" s="98">
        <v>558.29847066961338</v>
      </c>
      <c r="Q38" s="98">
        <v>559.75101068067272</v>
      </c>
      <c r="R38" s="98">
        <v>552.16782274985746</v>
      </c>
      <c r="S38" s="98">
        <v>545.91031586934014</v>
      </c>
      <c r="T38" s="98">
        <v>545.83263775340879</v>
      </c>
      <c r="U38" s="98">
        <v>536.68884355737487</v>
      </c>
      <c r="V38" s="98">
        <v>510.05770455069705</v>
      </c>
      <c r="W38" s="98">
        <v>503.1562215528769</v>
      </c>
      <c r="DA38" s="63" t="s">
        <v>2277</v>
      </c>
    </row>
    <row r="39" spans="1:105" ht="12" customHeight="1" x14ac:dyDescent="0.25">
      <c r="A39" s="121" t="s">
        <v>54</v>
      </c>
      <c r="B39" s="122">
        <v>229.24125795315109</v>
      </c>
      <c r="C39" s="122">
        <v>243.52925390297614</v>
      </c>
      <c r="D39" s="122">
        <v>243.28353998178386</v>
      </c>
      <c r="E39" s="122">
        <v>241.98813663071428</v>
      </c>
      <c r="F39" s="122">
        <v>248.23692595617769</v>
      </c>
      <c r="G39" s="122">
        <v>248.0173162723105</v>
      </c>
      <c r="H39" s="122">
        <v>270.43458836005414</v>
      </c>
      <c r="I39" s="122">
        <v>252.55801276625891</v>
      </c>
      <c r="J39" s="122">
        <v>259.17199226995285</v>
      </c>
      <c r="K39" s="122">
        <v>236.47085759552627</v>
      </c>
      <c r="L39" s="122">
        <v>288.61145544810535</v>
      </c>
      <c r="M39" s="122">
        <v>287.22071071282102</v>
      </c>
      <c r="N39" s="122">
        <v>286.22671922048312</v>
      </c>
      <c r="O39" s="122">
        <v>279.57015594236333</v>
      </c>
      <c r="P39" s="122">
        <v>273.17518468347629</v>
      </c>
      <c r="Q39" s="122">
        <v>267.39078549696677</v>
      </c>
      <c r="R39" s="122">
        <v>261.29907177308348</v>
      </c>
      <c r="S39" s="122">
        <v>255.15767614440026</v>
      </c>
      <c r="T39" s="122">
        <v>248.72025647649238</v>
      </c>
      <c r="U39" s="122">
        <v>242.1917840441123</v>
      </c>
      <c r="V39" s="122">
        <v>235.80785746600495</v>
      </c>
      <c r="W39" s="122">
        <v>232.00787213621564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229.24125795315109</v>
      </c>
      <c r="C41" s="33">
        <v>243.52925390297614</v>
      </c>
      <c r="D41" s="33">
        <v>243.28353998178386</v>
      </c>
      <c r="E41" s="33">
        <v>241.98813663071428</v>
      </c>
      <c r="F41" s="33">
        <v>248.23692595617769</v>
      </c>
      <c r="G41" s="33">
        <v>248.0173162723105</v>
      </c>
      <c r="H41" s="33">
        <v>270.43458836005414</v>
      </c>
      <c r="I41" s="33">
        <v>252.55801276625891</v>
      </c>
      <c r="J41" s="33">
        <v>259.17199226995285</v>
      </c>
      <c r="K41" s="33">
        <v>236.47085759552627</v>
      </c>
      <c r="L41" s="33">
        <v>288.61145544810535</v>
      </c>
      <c r="M41" s="33">
        <v>287.22071071282102</v>
      </c>
      <c r="N41" s="33">
        <v>286.22671922048312</v>
      </c>
      <c r="O41" s="33">
        <v>279.57015594236333</v>
      </c>
      <c r="P41" s="33">
        <v>273.17518468347629</v>
      </c>
      <c r="Q41" s="33">
        <v>267.39078549696677</v>
      </c>
      <c r="R41" s="33">
        <v>261.29907177308348</v>
      </c>
      <c r="S41" s="33">
        <v>255.15767614440026</v>
      </c>
      <c r="T41" s="33">
        <v>248.72025647649238</v>
      </c>
      <c r="U41" s="33">
        <v>242.1917840441123</v>
      </c>
      <c r="V41" s="33">
        <v>235.80785746600495</v>
      </c>
      <c r="W41" s="33">
        <v>232.00787213621564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18466.536336073856</v>
      </c>
      <c r="C43" s="117">
        <f t="shared" si="14"/>
        <v>17935.956629410037</v>
      </c>
      <c r="D43" s="117">
        <f t="shared" si="14"/>
        <v>18090.834484537983</v>
      </c>
      <c r="E43" s="117">
        <f t="shared" si="14"/>
        <v>18164.158064621828</v>
      </c>
      <c r="F43" s="117">
        <f t="shared" si="14"/>
        <v>17893.141234883908</v>
      </c>
      <c r="G43" s="117">
        <f t="shared" si="14"/>
        <v>17137.393645494947</v>
      </c>
      <c r="H43" s="117">
        <f t="shared" si="14"/>
        <v>15092.430448916353</v>
      </c>
      <c r="I43" s="117">
        <f t="shared" si="14"/>
        <v>16607.623553892274</v>
      </c>
      <c r="J43" s="117">
        <f t="shared" si="14"/>
        <v>17976.691021853203</v>
      </c>
      <c r="K43" s="117">
        <f t="shared" si="14"/>
        <v>18416.602047022403</v>
      </c>
      <c r="L43" s="117">
        <f t="shared" si="14"/>
        <v>18760.40625388216</v>
      </c>
      <c r="M43" s="117">
        <f t="shared" si="14"/>
        <v>16632.123021637784</v>
      </c>
      <c r="N43" s="117">
        <f t="shared" si="14"/>
        <v>15749.904975616317</v>
      </c>
      <c r="O43" s="117">
        <f t="shared" si="14"/>
        <v>14668.931646083014</v>
      </c>
      <c r="P43" s="117">
        <f t="shared" si="14"/>
        <v>13373.429001843599</v>
      </c>
      <c r="Q43" s="117">
        <f t="shared" si="14"/>
        <v>13061.03512714341</v>
      </c>
      <c r="R43" s="117">
        <f t="shared" ref="R43:V43" si="15">R44+R47+R49+R58</f>
        <v>12891.894835015453</v>
      </c>
      <c r="S43" s="117">
        <f t="shared" si="15"/>
        <v>12942.879964697662</v>
      </c>
      <c r="T43" s="117">
        <f t="shared" si="15"/>
        <v>12865.569954270532</v>
      </c>
      <c r="U43" s="117">
        <f t="shared" si="15"/>
        <v>12792.744938754093</v>
      </c>
      <c r="V43" s="117">
        <f t="shared" si="15"/>
        <v>12773.749744146911</v>
      </c>
      <c r="W43" s="117">
        <f t="shared" ref="W43" si="16">W44+W47+W49+W58</f>
        <v>13311.924195640964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16847.96980960717</v>
      </c>
      <c r="C44" s="122">
        <f t="shared" si="17"/>
        <v>16455.583655612812</v>
      </c>
      <c r="D44" s="122">
        <f t="shared" si="17"/>
        <v>16424.303227181572</v>
      </c>
      <c r="E44" s="122">
        <f t="shared" si="17"/>
        <v>16501.032087490101</v>
      </c>
      <c r="F44" s="122">
        <f t="shared" si="17"/>
        <v>16274.491952941018</v>
      </c>
      <c r="G44" s="122">
        <f t="shared" si="17"/>
        <v>15523.396181182567</v>
      </c>
      <c r="H44" s="122">
        <f t="shared" si="17"/>
        <v>13497.428818009215</v>
      </c>
      <c r="I44" s="122">
        <f t="shared" si="17"/>
        <v>14989.696730172422</v>
      </c>
      <c r="J44" s="122">
        <f t="shared" si="17"/>
        <v>16469.183961197563</v>
      </c>
      <c r="K44" s="122">
        <f t="shared" si="17"/>
        <v>16857.170819151135</v>
      </c>
      <c r="L44" s="122">
        <f t="shared" si="17"/>
        <v>17173.509346662773</v>
      </c>
      <c r="M44" s="122">
        <f t="shared" si="17"/>
        <v>15033.410649057776</v>
      </c>
      <c r="N44" s="122">
        <f t="shared" si="17"/>
        <v>14167.184883443055</v>
      </c>
      <c r="O44" s="122">
        <f t="shared" si="17"/>
        <v>13095.077053852659</v>
      </c>
      <c r="P44" s="122">
        <f t="shared" si="17"/>
        <v>11771.35984778803</v>
      </c>
      <c r="Q44" s="122">
        <f t="shared" si="17"/>
        <v>11443.056472940696</v>
      </c>
      <c r="R44" s="122">
        <f t="shared" ref="R44:V44" si="18">SUM(R45:R46)</f>
        <v>11251.106661201582</v>
      </c>
      <c r="S44" s="122">
        <f t="shared" si="18"/>
        <v>11318.982364899786</v>
      </c>
      <c r="T44" s="122">
        <f t="shared" si="18"/>
        <v>11315.744874544678</v>
      </c>
      <c r="U44" s="122">
        <f t="shared" si="18"/>
        <v>11323.4362574601</v>
      </c>
      <c r="V44" s="122">
        <f t="shared" si="18"/>
        <v>11395.545806969652</v>
      </c>
      <c r="W44" s="122">
        <f t="shared" ref="W44" si="19">SUM(W45:W46)</f>
        <v>11964.570808490253</v>
      </c>
      <c r="DA44" s="130" t="s">
        <v>2282</v>
      </c>
    </row>
    <row r="45" spans="1:105" ht="12" customHeight="1" x14ac:dyDescent="0.25">
      <c r="A45" s="97" t="s">
        <v>216</v>
      </c>
      <c r="B45" s="98">
        <v>16658.160567691662</v>
      </c>
      <c r="C45" s="98">
        <v>16273.114824997687</v>
      </c>
      <c r="D45" s="98">
        <v>16245.679188687331</v>
      </c>
      <c r="E45" s="98">
        <v>16324.825294017381</v>
      </c>
      <c r="F45" s="98">
        <v>16104.195768016967</v>
      </c>
      <c r="G45" s="98">
        <v>15364.797227926072</v>
      </c>
      <c r="H45" s="98">
        <v>13362.991309893963</v>
      </c>
      <c r="I45" s="98">
        <v>14844.74360109822</v>
      </c>
      <c r="J45" s="98">
        <v>16309.262318981433</v>
      </c>
      <c r="K45" s="98">
        <v>16695.453188737436</v>
      </c>
      <c r="L45" s="98">
        <v>16998.176661264177</v>
      </c>
      <c r="M45" s="98">
        <v>14878.079052892877</v>
      </c>
      <c r="N45" s="98">
        <v>14008.719884933473</v>
      </c>
      <c r="O45" s="98">
        <v>12936.493441806406</v>
      </c>
      <c r="P45" s="98">
        <v>11637.144350683302</v>
      </c>
      <c r="Q45" s="98">
        <v>11308.407845399488</v>
      </c>
      <c r="R45" s="98">
        <v>11117.973479388882</v>
      </c>
      <c r="S45" s="98">
        <v>11187.153284671533</v>
      </c>
      <c r="T45" s="98">
        <v>11185.141509433965</v>
      </c>
      <c r="U45" s="98">
        <v>11194.938031954607</v>
      </c>
      <c r="V45" s="98">
        <v>11268.924151545069</v>
      </c>
      <c r="W45" s="98">
        <v>11828.162674811127</v>
      </c>
      <c r="DA45" s="63" t="s">
        <v>2283</v>
      </c>
    </row>
    <row r="46" spans="1:105" ht="12" customHeight="1" x14ac:dyDescent="0.25">
      <c r="A46" s="97" t="s">
        <v>53</v>
      </c>
      <c r="B46" s="98">
        <v>189.80924191550847</v>
      </c>
      <c r="C46" s="98">
        <v>182.46883061512662</v>
      </c>
      <c r="D46" s="98">
        <v>178.62403849424274</v>
      </c>
      <c r="E46" s="98">
        <v>176.20679347271988</v>
      </c>
      <c r="F46" s="98">
        <v>170.29618492405061</v>
      </c>
      <c r="G46" s="98">
        <v>158.59895325649455</v>
      </c>
      <c r="H46" s="98">
        <v>134.43750811525186</v>
      </c>
      <c r="I46" s="98">
        <v>144.95312907420066</v>
      </c>
      <c r="J46" s="98">
        <v>159.92164221612813</v>
      </c>
      <c r="K46" s="98">
        <v>161.71763041370087</v>
      </c>
      <c r="L46" s="98">
        <v>175.33268539859489</v>
      </c>
      <c r="M46" s="98">
        <v>155.33159616489786</v>
      </c>
      <c r="N46" s="98">
        <v>158.46499850958125</v>
      </c>
      <c r="O46" s="98">
        <v>158.58361204625305</v>
      </c>
      <c r="P46" s="98">
        <v>134.21549710472709</v>
      </c>
      <c r="Q46" s="98">
        <v>134.6486275412089</v>
      </c>
      <c r="R46" s="98">
        <v>133.13318181269989</v>
      </c>
      <c r="S46" s="98">
        <v>131.82908022825279</v>
      </c>
      <c r="T46" s="98">
        <v>130.60336511071426</v>
      </c>
      <c r="U46" s="98">
        <v>128.49822550549365</v>
      </c>
      <c r="V46" s="98">
        <v>126.62165542458325</v>
      </c>
      <c r="W46" s="98">
        <v>136.40813367912591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5.196012893000006</v>
      </c>
      <c r="C47" s="122">
        <f t="shared" si="20"/>
        <v>5.690362505236128</v>
      </c>
      <c r="D47" s="122">
        <f t="shared" si="20"/>
        <v>6.6900683970149988</v>
      </c>
      <c r="E47" s="122">
        <f t="shared" si="20"/>
        <v>9.5452355697239089</v>
      </c>
      <c r="F47" s="122">
        <f t="shared" si="20"/>
        <v>6.7439897421023103</v>
      </c>
      <c r="G47" s="122">
        <f t="shared" si="20"/>
        <v>5.8172817747770882</v>
      </c>
      <c r="H47" s="122">
        <f t="shared" si="20"/>
        <v>6.1766631839792758</v>
      </c>
      <c r="I47" s="122">
        <f t="shared" si="20"/>
        <v>3.0810706798620942</v>
      </c>
      <c r="J47" s="122">
        <f t="shared" si="20"/>
        <v>2.4735279142019562</v>
      </c>
      <c r="K47" s="122">
        <f t="shared" si="20"/>
        <v>1.2150877057373919</v>
      </c>
      <c r="L47" s="122">
        <f t="shared" si="20"/>
        <v>2.2632479983176244</v>
      </c>
      <c r="M47" s="122">
        <f t="shared" si="20"/>
        <v>9.8914331250985352</v>
      </c>
      <c r="N47" s="122">
        <f t="shared" si="20"/>
        <v>19.06739762225379</v>
      </c>
      <c r="O47" s="122">
        <f t="shared" si="20"/>
        <v>27.434620733485389</v>
      </c>
      <c r="P47" s="122">
        <f t="shared" si="20"/>
        <v>34.002625249746352</v>
      </c>
      <c r="Q47" s="122">
        <f t="shared" si="20"/>
        <v>39.052210996418658</v>
      </c>
      <c r="R47" s="122">
        <f t="shared" si="20"/>
        <v>41.106939822810659</v>
      </c>
      <c r="S47" s="122">
        <f t="shared" si="20"/>
        <v>41.585376949628674</v>
      </c>
      <c r="T47" s="122">
        <f t="shared" si="20"/>
        <v>39.367923248680782</v>
      </c>
      <c r="U47" s="122">
        <f t="shared" si="20"/>
        <v>34.54939202674273</v>
      </c>
      <c r="V47" s="122">
        <f t="shared" si="20"/>
        <v>28.15805027601014</v>
      </c>
      <c r="W47" s="122">
        <f t="shared" si="20"/>
        <v>22.340696592691629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5.196012893000006</v>
      </c>
      <c r="C48" s="98">
        <f>IF(RES_hhdet_fec!C48=0,0,RES_hhdet_fec!C48*1000*11630/RES_hhdet_num!C43)</f>
        <v>5.690362505236128</v>
      </c>
      <c r="D48" s="98">
        <f>IF(RES_hhdet_fec!D48=0,0,RES_hhdet_fec!D48*1000*11630/RES_hhdet_num!D43)</f>
        <v>6.6900683970149988</v>
      </c>
      <c r="E48" s="98">
        <f>IF(RES_hhdet_fec!E48=0,0,RES_hhdet_fec!E48*1000*11630/RES_hhdet_num!E43)</f>
        <v>9.5452355697239089</v>
      </c>
      <c r="F48" s="98">
        <f>IF(RES_hhdet_fec!F48=0,0,RES_hhdet_fec!F48*1000*11630/RES_hhdet_num!F43)</f>
        <v>6.7439897421023103</v>
      </c>
      <c r="G48" s="98">
        <f>IF(RES_hhdet_fec!G48=0,0,RES_hhdet_fec!G48*1000*11630/RES_hhdet_num!G43)</f>
        <v>5.8172817747770882</v>
      </c>
      <c r="H48" s="98">
        <f>IF(RES_hhdet_fec!H48=0,0,RES_hhdet_fec!H48*1000*11630/RES_hhdet_num!H43)</f>
        <v>6.1766631839792758</v>
      </c>
      <c r="I48" s="98">
        <f>IF(RES_hhdet_fec!I48=0,0,RES_hhdet_fec!I48*1000*11630/RES_hhdet_num!I43)</f>
        <v>3.0810706798620942</v>
      </c>
      <c r="J48" s="98">
        <f>IF(RES_hhdet_fec!J48=0,0,RES_hhdet_fec!J48*1000*11630/RES_hhdet_num!J43)</f>
        <v>2.4735279142019562</v>
      </c>
      <c r="K48" s="98">
        <f>IF(RES_hhdet_fec!K48=0,0,RES_hhdet_fec!K48*1000*11630/RES_hhdet_num!K43)</f>
        <v>1.2150877057373919</v>
      </c>
      <c r="L48" s="98">
        <f>IF(RES_hhdet_fec!L48=0,0,RES_hhdet_fec!L48*1000*11630/RES_hhdet_num!L43)</f>
        <v>2.2632479983176244</v>
      </c>
      <c r="M48" s="98">
        <f>IF(RES_hhdet_fec!M48=0,0,RES_hhdet_fec!M48*1000*11630/RES_hhdet_num!M43)</f>
        <v>9.8914331250985352</v>
      </c>
      <c r="N48" s="98">
        <f>IF(RES_hhdet_fec!N48=0,0,RES_hhdet_fec!N48*1000*11630/RES_hhdet_num!N43)</f>
        <v>19.06739762225379</v>
      </c>
      <c r="O48" s="98">
        <f>IF(RES_hhdet_fec!O48=0,0,RES_hhdet_fec!O48*1000*11630/RES_hhdet_num!O43)</f>
        <v>27.434620733485389</v>
      </c>
      <c r="P48" s="98">
        <f>IF(RES_hhdet_fec!P48=0,0,RES_hhdet_fec!P48*1000*11630/RES_hhdet_num!P43)</f>
        <v>34.002625249746352</v>
      </c>
      <c r="Q48" s="98">
        <f>IF(RES_hhdet_fec!Q48=0,0,RES_hhdet_fec!Q48*1000*11630/RES_hhdet_num!Q43)</f>
        <v>39.052210996418658</v>
      </c>
      <c r="R48" s="98">
        <f>IF(RES_hhdet_fec!R48=0,0,RES_hhdet_fec!R48*1000*11630/RES_hhdet_num!R43)</f>
        <v>41.106939822810659</v>
      </c>
      <c r="S48" s="98">
        <f>IF(RES_hhdet_fec!S48=0,0,RES_hhdet_fec!S48*1000*11630/RES_hhdet_num!S43)</f>
        <v>41.585376949628674</v>
      </c>
      <c r="T48" s="98">
        <f>IF(RES_hhdet_fec!T48=0,0,RES_hhdet_fec!T48*1000*11630/RES_hhdet_num!T43)</f>
        <v>39.367923248680782</v>
      </c>
      <c r="U48" s="98">
        <f>IF(RES_hhdet_fec!U48=0,0,RES_hhdet_fec!U48*1000*11630/RES_hhdet_num!U43)</f>
        <v>34.54939202674273</v>
      </c>
      <c r="V48" s="98">
        <f>IF(RES_hhdet_fec!V48=0,0,RES_hhdet_fec!V48*1000*11630/RES_hhdet_num!V43)</f>
        <v>28.15805027601014</v>
      </c>
      <c r="W48" s="98">
        <f>IF(RES_hhdet_fec!W48=0,0,RES_hhdet_fec!W48*1000*11630/RES_hhdet_num!W43)</f>
        <v>22.340696592691629</v>
      </c>
      <c r="DA48" s="63" t="s">
        <v>2286</v>
      </c>
    </row>
    <row r="49" spans="1:105" ht="12" customHeight="1" x14ac:dyDescent="0.25">
      <c r="A49" s="121" t="s">
        <v>55</v>
      </c>
      <c r="B49" s="122">
        <v>1384.1292556205344</v>
      </c>
      <c r="C49" s="122">
        <v>1230.7383428938144</v>
      </c>
      <c r="D49" s="122">
        <v>1415.627601620022</v>
      </c>
      <c r="E49" s="122">
        <v>1410.1530635191393</v>
      </c>
      <c r="F49" s="122">
        <v>1361.8082638376493</v>
      </c>
      <c r="G49" s="122">
        <v>1358.3696691870309</v>
      </c>
      <c r="H49" s="122">
        <v>1317.5519508361681</v>
      </c>
      <c r="I49" s="122">
        <v>1362.2923172489177</v>
      </c>
      <c r="J49" s="122">
        <v>1245.7117269087275</v>
      </c>
      <c r="K49" s="122">
        <v>1321.6601522276267</v>
      </c>
      <c r="L49" s="122">
        <v>1296.0405552520799</v>
      </c>
      <c r="M49" s="122">
        <v>1302.0338849927216</v>
      </c>
      <c r="N49" s="122">
        <v>1278.2256363036875</v>
      </c>
      <c r="O49" s="122">
        <v>1267.8627324042134</v>
      </c>
      <c r="P49" s="122">
        <v>1295.396677830465</v>
      </c>
      <c r="Q49" s="122">
        <v>1311.4758234463175</v>
      </c>
      <c r="R49" s="122">
        <v>1337.7138513238233</v>
      </c>
      <c r="S49" s="122">
        <v>1325.9329074589709</v>
      </c>
      <c r="T49" s="122">
        <v>1260.8811837106985</v>
      </c>
      <c r="U49" s="122">
        <v>1192.5080243850168</v>
      </c>
      <c r="V49" s="122">
        <v>1114.8580051860324</v>
      </c>
      <c r="W49" s="122">
        <v>1093.5508176201522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1467.7643399697326</v>
      </c>
      <c r="C54" s="101">
        <v>1315.7274552321239</v>
      </c>
      <c r="D54" s="101">
        <v>1509.072146396067</v>
      </c>
      <c r="E54" s="101">
        <v>1506.63380185798</v>
      </c>
      <c r="F54" s="101">
        <v>1458.8479077233046</v>
      </c>
      <c r="G54" s="101">
        <v>1457.1457934655461</v>
      </c>
      <c r="H54" s="101">
        <v>1415.200760130183</v>
      </c>
      <c r="I54" s="101">
        <v>1461.6241069136124</v>
      </c>
      <c r="J54" s="101">
        <v>1347.0643111627421</v>
      </c>
      <c r="K54" s="101">
        <v>1430.7006641882081</v>
      </c>
      <c r="L54" s="101">
        <v>1397.6545265949012</v>
      </c>
      <c r="M54" s="101">
        <v>1426.3162482744656</v>
      </c>
      <c r="N54" s="101">
        <v>1390.430450117982</v>
      </c>
      <c r="O54" s="101">
        <v>1373.392430642507</v>
      </c>
      <c r="P54" s="101">
        <v>1404.9871879317163</v>
      </c>
      <c r="Q54" s="101">
        <v>1418.2164633001082</v>
      </c>
      <c r="R54" s="101">
        <v>1442.1421674593651</v>
      </c>
      <c r="S54" s="101">
        <v>1424.9130405011247</v>
      </c>
      <c r="T54" s="101">
        <v>1346.5464804393005</v>
      </c>
      <c r="U54" s="101">
        <v>1269.7803816078294</v>
      </c>
      <c r="V54" s="101">
        <v>1181.951132494934</v>
      </c>
      <c r="W54" s="101">
        <v>1155.7643969426281</v>
      </c>
      <c r="DA54" s="131" t="s">
        <v>2292</v>
      </c>
    </row>
    <row r="55" spans="1:105" ht="12" customHeight="1" x14ac:dyDescent="0.25">
      <c r="A55" s="107" t="s">
        <v>121</v>
      </c>
      <c r="B55" s="104">
        <v>1264.488942195743</v>
      </c>
      <c r="C55" s="104">
        <v>1113.2857660854411</v>
      </c>
      <c r="D55" s="104">
        <v>1288.726825420287</v>
      </c>
      <c r="E55" s="104">
        <v>1282.4323990125581</v>
      </c>
      <c r="F55" s="104">
        <v>1242.8802305021379</v>
      </c>
      <c r="G55" s="104">
        <v>1247.3138522501181</v>
      </c>
      <c r="H55" s="104">
        <v>1216.786858465704</v>
      </c>
      <c r="I55" s="104">
        <v>1276.2737124161627</v>
      </c>
      <c r="J55" s="104">
        <v>1158.0797625238226</v>
      </c>
      <c r="K55" s="104">
        <v>1236.6212971409609</v>
      </c>
      <c r="L55" s="104">
        <v>1185.7548381503868</v>
      </c>
      <c r="M55" s="104">
        <v>1220.1173772126906</v>
      </c>
      <c r="N55" s="104">
        <v>1188.2982478717938</v>
      </c>
      <c r="O55" s="104">
        <v>1181.3086069830201</v>
      </c>
      <c r="P55" s="104">
        <v>1214.3993280919947</v>
      </c>
      <c r="Q55" s="104">
        <v>1230.9104790545853</v>
      </c>
      <c r="R55" s="104">
        <v>1260.5800430768591</v>
      </c>
      <c r="S55" s="104">
        <v>1252.3904167508056</v>
      </c>
      <c r="T55" s="104">
        <v>1188.7958363006371</v>
      </c>
      <c r="U55" s="104">
        <v>1119.6954116770939</v>
      </c>
      <c r="V55" s="104">
        <v>1049.5442431054312</v>
      </c>
      <c r="W55" s="104">
        <v>1029.8393352978837</v>
      </c>
      <c r="DA55" s="132" t="s">
        <v>2293</v>
      </c>
    </row>
    <row r="56" spans="1:105" ht="12" customHeight="1" x14ac:dyDescent="0.25">
      <c r="A56" s="108" t="s">
        <v>53</v>
      </c>
      <c r="B56" s="98">
        <v>789.86497372027361</v>
      </c>
      <c r="C56" s="98">
        <v>638.83292114904452</v>
      </c>
      <c r="D56" s="98">
        <v>770.28014764008651</v>
      </c>
      <c r="E56" s="98">
        <v>751.81011819424157</v>
      </c>
      <c r="F56" s="98">
        <v>728.21279762625784</v>
      </c>
      <c r="G56" s="98">
        <v>736.56827410077233</v>
      </c>
      <c r="H56" s="98">
        <v>704.49550758471594</v>
      </c>
      <c r="I56" s="98">
        <v>778.34558654503383</v>
      </c>
      <c r="J56" s="98">
        <v>649.66213002529707</v>
      </c>
      <c r="K56" s="98">
        <v>712.46730781266081</v>
      </c>
      <c r="L56" s="98">
        <v>591.57796331626764</v>
      </c>
      <c r="M56" s="98">
        <v>658.53403795702854</v>
      </c>
      <c r="N56" s="98">
        <v>614.50078672672726</v>
      </c>
      <c r="O56" s="98">
        <v>620.59144813934699</v>
      </c>
      <c r="P56" s="98">
        <v>659.32495736417957</v>
      </c>
      <c r="Q56" s="98">
        <v>674.05306920166231</v>
      </c>
      <c r="R56" s="98">
        <v>710.41846490374098</v>
      </c>
      <c r="S56" s="98">
        <v>707.40199534716805</v>
      </c>
      <c r="T56" s="98">
        <v>642.95141756386829</v>
      </c>
      <c r="U56" s="98">
        <v>581.57162383155412</v>
      </c>
      <c r="V56" s="98">
        <v>536.97477384683543</v>
      </c>
      <c r="W56" s="98">
        <v>522.6488892936195</v>
      </c>
      <c r="DA56" s="63" t="s">
        <v>2294</v>
      </c>
    </row>
    <row r="57" spans="1:105" ht="12" customHeight="1" x14ac:dyDescent="0.25">
      <c r="A57" s="108" t="s">
        <v>52</v>
      </c>
      <c r="B57" s="98">
        <v>474.62396847546972</v>
      </c>
      <c r="C57" s="98">
        <v>474.45284493639662</v>
      </c>
      <c r="D57" s="98">
        <v>518.44667778020062</v>
      </c>
      <c r="E57" s="98">
        <v>530.62228081831631</v>
      </c>
      <c r="F57" s="98">
        <v>514.66743287587997</v>
      </c>
      <c r="G57" s="98">
        <v>510.7455781493457</v>
      </c>
      <c r="H57" s="98">
        <v>512.29135088098769</v>
      </c>
      <c r="I57" s="98">
        <v>497.9281258711286</v>
      </c>
      <c r="J57" s="98">
        <v>508.41763249852573</v>
      </c>
      <c r="K57" s="98">
        <v>524.15398932830021</v>
      </c>
      <c r="L57" s="98">
        <v>594.17687483411908</v>
      </c>
      <c r="M57" s="98">
        <v>561.58333925566194</v>
      </c>
      <c r="N57" s="98">
        <v>573.79746114506645</v>
      </c>
      <c r="O57" s="98">
        <v>560.71715884367313</v>
      </c>
      <c r="P57" s="98">
        <v>555.07437072781522</v>
      </c>
      <c r="Q57" s="98">
        <v>556.85740985292307</v>
      </c>
      <c r="R57" s="98">
        <v>550.16157817311807</v>
      </c>
      <c r="S57" s="98">
        <v>544.98842140363763</v>
      </c>
      <c r="T57" s="98">
        <v>545.84441873676894</v>
      </c>
      <c r="U57" s="98">
        <v>538.12378784553982</v>
      </c>
      <c r="V57" s="98">
        <v>512.56946925859575</v>
      </c>
      <c r="W57" s="98">
        <v>507.1904460042644</v>
      </c>
      <c r="DA57" s="63" t="s">
        <v>2295</v>
      </c>
    </row>
    <row r="58" spans="1:105" ht="12" customHeight="1" x14ac:dyDescent="0.25">
      <c r="A58" s="121" t="s">
        <v>54</v>
      </c>
      <c r="B58" s="122">
        <v>229.24125795315109</v>
      </c>
      <c r="C58" s="122">
        <v>243.94426839817282</v>
      </c>
      <c r="D58" s="122">
        <v>244.21358733937498</v>
      </c>
      <c r="E58" s="122">
        <v>243.42767804286163</v>
      </c>
      <c r="F58" s="122">
        <v>250.0970283631369</v>
      </c>
      <c r="G58" s="122">
        <v>249.81051335057592</v>
      </c>
      <c r="H58" s="122">
        <v>271.27301688698975</v>
      </c>
      <c r="I58" s="122">
        <v>252.55343579107199</v>
      </c>
      <c r="J58" s="122">
        <v>259.32180583271094</v>
      </c>
      <c r="K58" s="122">
        <v>236.55598793790637</v>
      </c>
      <c r="L58" s="122">
        <v>288.59310396898877</v>
      </c>
      <c r="M58" s="122">
        <v>286.78705446218805</v>
      </c>
      <c r="N58" s="122">
        <v>285.42705824732263</v>
      </c>
      <c r="O58" s="122">
        <v>278.557239092656</v>
      </c>
      <c r="P58" s="122">
        <v>272.66985097535758</v>
      </c>
      <c r="Q58" s="122">
        <v>267.45061975997766</v>
      </c>
      <c r="R58" s="122">
        <v>261.96738266723679</v>
      </c>
      <c r="S58" s="122">
        <v>256.37931538927631</v>
      </c>
      <c r="T58" s="122">
        <v>249.57597276647272</v>
      </c>
      <c r="U58" s="122">
        <v>242.25126488223142</v>
      </c>
      <c r="V58" s="122">
        <v>235.18788171521763</v>
      </c>
      <c r="W58" s="122">
        <v>231.46187293786679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229.24125795315109</v>
      </c>
      <c r="C60" s="33">
        <v>243.94426839817282</v>
      </c>
      <c r="D60" s="33">
        <v>244.21358733937498</v>
      </c>
      <c r="E60" s="33">
        <v>243.42767804286163</v>
      </c>
      <c r="F60" s="33">
        <v>250.0970283631369</v>
      </c>
      <c r="G60" s="33">
        <v>249.81051335057592</v>
      </c>
      <c r="H60" s="33">
        <v>271.27301688698975</v>
      </c>
      <c r="I60" s="33">
        <v>252.55343579107199</v>
      </c>
      <c r="J60" s="33">
        <v>259.32180583271094</v>
      </c>
      <c r="K60" s="33">
        <v>236.55598793790637</v>
      </c>
      <c r="L60" s="33">
        <v>288.59310396898877</v>
      </c>
      <c r="M60" s="33">
        <v>286.78705446218805</v>
      </c>
      <c r="N60" s="33">
        <v>285.42705824732263</v>
      </c>
      <c r="O60" s="33">
        <v>278.557239092656</v>
      </c>
      <c r="P60" s="33">
        <v>272.66985097535758</v>
      </c>
      <c r="Q60" s="33">
        <v>267.45061975997766</v>
      </c>
      <c r="R60" s="33">
        <v>261.96738266723679</v>
      </c>
      <c r="S60" s="33">
        <v>256.37931538927631</v>
      </c>
      <c r="T60" s="33">
        <v>249.57597276647272</v>
      </c>
      <c r="U60" s="33">
        <v>242.25126488223142</v>
      </c>
      <c r="V60" s="33">
        <v>235.18788171521763</v>
      </c>
      <c r="W60" s="33">
        <v>231.46187293786679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16049.58930175177</v>
      </c>
      <c r="C62" s="117">
        <f t="shared" si="21"/>
        <v>16875.855108320273</v>
      </c>
      <c r="D62" s="117">
        <f t="shared" si="21"/>
        <v>16154.932369666081</v>
      </c>
      <c r="E62" s="117">
        <f t="shared" si="21"/>
        <v>16444.021151068297</v>
      </c>
      <c r="F62" s="117">
        <f t="shared" si="21"/>
        <v>15682.925628220843</v>
      </c>
      <c r="G62" s="117">
        <f t="shared" si="21"/>
        <v>15078.742244638235</v>
      </c>
      <c r="H62" s="117">
        <f t="shared" si="21"/>
        <v>15151.119280507943</v>
      </c>
      <c r="I62" s="117">
        <f t="shared" si="21"/>
        <v>13460.34291538481</v>
      </c>
      <c r="J62" s="117">
        <f t="shared" si="21"/>
        <v>15175.995159700962</v>
      </c>
      <c r="K62" s="117">
        <f t="shared" si="21"/>
        <v>15001.031750333643</v>
      </c>
      <c r="L62" s="117">
        <f t="shared" si="21"/>
        <v>17323.397544624357</v>
      </c>
      <c r="M62" s="117">
        <f t="shared" si="21"/>
        <v>13426.976198967317</v>
      </c>
      <c r="N62" s="117">
        <f t="shared" si="21"/>
        <v>14348.677858426179</v>
      </c>
      <c r="O62" s="117">
        <f t="shared" si="21"/>
        <v>15128.860720248844</v>
      </c>
      <c r="P62" s="117">
        <f t="shared" si="21"/>
        <v>11295.327399881877</v>
      </c>
      <c r="Q62" s="117">
        <f t="shared" si="21"/>
        <v>11950.574388881614</v>
      </c>
      <c r="R62" s="117">
        <f t="shared" ref="R62:V62" si="22">R63+R66+R68+R77</f>
        <v>12288.390174543372</v>
      </c>
      <c r="S62" s="117">
        <f t="shared" si="22"/>
        <v>11844.748978203606</v>
      </c>
      <c r="T62" s="117">
        <f t="shared" si="22"/>
        <v>11748.394500238726</v>
      </c>
      <c r="U62" s="117">
        <f t="shared" si="22"/>
        <v>11324.117125911567</v>
      </c>
      <c r="V62" s="117">
        <f t="shared" si="22"/>
        <v>10797.064953075296</v>
      </c>
      <c r="W62" s="117">
        <f t="shared" ref="W62" si="23">W63+W66+W68+W77</f>
        <v>12216.537026714175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14151.445594802472</v>
      </c>
      <c r="C63" s="122">
        <f t="shared" si="24"/>
        <v>14935.957998122332</v>
      </c>
      <c r="D63" s="122">
        <f t="shared" si="24"/>
        <v>14100.131870272626</v>
      </c>
      <c r="E63" s="122">
        <f t="shared" si="24"/>
        <v>14353.440119598408</v>
      </c>
      <c r="F63" s="122">
        <f t="shared" si="24"/>
        <v>13662.139055057311</v>
      </c>
      <c r="G63" s="122">
        <f t="shared" si="24"/>
        <v>13092.425087812295</v>
      </c>
      <c r="H63" s="122">
        <f t="shared" si="24"/>
        <v>13136.891492455443</v>
      </c>
      <c r="I63" s="122">
        <f t="shared" si="24"/>
        <v>11574.045968569837</v>
      </c>
      <c r="J63" s="122">
        <f t="shared" si="24"/>
        <v>13226.29895234035</v>
      </c>
      <c r="K63" s="122">
        <f t="shared" si="24"/>
        <v>13065.383514565014</v>
      </c>
      <c r="L63" s="122">
        <f t="shared" si="24"/>
        <v>15048.703324979409</v>
      </c>
      <c r="M63" s="122">
        <f t="shared" si="24"/>
        <v>11636.226469415469</v>
      </c>
      <c r="N63" s="122">
        <f t="shared" si="24"/>
        <v>12506.220462871321</v>
      </c>
      <c r="O63" s="122">
        <f t="shared" si="24"/>
        <v>13169.111426489608</v>
      </c>
      <c r="P63" s="122">
        <f t="shared" si="24"/>
        <v>9660.955541078587</v>
      </c>
      <c r="Q63" s="122">
        <f t="shared" si="24"/>
        <v>10059.788083765659</v>
      </c>
      <c r="R63" s="122">
        <f t="shared" ref="R63:V63" si="25">SUM(R64:R65)</f>
        <v>10364.584885273291</v>
      </c>
      <c r="S63" s="122">
        <f t="shared" si="25"/>
        <v>10022.690016203094</v>
      </c>
      <c r="T63" s="122">
        <f t="shared" si="25"/>
        <v>9999.6231960050409</v>
      </c>
      <c r="U63" s="122">
        <f t="shared" si="25"/>
        <v>9705.7352775154741</v>
      </c>
      <c r="V63" s="122">
        <f t="shared" si="25"/>
        <v>9348.6813831132895</v>
      </c>
      <c r="W63" s="122">
        <f t="shared" ref="W63" si="26">SUM(W64:W65)</f>
        <v>10723.339010750027</v>
      </c>
      <c r="DA63" s="130" t="s">
        <v>2300</v>
      </c>
    </row>
    <row r="64" spans="1:105" ht="12" customHeight="1" x14ac:dyDescent="0.25">
      <c r="A64" s="97" t="s">
        <v>217</v>
      </c>
      <c r="B64" s="98">
        <v>13972.888331151426</v>
      </c>
      <c r="C64" s="98">
        <v>14747.879669843682</v>
      </c>
      <c r="D64" s="98">
        <v>13923.485894015541</v>
      </c>
      <c r="E64" s="98">
        <v>14174.247849737932</v>
      </c>
      <c r="F64" s="98">
        <v>13492.448825387894</v>
      </c>
      <c r="G64" s="98">
        <v>12931.118273512449</v>
      </c>
      <c r="H64" s="98">
        <v>12976.344911670782</v>
      </c>
      <c r="I64" s="98">
        <v>11434.139035692357</v>
      </c>
      <c r="J64" s="98">
        <v>13062.585253480596</v>
      </c>
      <c r="K64" s="98">
        <v>12902.199980549254</v>
      </c>
      <c r="L64" s="98">
        <v>14852.45480898968</v>
      </c>
      <c r="M64" s="98">
        <v>11490.111899618711</v>
      </c>
      <c r="N64" s="98">
        <v>12345.087972972418</v>
      </c>
      <c r="O64" s="98">
        <v>12993.882283685522</v>
      </c>
      <c r="P64" s="98">
        <v>9540.1610885248938</v>
      </c>
      <c r="Q64" s="98">
        <v>9929.3232495391439</v>
      </c>
      <c r="R64" s="98">
        <v>10227.940591291695</v>
      </c>
      <c r="S64" s="98">
        <v>9890.8248199260288</v>
      </c>
      <c r="T64" s="98">
        <v>9867.7504538937737</v>
      </c>
      <c r="U64" s="98">
        <v>9578.6129436123301</v>
      </c>
      <c r="V64" s="98">
        <v>9227.7585101013392</v>
      </c>
      <c r="W64" s="98">
        <v>10579.521759379253</v>
      </c>
      <c r="DA64" s="63" t="s">
        <v>2301</v>
      </c>
    </row>
    <row r="65" spans="1:105" ht="12" customHeight="1" x14ac:dyDescent="0.25">
      <c r="A65" s="97" t="s">
        <v>53</v>
      </c>
      <c r="B65" s="98">
        <v>178.55726365104658</v>
      </c>
      <c r="C65" s="98">
        <v>188.07832827865124</v>
      </c>
      <c r="D65" s="98">
        <v>176.64597625708504</v>
      </c>
      <c r="E65" s="98">
        <v>179.19226986047497</v>
      </c>
      <c r="F65" s="98">
        <v>169.69022966941753</v>
      </c>
      <c r="G65" s="98">
        <v>161.3068142998462</v>
      </c>
      <c r="H65" s="98">
        <v>160.54658078466042</v>
      </c>
      <c r="I65" s="98">
        <v>139.90693287747968</v>
      </c>
      <c r="J65" s="98">
        <v>163.71369885975466</v>
      </c>
      <c r="K65" s="98">
        <v>163.1835340157599</v>
      </c>
      <c r="L65" s="98">
        <v>196.24851598973027</v>
      </c>
      <c r="M65" s="98">
        <v>146.11456979675802</v>
      </c>
      <c r="N65" s="98">
        <v>161.13248989890258</v>
      </c>
      <c r="O65" s="98">
        <v>175.22914280408594</v>
      </c>
      <c r="P65" s="98">
        <v>120.79445255369329</v>
      </c>
      <c r="Q65" s="98">
        <v>130.46483422651605</v>
      </c>
      <c r="R65" s="98">
        <v>136.6442939815945</v>
      </c>
      <c r="S65" s="98">
        <v>131.86519627706531</v>
      </c>
      <c r="T65" s="98">
        <v>131.8727421112666</v>
      </c>
      <c r="U65" s="98">
        <v>127.12233390314482</v>
      </c>
      <c r="V65" s="98">
        <v>120.92287301195027</v>
      </c>
      <c r="W65" s="98">
        <v>143.81725137077402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5.1928144997349861</v>
      </c>
      <c r="C66" s="122">
        <f t="shared" si="27"/>
        <v>5.2259907250757047</v>
      </c>
      <c r="D66" s="122">
        <f t="shared" si="27"/>
        <v>5.450549663336921</v>
      </c>
      <c r="E66" s="122">
        <f t="shared" si="27"/>
        <v>7.8223996111656433</v>
      </c>
      <c r="F66" s="122">
        <f t="shared" si="27"/>
        <v>5.8688878074038779</v>
      </c>
      <c r="G66" s="122">
        <f t="shared" si="27"/>
        <v>6.1732711673087097</v>
      </c>
      <c r="H66" s="122">
        <f t="shared" si="27"/>
        <v>9.7911704323825113</v>
      </c>
      <c r="I66" s="122">
        <f t="shared" si="27"/>
        <v>7.0231353790520039</v>
      </c>
      <c r="J66" s="122">
        <f t="shared" si="27"/>
        <v>7.5635641405013221</v>
      </c>
      <c r="K66" s="122">
        <f t="shared" si="27"/>
        <v>8.5872913970011915</v>
      </c>
      <c r="L66" s="122">
        <f t="shared" si="27"/>
        <v>9.7442589882042405</v>
      </c>
      <c r="M66" s="122">
        <f t="shared" si="27"/>
        <v>12.391244092088671</v>
      </c>
      <c r="N66" s="122">
        <f t="shared" si="27"/>
        <v>14.963307179199823</v>
      </c>
      <c r="O66" s="122">
        <f t="shared" si="27"/>
        <v>17.23822389932101</v>
      </c>
      <c r="P66" s="122">
        <f t="shared" si="27"/>
        <v>19.813551976590254</v>
      </c>
      <c r="Q66" s="122">
        <f t="shared" si="27"/>
        <v>22.297817244306156</v>
      </c>
      <c r="R66" s="122">
        <f t="shared" si="27"/>
        <v>24.530306167780935</v>
      </c>
      <c r="S66" s="122">
        <f t="shared" si="27"/>
        <v>26.881564678884224</v>
      </c>
      <c r="T66" s="122">
        <f t="shared" si="27"/>
        <v>29.257751470223862</v>
      </c>
      <c r="U66" s="122">
        <f t="shared" si="27"/>
        <v>31.552366674531473</v>
      </c>
      <c r="V66" s="122">
        <f t="shared" si="27"/>
        <v>33.683686025419604</v>
      </c>
      <c r="W66" s="122">
        <f t="shared" si="27"/>
        <v>36.054836369682313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5.1928144997349861</v>
      </c>
      <c r="C67" s="98">
        <f>IF(RES_hhdet_fec!C67=0,0,RES_hhdet_fec!C67*1000*11630/RES_hhdet_num!C62)</f>
        <v>5.2259907250757047</v>
      </c>
      <c r="D67" s="98">
        <f>IF(RES_hhdet_fec!D67=0,0,RES_hhdet_fec!D67*1000*11630/RES_hhdet_num!D62)</f>
        <v>5.450549663336921</v>
      </c>
      <c r="E67" s="98">
        <f>IF(RES_hhdet_fec!E67=0,0,RES_hhdet_fec!E67*1000*11630/RES_hhdet_num!E62)</f>
        <v>7.8223996111656433</v>
      </c>
      <c r="F67" s="98">
        <f>IF(RES_hhdet_fec!F67=0,0,RES_hhdet_fec!F67*1000*11630/RES_hhdet_num!F62)</f>
        <v>5.8688878074038779</v>
      </c>
      <c r="G67" s="98">
        <f>IF(RES_hhdet_fec!G67=0,0,RES_hhdet_fec!G67*1000*11630/RES_hhdet_num!G62)</f>
        <v>6.1732711673087097</v>
      </c>
      <c r="H67" s="98">
        <f>IF(RES_hhdet_fec!H67=0,0,RES_hhdet_fec!H67*1000*11630/RES_hhdet_num!H62)</f>
        <v>9.7911704323825113</v>
      </c>
      <c r="I67" s="98">
        <f>IF(RES_hhdet_fec!I67=0,0,RES_hhdet_fec!I67*1000*11630/RES_hhdet_num!I62)</f>
        <v>7.0231353790520039</v>
      </c>
      <c r="J67" s="98">
        <f>IF(RES_hhdet_fec!J67=0,0,RES_hhdet_fec!J67*1000*11630/RES_hhdet_num!J62)</f>
        <v>7.5635641405013221</v>
      </c>
      <c r="K67" s="98">
        <f>IF(RES_hhdet_fec!K67=0,0,RES_hhdet_fec!K67*1000*11630/RES_hhdet_num!K62)</f>
        <v>8.5872913970011915</v>
      </c>
      <c r="L67" s="98">
        <f>IF(RES_hhdet_fec!L67=0,0,RES_hhdet_fec!L67*1000*11630/RES_hhdet_num!L62)</f>
        <v>9.7442589882042405</v>
      </c>
      <c r="M67" s="98">
        <f>IF(RES_hhdet_fec!M67=0,0,RES_hhdet_fec!M67*1000*11630/RES_hhdet_num!M62)</f>
        <v>12.391244092088671</v>
      </c>
      <c r="N67" s="98">
        <f>IF(RES_hhdet_fec!N67=0,0,RES_hhdet_fec!N67*1000*11630/RES_hhdet_num!N62)</f>
        <v>14.963307179199823</v>
      </c>
      <c r="O67" s="98">
        <f>IF(RES_hhdet_fec!O67=0,0,RES_hhdet_fec!O67*1000*11630/RES_hhdet_num!O62)</f>
        <v>17.23822389932101</v>
      </c>
      <c r="P67" s="98">
        <f>IF(RES_hhdet_fec!P67=0,0,RES_hhdet_fec!P67*1000*11630/RES_hhdet_num!P62)</f>
        <v>19.813551976590254</v>
      </c>
      <c r="Q67" s="98">
        <f>IF(RES_hhdet_fec!Q67=0,0,RES_hhdet_fec!Q67*1000*11630/RES_hhdet_num!Q62)</f>
        <v>22.297817244306156</v>
      </c>
      <c r="R67" s="98">
        <f>IF(RES_hhdet_fec!R67=0,0,RES_hhdet_fec!R67*1000*11630/RES_hhdet_num!R62)</f>
        <v>24.530306167780935</v>
      </c>
      <c r="S67" s="98">
        <f>IF(RES_hhdet_fec!S67=0,0,RES_hhdet_fec!S67*1000*11630/RES_hhdet_num!S62)</f>
        <v>26.881564678884224</v>
      </c>
      <c r="T67" s="98">
        <f>IF(RES_hhdet_fec!T67=0,0,RES_hhdet_fec!T67*1000*11630/RES_hhdet_num!T62)</f>
        <v>29.257751470223862</v>
      </c>
      <c r="U67" s="98">
        <f>IF(RES_hhdet_fec!U67=0,0,RES_hhdet_fec!U67*1000*11630/RES_hhdet_num!U62)</f>
        <v>31.552366674531473</v>
      </c>
      <c r="V67" s="98">
        <f>IF(RES_hhdet_fec!V67=0,0,RES_hhdet_fec!V67*1000*11630/RES_hhdet_num!V62)</f>
        <v>33.683686025419604</v>
      </c>
      <c r="W67" s="98">
        <f>IF(RES_hhdet_fec!W67=0,0,RES_hhdet_fec!W67*1000*11630/RES_hhdet_num!W62)</f>
        <v>36.054836369682313</v>
      </c>
      <c r="DA67" s="63" t="s">
        <v>2304</v>
      </c>
    </row>
    <row r="68" spans="1:105" ht="12" customHeight="1" x14ac:dyDescent="0.25">
      <c r="A68" s="121" t="s">
        <v>55</v>
      </c>
      <c r="B68" s="122">
        <v>1622.8235288924843</v>
      </c>
      <c r="C68" s="122">
        <v>1645.7588966431267</v>
      </c>
      <c r="D68" s="122">
        <v>1762.4481536956</v>
      </c>
      <c r="E68" s="122">
        <v>1795.5154775859198</v>
      </c>
      <c r="F68" s="122">
        <v>1721.6205889975083</v>
      </c>
      <c r="G68" s="122">
        <v>1686.4474497744034</v>
      </c>
      <c r="H68" s="122">
        <v>1680.0863173514438</v>
      </c>
      <c r="I68" s="122">
        <v>1583.1100010297978</v>
      </c>
      <c r="J68" s="122">
        <v>1632.3009593491017</v>
      </c>
      <c r="K68" s="122">
        <v>1645.2154913145373</v>
      </c>
      <c r="L68" s="122">
        <v>1903.7440385775831</v>
      </c>
      <c r="M68" s="122">
        <v>1433.7058030275509</v>
      </c>
      <c r="N68" s="122">
        <v>1486.805185715381</v>
      </c>
      <c r="O68" s="122">
        <v>1608.6824607042763</v>
      </c>
      <c r="P68" s="122">
        <v>1287.1467987417286</v>
      </c>
      <c r="Q68" s="122">
        <v>1546.2825659298339</v>
      </c>
      <c r="R68" s="122">
        <v>1584.8022496714748</v>
      </c>
      <c r="S68" s="122">
        <v>1486.5934965906315</v>
      </c>
      <c r="T68" s="122">
        <v>1416.2167125885812</v>
      </c>
      <c r="U68" s="122">
        <v>1289.0218428495753</v>
      </c>
      <c r="V68" s="122">
        <v>1123.2914327988294</v>
      </c>
      <c r="W68" s="122">
        <v>1170.4768675676519</v>
      </c>
      <c r="DA68" s="130" t="s">
        <v>2305</v>
      </c>
    </row>
    <row r="69" spans="1:105" ht="12" customHeight="1" x14ac:dyDescent="0.25">
      <c r="A69" s="97" t="s">
        <v>134</v>
      </c>
      <c r="B69" s="98">
        <v>1625.8127082026178</v>
      </c>
      <c r="C69" s="98">
        <v>1651.6583080255987</v>
      </c>
      <c r="D69" s="98">
        <v>1768.0027103971086</v>
      </c>
      <c r="E69" s="98">
        <v>1801.5310219708817</v>
      </c>
      <c r="F69" s="98">
        <v>1727.3372897618651</v>
      </c>
      <c r="G69" s="98">
        <v>1691.7005738120054</v>
      </c>
      <c r="H69" s="98">
        <v>1685.5756891653548</v>
      </c>
      <c r="I69" s="98">
        <v>1587.5382200208771</v>
      </c>
      <c r="J69" s="98">
        <v>1639.3032982279651</v>
      </c>
      <c r="K69" s="98">
        <v>1651.4649922387216</v>
      </c>
      <c r="L69" s="98">
        <v>1913.7351909551955</v>
      </c>
      <c r="M69" s="98">
        <v>1436.9345319851516</v>
      </c>
      <c r="N69" s="98">
        <v>1490.952276516666</v>
      </c>
      <c r="O69" s="98">
        <v>1613.9365327599696</v>
      </c>
      <c r="P69" s="98">
        <v>1288.4964745878615</v>
      </c>
      <c r="Q69" s="98">
        <v>1550.3386127738365</v>
      </c>
      <c r="R69" s="98">
        <v>1588.6865461237983</v>
      </c>
      <c r="S69" s="98">
        <v>1489.518933103968</v>
      </c>
      <c r="T69" s="98">
        <v>1419.1480376326808</v>
      </c>
      <c r="U69" s="98">
        <v>1291.4262352925484</v>
      </c>
      <c r="V69" s="98">
        <v>1124.4748758671983</v>
      </c>
      <c r="W69" s="98">
        <v>1172.3046603775585</v>
      </c>
      <c r="DA69" s="63" t="s">
        <v>2306</v>
      </c>
    </row>
    <row r="70" spans="1:105" ht="12" customHeight="1" x14ac:dyDescent="0.25">
      <c r="A70" s="97" t="s">
        <v>133</v>
      </c>
      <c r="B70" s="98">
        <v>1309.3746855597349</v>
      </c>
      <c r="C70" s="98">
        <v>1289.6917275100284</v>
      </c>
      <c r="D70" s="98">
        <v>1403.4942588262404</v>
      </c>
      <c r="E70" s="98">
        <v>1425.124362451852</v>
      </c>
      <c r="F70" s="98">
        <v>1368.293277523682</v>
      </c>
      <c r="G70" s="98">
        <v>1349.9205151927272</v>
      </c>
      <c r="H70" s="98">
        <v>1347.3415498334884</v>
      </c>
      <c r="I70" s="98">
        <v>1295.6108525437326</v>
      </c>
      <c r="J70" s="98">
        <v>1315.8145341700065</v>
      </c>
      <c r="K70" s="98">
        <v>1343.5978366464149</v>
      </c>
      <c r="L70" s="98">
        <v>1534.0946287741453</v>
      </c>
      <c r="M70" s="98">
        <v>1176.7777442128529</v>
      </c>
      <c r="N70" s="98">
        <v>1229.5467014739947</v>
      </c>
      <c r="O70" s="98">
        <v>1350.5400525524901</v>
      </c>
      <c r="P70" s="98">
        <v>1088.5108046685148</v>
      </c>
      <c r="Q70" s="98">
        <v>1316.7233771568908</v>
      </c>
      <c r="R70" s="98">
        <v>1361.8118294068411</v>
      </c>
      <c r="S70" s="98">
        <v>1292.1018525953157</v>
      </c>
      <c r="T70" s="98">
        <v>1239.3224377227828</v>
      </c>
      <c r="U70" s="98">
        <v>1135.2405584150688</v>
      </c>
      <c r="V70" s="98">
        <v>1000.5274532458214</v>
      </c>
      <c r="W70" s="98">
        <v>1048.5646868189738</v>
      </c>
      <c r="DA70" s="63" t="s">
        <v>2307</v>
      </c>
    </row>
    <row r="71" spans="1:105" ht="12" customHeight="1" x14ac:dyDescent="0.25">
      <c r="A71" s="100" t="s">
        <v>217</v>
      </c>
      <c r="B71" s="101">
        <v>867.47119707769639</v>
      </c>
      <c r="C71" s="101">
        <v>795.00490766722703</v>
      </c>
      <c r="D71" s="101">
        <v>890.32087259426908</v>
      </c>
      <c r="E71" s="101">
        <v>887.59466349180616</v>
      </c>
      <c r="F71" s="101">
        <v>848.75835261654152</v>
      </c>
      <c r="G71" s="101">
        <v>841.33317883923007</v>
      </c>
      <c r="H71" s="101">
        <v>827.40382182392693</v>
      </c>
      <c r="I71" s="101">
        <v>827.22960596494352</v>
      </c>
      <c r="J71" s="101">
        <v>783.80996135251758</v>
      </c>
      <c r="K71" s="101">
        <v>812.5234735988472</v>
      </c>
      <c r="L71" s="101">
        <v>839.5757692511296</v>
      </c>
      <c r="M71" s="101">
        <v>659.85365646179412</v>
      </c>
      <c r="N71" s="101">
        <v>661.65225860063879</v>
      </c>
      <c r="O71" s="101">
        <v>744.93357507149437</v>
      </c>
      <c r="P71" s="101">
        <v>607.28692767165091</v>
      </c>
      <c r="Q71" s="101">
        <v>743.4321810296409</v>
      </c>
      <c r="R71" s="101">
        <v>786.39079165554983</v>
      </c>
      <c r="S71" s="101">
        <v>741.03842536797322</v>
      </c>
      <c r="T71" s="101">
        <v>681.95402868576775</v>
      </c>
      <c r="U71" s="101">
        <v>598.98823623128465</v>
      </c>
      <c r="V71" s="101">
        <v>516.60505464040762</v>
      </c>
      <c r="W71" s="101">
        <v>537.49761388795025</v>
      </c>
      <c r="DA71" s="131" t="s">
        <v>2308</v>
      </c>
    </row>
    <row r="72" spans="1:105" ht="12" customHeight="1" x14ac:dyDescent="0.25">
      <c r="A72" s="103" t="s">
        <v>52</v>
      </c>
      <c r="B72" s="104">
        <v>441.9034884820386</v>
      </c>
      <c r="C72" s="104">
        <v>494.6868198428013</v>
      </c>
      <c r="D72" s="104">
        <v>513.17338623197156</v>
      </c>
      <c r="E72" s="104">
        <v>537.52969896004583</v>
      </c>
      <c r="F72" s="104">
        <v>519.53492490714075</v>
      </c>
      <c r="G72" s="104">
        <v>508.58733635349694</v>
      </c>
      <c r="H72" s="104">
        <v>519.9377280095614</v>
      </c>
      <c r="I72" s="104">
        <v>468.38124657878905</v>
      </c>
      <c r="J72" s="104">
        <v>532.00457281748879</v>
      </c>
      <c r="K72" s="104">
        <v>531.07436304756789</v>
      </c>
      <c r="L72" s="104">
        <v>694.51885952301564</v>
      </c>
      <c r="M72" s="104">
        <v>516.92408775105878</v>
      </c>
      <c r="N72" s="104">
        <v>567.89444287335596</v>
      </c>
      <c r="O72" s="104">
        <v>605.60647748099586</v>
      </c>
      <c r="P72" s="104">
        <v>481.22387699686385</v>
      </c>
      <c r="Q72" s="104">
        <v>573.29119612725003</v>
      </c>
      <c r="R72" s="104">
        <v>575.42103775129124</v>
      </c>
      <c r="S72" s="104">
        <v>551.06342722734269</v>
      </c>
      <c r="T72" s="104">
        <v>557.368409037015</v>
      </c>
      <c r="U72" s="104">
        <v>536.25232218378403</v>
      </c>
      <c r="V72" s="104">
        <v>483.92239860541383</v>
      </c>
      <c r="W72" s="104">
        <v>511.06707293102369</v>
      </c>
      <c r="DA72" s="132" t="s">
        <v>2309</v>
      </c>
    </row>
    <row r="73" spans="1:105" ht="12" customHeight="1" x14ac:dyDescent="0.25">
      <c r="A73" s="106" t="s">
        <v>122</v>
      </c>
      <c r="B73" s="101">
        <v>1467.7643399697322</v>
      </c>
      <c r="C73" s="101">
        <v>1302.7280336679921</v>
      </c>
      <c r="D73" s="101">
        <v>1487.7471542532164</v>
      </c>
      <c r="E73" s="101">
        <v>1482.9661656819726</v>
      </c>
      <c r="F73" s="101">
        <v>1435.2706210065664</v>
      </c>
      <c r="G73" s="101">
        <v>1436.0075625830175</v>
      </c>
      <c r="H73" s="101">
        <v>1404.8938960951343</v>
      </c>
      <c r="I73" s="101">
        <v>1456.7834835175461</v>
      </c>
      <c r="J73" s="101">
        <v>1339.073947490162</v>
      </c>
      <c r="K73" s="101">
        <v>1419.8024989581027</v>
      </c>
      <c r="L73" s="101">
        <v>1392.8770524948191</v>
      </c>
      <c r="M73" s="101">
        <v>1425.0967191138066</v>
      </c>
      <c r="N73" s="101">
        <v>1395.6073719695116</v>
      </c>
      <c r="O73" s="101">
        <v>1389.9529793091015</v>
      </c>
      <c r="P73" s="101">
        <v>1419.9226341219357</v>
      </c>
      <c r="Q73" s="101">
        <v>1401.0236337375279</v>
      </c>
      <c r="R73" s="101">
        <v>1420.5852282685935</v>
      </c>
      <c r="S73" s="101">
        <v>1398.7821467366027</v>
      </c>
      <c r="T73" s="101">
        <v>1321.3396860166827</v>
      </c>
      <c r="U73" s="101">
        <v>1244.4819834352245</v>
      </c>
      <c r="V73" s="101">
        <v>1156.6566387911851</v>
      </c>
      <c r="W73" s="101">
        <v>1129.7413633066194</v>
      </c>
      <c r="DA73" s="131" t="s">
        <v>2310</v>
      </c>
    </row>
    <row r="74" spans="1:105" ht="12" customHeight="1" x14ac:dyDescent="0.25">
      <c r="A74" s="107" t="s">
        <v>121</v>
      </c>
      <c r="B74" s="104">
        <v>1264.4889421957432</v>
      </c>
      <c r="C74" s="104">
        <v>1104.6955993568752</v>
      </c>
      <c r="D74" s="104">
        <v>1275.7820028089741</v>
      </c>
      <c r="E74" s="104">
        <v>1269.2187786568029</v>
      </c>
      <c r="F74" s="104">
        <v>1230.871257008499</v>
      </c>
      <c r="G74" s="104">
        <v>1237.3825037422173</v>
      </c>
      <c r="H74" s="104">
        <v>1211.642516422376</v>
      </c>
      <c r="I74" s="104">
        <v>1270.7267014361337</v>
      </c>
      <c r="J74" s="104">
        <v>1151.483581138014</v>
      </c>
      <c r="K74" s="104">
        <v>1227.6338489915358</v>
      </c>
      <c r="L74" s="104">
        <v>1177.6329578557184</v>
      </c>
      <c r="M74" s="104">
        <v>1221.917416593699</v>
      </c>
      <c r="N74" s="104">
        <v>1192.8517709225721</v>
      </c>
      <c r="O74" s="104">
        <v>1192.8552860710424</v>
      </c>
      <c r="P74" s="104">
        <v>1227.4609148547081</v>
      </c>
      <c r="Q74" s="104">
        <v>1222.2617416385913</v>
      </c>
      <c r="R74" s="104">
        <v>1246.6553025772389</v>
      </c>
      <c r="S74" s="104">
        <v>1230.8073679437898</v>
      </c>
      <c r="T74" s="104">
        <v>1167.1367022587879</v>
      </c>
      <c r="U74" s="104">
        <v>1099.1386619734353</v>
      </c>
      <c r="V74" s="104">
        <v>1027.1082269144708</v>
      </c>
      <c r="W74" s="104">
        <v>1006.7542739587252</v>
      </c>
      <c r="DA74" s="132" t="s">
        <v>2311</v>
      </c>
    </row>
    <row r="75" spans="1:105" ht="12" customHeight="1" x14ac:dyDescent="0.25">
      <c r="A75" s="108" t="s">
        <v>53</v>
      </c>
      <c r="B75" s="98">
        <v>789.86497372027338</v>
      </c>
      <c r="C75" s="98">
        <v>630.3986884750035</v>
      </c>
      <c r="D75" s="98">
        <v>757.63566581219675</v>
      </c>
      <c r="E75" s="98">
        <v>739.01135813879193</v>
      </c>
      <c r="F75" s="98">
        <v>716.77415919716805</v>
      </c>
      <c r="G75" s="98">
        <v>727.45060659133867</v>
      </c>
      <c r="H75" s="98">
        <v>700.5787010481364</v>
      </c>
      <c r="I75" s="98">
        <v>774.89839150782905</v>
      </c>
      <c r="J75" s="98">
        <v>645.62810560494518</v>
      </c>
      <c r="K75" s="98">
        <v>706.85027905602078</v>
      </c>
      <c r="L75" s="98">
        <v>587.18338560731354</v>
      </c>
      <c r="M75" s="98">
        <v>660.89565790429435</v>
      </c>
      <c r="N75" s="98">
        <v>618.56468227239429</v>
      </c>
      <c r="O75" s="98">
        <v>629.94590473918629</v>
      </c>
      <c r="P75" s="98">
        <v>669.66155280367695</v>
      </c>
      <c r="Q75" s="98">
        <v>667.08652577053897</v>
      </c>
      <c r="R75" s="98">
        <v>699.50844349077795</v>
      </c>
      <c r="S75" s="98">
        <v>690.5935886510498</v>
      </c>
      <c r="T75" s="98">
        <v>627.2248605130693</v>
      </c>
      <c r="U75" s="98">
        <v>568.62055163118737</v>
      </c>
      <c r="V75" s="98">
        <v>523.76992320435136</v>
      </c>
      <c r="W75" s="98">
        <v>509.74311004354996</v>
      </c>
      <c r="DA75" s="63" t="s">
        <v>2312</v>
      </c>
    </row>
    <row r="76" spans="1:105" ht="12" customHeight="1" x14ac:dyDescent="0.25">
      <c r="A76" s="108" t="s">
        <v>52</v>
      </c>
      <c r="B76" s="98">
        <v>474.62396847546989</v>
      </c>
      <c r="C76" s="98">
        <v>474.29691088187155</v>
      </c>
      <c r="D76" s="98">
        <v>518.14633699677734</v>
      </c>
      <c r="E76" s="98">
        <v>530.20742051801096</v>
      </c>
      <c r="F76" s="98">
        <v>514.09709781133131</v>
      </c>
      <c r="G76" s="98">
        <v>509.9318971508784</v>
      </c>
      <c r="H76" s="98">
        <v>511.0638153742396</v>
      </c>
      <c r="I76" s="98">
        <v>495.82830992830463</v>
      </c>
      <c r="J76" s="98">
        <v>505.85547553306901</v>
      </c>
      <c r="K76" s="98">
        <v>520.78356993551506</v>
      </c>
      <c r="L76" s="98">
        <v>590.44957224840471</v>
      </c>
      <c r="M76" s="98">
        <v>561.02175868940492</v>
      </c>
      <c r="N76" s="98">
        <v>574.28708865017768</v>
      </c>
      <c r="O76" s="98">
        <v>562.90938133185625</v>
      </c>
      <c r="P76" s="98">
        <v>557.79936205103115</v>
      </c>
      <c r="Q76" s="98">
        <v>555.17521586805242</v>
      </c>
      <c r="R76" s="98">
        <v>547.14685908646072</v>
      </c>
      <c r="S76" s="98">
        <v>540.21377929274013</v>
      </c>
      <c r="T76" s="98">
        <v>539.91184174571845</v>
      </c>
      <c r="U76" s="98">
        <v>530.51811034224806</v>
      </c>
      <c r="V76" s="98">
        <v>503.33830371011953</v>
      </c>
      <c r="W76" s="98">
        <v>497.01116391517536</v>
      </c>
      <c r="DA76" s="63" t="s">
        <v>2313</v>
      </c>
    </row>
    <row r="77" spans="1:105" ht="12" customHeight="1" x14ac:dyDescent="0.25">
      <c r="A77" s="121" t="s">
        <v>54</v>
      </c>
      <c r="B77" s="122">
        <v>270.12736355707955</v>
      </c>
      <c r="C77" s="122">
        <v>288.91222282973956</v>
      </c>
      <c r="D77" s="122">
        <v>286.90179603451702</v>
      </c>
      <c r="E77" s="122">
        <v>287.24315427280339</v>
      </c>
      <c r="F77" s="122">
        <v>293.29709635861957</v>
      </c>
      <c r="G77" s="122">
        <v>293.69643588422929</v>
      </c>
      <c r="H77" s="122">
        <v>324.35030026867241</v>
      </c>
      <c r="I77" s="122">
        <v>296.16381040612373</v>
      </c>
      <c r="J77" s="122">
        <v>309.83168387100903</v>
      </c>
      <c r="K77" s="122">
        <v>281.84545305709105</v>
      </c>
      <c r="L77" s="122">
        <v>361.20592207916087</v>
      </c>
      <c r="M77" s="122">
        <v>344.65268243220771</v>
      </c>
      <c r="N77" s="122">
        <v>340.68890266027836</v>
      </c>
      <c r="O77" s="122">
        <v>333.82860915563873</v>
      </c>
      <c r="P77" s="122">
        <v>327.41150808496906</v>
      </c>
      <c r="Q77" s="122">
        <v>322.20592194181535</v>
      </c>
      <c r="R77" s="122">
        <v>314.47273343082628</v>
      </c>
      <c r="S77" s="122">
        <v>308.58390073099696</v>
      </c>
      <c r="T77" s="122">
        <v>303.2968401748804</v>
      </c>
      <c r="U77" s="122">
        <v>297.80763887198532</v>
      </c>
      <c r="V77" s="122">
        <v>291.40845113775816</v>
      </c>
      <c r="W77" s="122">
        <v>286.66631202681481</v>
      </c>
      <c r="DA77" s="130" t="s">
        <v>2314</v>
      </c>
    </row>
    <row r="78" spans="1:105" ht="12" customHeight="1" x14ac:dyDescent="0.25">
      <c r="A78" s="97" t="s">
        <v>192</v>
      </c>
      <c r="B78" s="98">
        <v>285.47332094028508</v>
      </c>
      <c r="C78" s="98">
        <v>305.81517062157252</v>
      </c>
      <c r="D78" s="98">
        <v>303.18633196992408</v>
      </c>
      <c r="E78" s="98">
        <v>304.12165533968965</v>
      </c>
      <c r="F78" s="98">
        <v>310.10372054818697</v>
      </c>
      <c r="G78" s="98">
        <v>310.74495843404031</v>
      </c>
      <c r="H78" s="98">
        <v>344.44818613747998</v>
      </c>
      <c r="I78" s="98">
        <v>312.5580983683808</v>
      </c>
      <c r="J78" s="98">
        <v>328.77461337576648</v>
      </c>
      <c r="K78" s="98">
        <v>298.84598566250577</v>
      </c>
      <c r="L78" s="98">
        <v>389.33155639667604</v>
      </c>
      <c r="M78" s="98">
        <v>367.18569670057735</v>
      </c>
      <c r="N78" s="98">
        <v>362.1814751289794</v>
      </c>
      <c r="O78" s="98">
        <v>355.50998617077073</v>
      </c>
      <c r="P78" s="98">
        <v>349.34751400161048</v>
      </c>
      <c r="Q78" s="98">
        <v>345.43748667959568</v>
      </c>
      <c r="R78" s="98">
        <v>337.6036402479466</v>
      </c>
      <c r="S78" s="98">
        <v>332.48649438484256</v>
      </c>
      <c r="T78" s="98">
        <v>328.03357957075457</v>
      </c>
      <c r="U78" s="98">
        <v>323.18332025720832</v>
      </c>
      <c r="V78" s="98">
        <v>316.81303338021422</v>
      </c>
      <c r="W78" s="98">
        <v>311.99428560229347</v>
      </c>
      <c r="DA78" s="63" t="s">
        <v>2315</v>
      </c>
    </row>
    <row r="79" spans="1:105" ht="12" customHeight="1" x14ac:dyDescent="0.25">
      <c r="A79" s="109" t="s">
        <v>120</v>
      </c>
      <c r="B79" s="33">
        <v>229.24125795315112</v>
      </c>
      <c r="C79" s="33">
        <v>243.50173030030268</v>
      </c>
      <c r="D79" s="33">
        <v>243.2304524894675</v>
      </c>
      <c r="E79" s="33">
        <v>241.9541514172609</v>
      </c>
      <c r="F79" s="33">
        <v>248.3070039705631</v>
      </c>
      <c r="G79" s="33">
        <v>248.17856698722539</v>
      </c>
      <c r="H79" s="33">
        <v>270.610680665291</v>
      </c>
      <c r="I79" s="33">
        <v>252.67597683332275</v>
      </c>
      <c r="J79" s="33">
        <v>259.28444082299643</v>
      </c>
      <c r="K79" s="33">
        <v>236.4817736730671</v>
      </c>
      <c r="L79" s="33">
        <v>288.50217656167359</v>
      </c>
      <c r="M79" s="33">
        <v>287.11385844143939</v>
      </c>
      <c r="N79" s="33">
        <v>286.23708069481557</v>
      </c>
      <c r="O79" s="33">
        <v>279.70711763448105</v>
      </c>
      <c r="P79" s="33">
        <v>273.32985835609639</v>
      </c>
      <c r="Q79" s="33">
        <v>267.28015869325975</v>
      </c>
      <c r="R79" s="33">
        <v>260.9398377902217</v>
      </c>
      <c r="S79" s="33">
        <v>254.67060325444797</v>
      </c>
      <c r="T79" s="33">
        <v>248.42018494529592</v>
      </c>
      <c r="U79" s="33">
        <v>242.32122044836015</v>
      </c>
      <c r="V79" s="33">
        <v>236.20872286089326</v>
      </c>
      <c r="W79" s="33">
        <v>232.38539871259815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17871.751836793337</v>
      </c>
      <c r="C81" s="117">
        <f t="shared" si="28"/>
        <v>17749.665320465207</v>
      </c>
      <c r="D81" s="117">
        <f t="shared" si="28"/>
        <v>17232.657209805966</v>
      </c>
      <c r="E81" s="117">
        <f t="shared" si="28"/>
        <v>16783.938936509523</v>
      </c>
      <c r="F81" s="117">
        <f t="shared" si="28"/>
        <v>16182.533313711312</v>
      </c>
      <c r="G81" s="117">
        <f t="shared" si="28"/>
        <v>15550.296216408984</v>
      </c>
      <c r="H81" s="117">
        <f t="shared" si="28"/>
        <v>15248.538337990358</v>
      </c>
      <c r="I81" s="117">
        <f t="shared" si="28"/>
        <v>14983.6900899681</v>
      </c>
      <c r="J81" s="117">
        <f t="shared" si="28"/>
        <v>14881.041467542256</v>
      </c>
      <c r="K81" s="117">
        <f t="shared" si="28"/>
        <v>15032.580791786924</v>
      </c>
      <c r="L81" s="117">
        <f t="shared" si="28"/>
        <v>14974.372518141903</v>
      </c>
      <c r="M81" s="117">
        <f t="shared" si="28"/>
        <v>14761.84908533725</v>
      </c>
      <c r="N81" s="117">
        <f t="shared" si="28"/>
        <v>14021.303253706892</v>
      </c>
      <c r="O81" s="117">
        <f t="shared" si="28"/>
        <v>13442.926752221114</v>
      </c>
      <c r="P81" s="117">
        <f t="shared" si="28"/>
        <v>12368.916234078519</v>
      </c>
      <c r="Q81" s="117">
        <f t="shared" si="28"/>
        <v>11952.182808330495</v>
      </c>
      <c r="R81" s="117">
        <f t="shared" ref="R81:V81" si="29">R82+R85+R87+R100</f>
        <v>11773.026467478365</v>
      </c>
      <c r="S81" s="117">
        <f t="shared" si="29"/>
        <v>11674.370248076342</v>
      </c>
      <c r="T81" s="117">
        <f t="shared" si="29"/>
        <v>11534.2264930328</v>
      </c>
      <c r="U81" s="117">
        <f t="shared" si="29"/>
        <v>11443.255776316781</v>
      </c>
      <c r="V81" s="117">
        <f t="shared" si="29"/>
        <v>11418.377178316256</v>
      </c>
      <c r="W81" s="117">
        <f t="shared" ref="W81" si="30">W82+W85+W87+W100</f>
        <v>11640.877162127548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16253.189140795459</v>
      </c>
      <c r="C82" s="122">
        <f t="shared" si="31"/>
        <v>16275.25656767185</v>
      </c>
      <c r="D82" s="122">
        <f t="shared" si="31"/>
        <v>15581.623184790033</v>
      </c>
      <c r="E82" s="122">
        <f t="shared" si="31"/>
        <v>15144.620461587803</v>
      </c>
      <c r="F82" s="122">
        <f t="shared" si="31"/>
        <v>14593.518145204975</v>
      </c>
      <c r="G82" s="122">
        <f t="shared" si="31"/>
        <v>13961.815987383228</v>
      </c>
      <c r="H82" s="122">
        <f t="shared" si="31"/>
        <v>13660.492644670725</v>
      </c>
      <c r="I82" s="122">
        <f t="shared" si="31"/>
        <v>13362.846267254612</v>
      </c>
      <c r="J82" s="122">
        <f t="shared" si="31"/>
        <v>13369.030808028085</v>
      </c>
      <c r="K82" s="122">
        <f t="shared" si="31"/>
        <v>13467.587426527707</v>
      </c>
      <c r="L82" s="122">
        <f t="shared" si="31"/>
        <v>13382.261499461994</v>
      </c>
      <c r="M82" s="122">
        <f t="shared" si="31"/>
        <v>13149.848281304256</v>
      </c>
      <c r="N82" s="122">
        <f t="shared" si="31"/>
        <v>12432.098195464978</v>
      </c>
      <c r="O82" s="122">
        <f t="shared" si="31"/>
        <v>11867.059060588859</v>
      </c>
      <c r="P82" s="122">
        <f t="shared" si="31"/>
        <v>10775.935894972785</v>
      </c>
      <c r="Q82" s="122">
        <f t="shared" si="31"/>
        <v>10347.839569985306</v>
      </c>
      <c r="R82" s="122">
        <f t="shared" ref="R82:V82" si="32">SUM(R83:R84)</f>
        <v>10149.307684456029</v>
      </c>
      <c r="S82" s="122">
        <f t="shared" si="32"/>
        <v>10068.229355587519</v>
      </c>
      <c r="T82" s="122">
        <f t="shared" si="32"/>
        <v>9998.1513784321305</v>
      </c>
      <c r="U82" s="122">
        <f t="shared" si="32"/>
        <v>9978.1010693218541</v>
      </c>
      <c r="V82" s="122">
        <f t="shared" si="32"/>
        <v>10034.009779654965</v>
      </c>
      <c r="W82" s="122">
        <f t="shared" ref="W82" si="33">SUM(W83:W84)</f>
        <v>10283.162559940782</v>
      </c>
      <c r="DA82" s="130" t="s">
        <v>2318</v>
      </c>
    </row>
    <row r="83" spans="1:105" ht="12" customHeight="1" x14ac:dyDescent="0.25">
      <c r="A83" s="97" t="s">
        <v>204</v>
      </c>
      <c r="B83" s="98">
        <v>16179.372718703415</v>
      </c>
      <c r="C83" s="98">
        <v>16201.41268825033</v>
      </c>
      <c r="D83" s="98">
        <v>15510.507799749339</v>
      </c>
      <c r="E83" s="98">
        <v>15074.780226926694</v>
      </c>
      <c r="F83" s="98">
        <v>14525.237318173045</v>
      </c>
      <c r="G83" s="98">
        <v>13895.766866267462</v>
      </c>
      <c r="H83" s="98">
        <v>13595.599343185548</v>
      </c>
      <c r="I83" s="98">
        <v>13299.797110431562</v>
      </c>
      <c r="J83" s="98">
        <v>13304.266403054338</v>
      </c>
      <c r="K83" s="98">
        <v>13401.600796656796</v>
      </c>
      <c r="L83" s="98">
        <v>13313.442332541947</v>
      </c>
      <c r="M83" s="98">
        <v>13084.374078612444</v>
      </c>
      <c r="N83" s="98">
        <v>12368.33721067781</v>
      </c>
      <c r="O83" s="98">
        <v>11803.997142400389</v>
      </c>
      <c r="P83" s="98">
        <v>10721.786185818515</v>
      </c>
      <c r="Q83" s="98">
        <v>10293.855173955479</v>
      </c>
      <c r="R83" s="98">
        <v>10095.572864685359</v>
      </c>
      <c r="S83" s="98">
        <v>10015.126614635547</v>
      </c>
      <c r="T83" s="98">
        <v>9945.2070003722656</v>
      </c>
      <c r="U83" s="98">
        <v>9925.5632529062532</v>
      </c>
      <c r="V83" s="98">
        <v>9981.764073112623</v>
      </c>
      <c r="W83" s="98">
        <v>10227.614817240836</v>
      </c>
      <c r="DA83" s="63" t="s">
        <v>2319</v>
      </c>
    </row>
    <row r="84" spans="1:105" ht="12" customHeight="1" x14ac:dyDescent="0.25">
      <c r="A84" s="97" t="s">
        <v>53</v>
      </c>
      <c r="B84" s="98">
        <v>73.816422092044618</v>
      </c>
      <c r="C84" s="98">
        <v>73.843879421519475</v>
      </c>
      <c r="D84" s="98">
        <v>71.115385040694264</v>
      </c>
      <c r="E84" s="98">
        <v>69.840234661109449</v>
      </c>
      <c r="F84" s="98">
        <v>68.280827031928894</v>
      </c>
      <c r="G84" s="98">
        <v>66.049121115765985</v>
      </c>
      <c r="H84" s="98">
        <v>64.893301485176437</v>
      </c>
      <c r="I84" s="98">
        <v>63.049156823049096</v>
      </c>
      <c r="J84" s="98">
        <v>64.76440497374638</v>
      </c>
      <c r="K84" s="98">
        <v>65.986629870910818</v>
      </c>
      <c r="L84" s="98">
        <v>68.819166920048417</v>
      </c>
      <c r="M84" s="98">
        <v>65.47420269181211</v>
      </c>
      <c r="N84" s="98">
        <v>63.760984787167459</v>
      </c>
      <c r="O84" s="98">
        <v>63.061918188470244</v>
      </c>
      <c r="P84" s="98">
        <v>54.149709154269708</v>
      </c>
      <c r="Q84" s="98">
        <v>53.984396029827188</v>
      </c>
      <c r="R84" s="98">
        <v>53.734819770671145</v>
      </c>
      <c r="S84" s="98">
        <v>53.102740951972457</v>
      </c>
      <c r="T84" s="98">
        <v>52.944378059864924</v>
      </c>
      <c r="U84" s="98">
        <v>52.537816415600496</v>
      </c>
      <c r="V84" s="98">
        <v>52.245706542341765</v>
      </c>
      <c r="W84" s="98">
        <v>55.547742699946042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5.1929417332182757</v>
      </c>
      <c r="C85" s="122">
        <f t="shared" si="34"/>
        <v>5.2932286409474925</v>
      </c>
      <c r="D85" s="122">
        <f t="shared" si="34"/>
        <v>5.3687875793484174</v>
      </c>
      <c r="E85" s="122">
        <f t="shared" si="34"/>
        <v>7.5463579357292936</v>
      </c>
      <c r="F85" s="122">
        <f t="shared" si="34"/>
        <v>5.7886947813022225</v>
      </c>
      <c r="G85" s="122">
        <f t="shared" si="34"/>
        <v>6.762940354828241</v>
      </c>
      <c r="H85" s="122">
        <f t="shared" si="34"/>
        <v>11.949136817746918</v>
      </c>
      <c r="I85" s="122">
        <f t="shared" si="34"/>
        <v>8.9469697924355298</v>
      </c>
      <c r="J85" s="122">
        <f t="shared" si="34"/>
        <v>9.6232981505261961</v>
      </c>
      <c r="K85" s="122">
        <f t="shared" si="34"/>
        <v>10.47937187708885</v>
      </c>
      <c r="L85" s="122">
        <f t="shared" si="34"/>
        <v>11.070830446333032</v>
      </c>
      <c r="M85" s="122">
        <f t="shared" si="34"/>
        <v>13.023310540463205</v>
      </c>
      <c r="N85" s="122">
        <f t="shared" si="34"/>
        <v>14.870487480047879</v>
      </c>
      <c r="O85" s="122">
        <f t="shared" si="34"/>
        <v>16.405725006924357</v>
      </c>
      <c r="P85" s="122">
        <f t="shared" si="34"/>
        <v>19.85077582473987</v>
      </c>
      <c r="Q85" s="122">
        <f t="shared" si="34"/>
        <v>24.42232576166484</v>
      </c>
      <c r="R85" s="122">
        <f t="shared" si="34"/>
        <v>29.10997221967822</v>
      </c>
      <c r="S85" s="122">
        <f t="shared" si="34"/>
        <v>32.211959102697733</v>
      </c>
      <c r="T85" s="122">
        <f t="shared" si="34"/>
        <v>34.607258035454329</v>
      </c>
      <c r="U85" s="122">
        <f t="shared" si="34"/>
        <v>37.61258497733386</v>
      </c>
      <c r="V85" s="122">
        <f t="shared" si="34"/>
        <v>39.677511709300198</v>
      </c>
      <c r="W85" s="122">
        <f t="shared" si="34"/>
        <v>40.677241786735358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5.1929417332182757</v>
      </c>
      <c r="C86" s="98">
        <f>IF(RES_hhdet_fec!C86=0,0,RES_hhdet_fec!C86*1000*11630/RES_hhdet_num!C81)</f>
        <v>5.2932286409474925</v>
      </c>
      <c r="D86" s="98">
        <f>IF(RES_hhdet_fec!D86=0,0,RES_hhdet_fec!D86*1000*11630/RES_hhdet_num!D81)</f>
        <v>5.3687875793484174</v>
      </c>
      <c r="E86" s="98">
        <f>IF(RES_hhdet_fec!E86=0,0,RES_hhdet_fec!E86*1000*11630/RES_hhdet_num!E81)</f>
        <v>7.5463579357292936</v>
      </c>
      <c r="F86" s="98">
        <f>IF(RES_hhdet_fec!F86=0,0,RES_hhdet_fec!F86*1000*11630/RES_hhdet_num!F81)</f>
        <v>5.7886947813022225</v>
      </c>
      <c r="G86" s="98">
        <f>IF(RES_hhdet_fec!G86=0,0,RES_hhdet_fec!G86*1000*11630/RES_hhdet_num!G81)</f>
        <v>6.762940354828241</v>
      </c>
      <c r="H86" s="98">
        <f>IF(RES_hhdet_fec!H86=0,0,RES_hhdet_fec!H86*1000*11630/RES_hhdet_num!H81)</f>
        <v>11.949136817746918</v>
      </c>
      <c r="I86" s="98">
        <f>IF(RES_hhdet_fec!I86=0,0,RES_hhdet_fec!I86*1000*11630/RES_hhdet_num!I81)</f>
        <v>8.9469697924355298</v>
      </c>
      <c r="J86" s="98">
        <f>IF(RES_hhdet_fec!J86=0,0,RES_hhdet_fec!J86*1000*11630/RES_hhdet_num!J81)</f>
        <v>9.6232981505261961</v>
      </c>
      <c r="K86" s="98">
        <f>IF(RES_hhdet_fec!K86=0,0,RES_hhdet_fec!K86*1000*11630/RES_hhdet_num!K81)</f>
        <v>10.47937187708885</v>
      </c>
      <c r="L86" s="98">
        <f>IF(RES_hhdet_fec!L86=0,0,RES_hhdet_fec!L86*1000*11630/RES_hhdet_num!L81)</f>
        <v>11.070830446333032</v>
      </c>
      <c r="M86" s="98">
        <f>IF(RES_hhdet_fec!M86=0,0,RES_hhdet_fec!M86*1000*11630/RES_hhdet_num!M81)</f>
        <v>13.023310540463205</v>
      </c>
      <c r="N86" s="98">
        <f>IF(RES_hhdet_fec!N86=0,0,RES_hhdet_fec!N86*1000*11630/RES_hhdet_num!N81)</f>
        <v>14.870487480047879</v>
      </c>
      <c r="O86" s="98">
        <f>IF(RES_hhdet_fec!O86=0,0,RES_hhdet_fec!O86*1000*11630/RES_hhdet_num!O81)</f>
        <v>16.405725006924357</v>
      </c>
      <c r="P86" s="98">
        <f>IF(RES_hhdet_fec!P86=0,0,RES_hhdet_fec!P86*1000*11630/RES_hhdet_num!P81)</f>
        <v>19.85077582473987</v>
      </c>
      <c r="Q86" s="98">
        <f>IF(RES_hhdet_fec!Q86=0,0,RES_hhdet_fec!Q86*1000*11630/RES_hhdet_num!Q81)</f>
        <v>24.42232576166484</v>
      </c>
      <c r="R86" s="98">
        <f>IF(RES_hhdet_fec!R86=0,0,RES_hhdet_fec!R86*1000*11630/RES_hhdet_num!R81)</f>
        <v>29.10997221967822</v>
      </c>
      <c r="S86" s="98">
        <f>IF(RES_hhdet_fec!S86=0,0,RES_hhdet_fec!S86*1000*11630/RES_hhdet_num!S81)</f>
        <v>32.211959102697733</v>
      </c>
      <c r="T86" s="98">
        <f>IF(RES_hhdet_fec!T86=0,0,RES_hhdet_fec!T86*1000*11630/RES_hhdet_num!T81)</f>
        <v>34.607258035454329</v>
      </c>
      <c r="U86" s="98">
        <f>IF(RES_hhdet_fec!U86=0,0,RES_hhdet_fec!U86*1000*11630/RES_hhdet_num!U81)</f>
        <v>37.61258497733386</v>
      </c>
      <c r="V86" s="98">
        <f>IF(RES_hhdet_fec!V86=0,0,RES_hhdet_fec!V86*1000*11630/RES_hhdet_num!V81)</f>
        <v>39.677511709300198</v>
      </c>
      <c r="W86" s="98">
        <f>IF(RES_hhdet_fec!W86=0,0,RES_hhdet_fec!W86*1000*11630/RES_hhdet_num!W81)</f>
        <v>40.677241786735358</v>
      </c>
      <c r="DA86" s="63" t="s">
        <v>2322</v>
      </c>
    </row>
    <row r="87" spans="1:105" ht="12" customHeight="1" x14ac:dyDescent="0.25">
      <c r="A87" s="121" t="s">
        <v>55</v>
      </c>
      <c r="B87" s="122">
        <v>1384.1284963115088</v>
      </c>
      <c r="C87" s="122">
        <v>1225.5655978977022</v>
      </c>
      <c r="D87" s="122">
        <v>1402.4931070451908</v>
      </c>
      <c r="E87" s="122">
        <v>1389.9965643915314</v>
      </c>
      <c r="F87" s="122">
        <v>1335.2404565869927</v>
      </c>
      <c r="G87" s="122">
        <v>1333.8862380389189</v>
      </c>
      <c r="H87" s="122">
        <v>1305.696182256982</v>
      </c>
      <c r="I87" s="122">
        <v>1359.2809781459982</v>
      </c>
      <c r="J87" s="122">
        <v>1243.1536979144594</v>
      </c>
      <c r="K87" s="122">
        <v>1318.0003689113389</v>
      </c>
      <c r="L87" s="122">
        <v>1292.4690689417243</v>
      </c>
      <c r="M87" s="122">
        <v>1311.8754654645829</v>
      </c>
      <c r="N87" s="122">
        <v>1288.2285320848332</v>
      </c>
      <c r="O87" s="122">
        <v>1280.0087231746502</v>
      </c>
      <c r="P87" s="122">
        <v>1300.2010313259864</v>
      </c>
      <c r="Q87" s="122">
        <v>1312.7646995908281</v>
      </c>
      <c r="R87" s="122">
        <v>1333.4797892190111</v>
      </c>
      <c r="S87" s="122">
        <v>1318.690599446239</v>
      </c>
      <c r="T87" s="122">
        <v>1252.5199806808073</v>
      </c>
      <c r="U87" s="122">
        <v>1184.8679944027249</v>
      </c>
      <c r="V87" s="122">
        <v>1108.4134335968283</v>
      </c>
      <c r="W87" s="122">
        <v>1084.7684195389725</v>
      </c>
      <c r="DA87" s="130" t="s">
        <v>2323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1467.7643399697324</v>
      </c>
      <c r="C96" s="101">
        <v>1312.5089511092081</v>
      </c>
      <c r="D96" s="101">
        <v>1498.3404296479855</v>
      </c>
      <c r="E96" s="101">
        <v>1489.1006403534873</v>
      </c>
      <c r="F96" s="101">
        <v>1437.3379233706494</v>
      </c>
      <c r="G96" s="101">
        <v>1435.0367066620443</v>
      </c>
      <c r="H96" s="101">
        <v>1403.8427988467008</v>
      </c>
      <c r="I96" s="101">
        <v>1458.4571499491053</v>
      </c>
      <c r="J96" s="101">
        <v>1342.525567975533</v>
      </c>
      <c r="K96" s="101">
        <v>1425.374929485685</v>
      </c>
      <c r="L96" s="101">
        <v>1396.1766846911319</v>
      </c>
      <c r="M96" s="101">
        <v>1427.1065412352914</v>
      </c>
      <c r="N96" s="101">
        <v>1398.7145299955321</v>
      </c>
      <c r="O96" s="101">
        <v>1386.4526406666112</v>
      </c>
      <c r="P96" s="101">
        <v>1413.2844842147867</v>
      </c>
      <c r="Q96" s="101">
        <v>1419.4931785337765</v>
      </c>
      <c r="R96" s="101">
        <v>1436.6295373450309</v>
      </c>
      <c r="S96" s="101">
        <v>1414.7478819804237</v>
      </c>
      <c r="T96" s="101">
        <v>1336.7184733383251</v>
      </c>
      <c r="U96" s="101">
        <v>1262.4408274549553</v>
      </c>
      <c r="V96" s="101">
        <v>1176.3448738029072</v>
      </c>
      <c r="W96" s="101">
        <v>1147.4067332159334</v>
      </c>
      <c r="DA96" s="131" t="s">
        <v>2332</v>
      </c>
    </row>
    <row r="97" spans="1:105" ht="12" customHeight="1" x14ac:dyDescent="0.25">
      <c r="A97" s="107" t="s">
        <v>121</v>
      </c>
      <c r="B97" s="104">
        <v>1264.4889421957428</v>
      </c>
      <c r="C97" s="104">
        <v>1110.8819414300649</v>
      </c>
      <c r="D97" s="104">
        <v>1282.0102895182761</v>
      </c>
      <c r="E97" s="104">
        <v>1272.5480738706274</v>
      </c>
      <c r="F97" s="104">
        <v>1231.3276441837168</v>
      </c>
      <c r="G97" s="104">
        <v>1236.6493461844018</v>
      </c>
      <c r="H97" s="104">
        <v>1211.1768282748933</v>
      </c>
      <c r="I97" s="104">
        <v>1273.1843637324557</v>
      </c>
      <c r="J97" s="104">
        <v>1154.4502139494637</v>
      </c>
      <c r="K97" s="104">
        <v>1231.9515272631752</v>
      </c>
      <c r="L97" s="104">
        <v>1181.4192944682736</v>
      </c>
      <c r="M97" s="104">
        <v>1221.9326674986405</v>
      </c>
      <c r="N97" s="104">
        <v>1193.3840615705017</v>
      </c>
      <c r="O97" s="104">
        <v>1189.9972642538808</v>
      </c>
      <c r="P97" s="104">
        <v>1218.8990022058072</v>
      </c>
      <c r="Q97" s="104">
        <v>1232.0622651896667</v>
      </c>
      <c r="R97" s="104">
        <v>1257.7038539023115</v>
      </c>
      <c r="S97" s="104">
        <v>1246.5441140209882</v>
      </c>
      <c r="T97" s="104">
        <v>1183.0769869629769</v>
      </c>
      <c r="U97" s="104">
        <v>1115.3446879998965</v>
      </c>
      <c r="V97" s="104">
        <v>1044.9940964772879</v>
      </c>
      <c r="W97" s="104">
        <v>1022.7078292077053</v>
      </c>
      <c r="DA97" s="132" t="s">
        <v>2333</v>
      </c>
    </row>
    <row r="98" spans="1:105" ht="12" customHeight="1" x14ac:dyDescent="0.25">
      <c r="A98" s="108" t="s">
        <v>53</v>
      </c>
      <c r="B98" s="98">
        <v>789.86497372027327</v>
      </c>
      <c r="C98" s="98">
        <v>636.45954832839163</v>
      </c>
      <c r="D98" s="98">
        <v>763.69023983966804</v>
      </c>
      <c r="E98" s="98">
        <v>742.2112000595331</v>
      </c>
      <c r="F98" s="98">
        <v>717.19169823471657</v>
      </c>
      <c r="G98" s="98">
        <v>726.68437512435571</v>
      </c>
      <c r="H98" s="98">
        <v>699.91631953874025</v>
      </c>
      <c r="I98" s="98">
        <v>776.53290120032102</v>
      </c>
      <c r="J98" s="98">
        <v>647.56014895915973</v>
      </c>
      <c r="K98" s="98">
        <v>709.74234649403286</v>
      </c>
      <c r="L98" s="98">
        <v>589.36416670571668</v>
      </c>
      <c r="M98" s="98">
        <v>660.03898033482619</v>
      </c>
      <c r="N98" s="98">
        <v>618.07192209218874</v>
      </c>
      <c r="O98" s="98">
        <v>626.545414072825</v>
      </c>
      <c r="P98" s="98">
        <v>661.89369646824423</v>
      </c>
      <c r="Q98" s="98">
        <v>673.85636884222447</v>
      </c>
      <c r="R98" s="98">
        <v>707.08271022095767</v>
      </c>
      <c r="S98" s="98">
        <v>701.95206477794829</v>
      </c>
      <c r="T98" s="98">
        <v>638.40921668236831</v>
      </c>
      <c r="U98" s="98">
        <v>579.43946548761289</v>
      </c>
      <c r="V98" s="98">
        <v>535.45211623817954</v>
      </c>
      <c r="W98" s="98">
        <v>519.73257610458438</v>
      </c>
      <c r="DA98" s="63" t="s">
        <v>2334</v>
      </c>
    </row>
    <row r="99" spans="1:105" ht="12" customHeight="1" x14ac:dyDescent="0.25">
      <c r="A99" s="108" t="s">
        <v>52</v>
      </c>
      <c r="B99" s="98">
        <v>474.62396847546961</v>
      </c>
      <c r="C99" s="98">
        <v>474.42239310167315</v>
      </c>
      <c r="D99" s="98">
        <v>518.32004967860826</v>
      </c>
      <c r="E99" s="98">
        <v>530.33687381109428</v>
      </c>
      <c r="F99" s="98">
        <v>514.1359459490003</v>
      </c>
      <c r="G99" s="98">
        <v>509.9649710600458</v>
      </c>
      <c r="H99" s="98">
        <v>511.26050873615299</v>
      </c>
      <c r="I99" s="98">
        <v>496.65146253213464</v>
      </c>
      <c r="J99" s="98">
        <v>506.89006499030376</v>
      </c>
      <c r="K99" s="98">
        <v>522.20918076914234</v>
      </c>
      <c r="L99" s="98">
        <v>592.05512776255694</v>
      </c>
      <c r="M99" s="98">
        <v>561.89368716381409</v>
      </c>
      <c r="N99" s="98">
        <v>575.31213947831293</v>
      </c>
      <c r="O99" s="98">
        <v>563.45185018105576</v>
      </c>
      <c r="P99" s="98">
        <v>557.00530573756316</v>
      </c>
      <c r="Q99" s="98">
        <v>558.20589634744226</v>
      </c>
      <c r="R99" s="98">
        <v>550.6211436813536</v>
      </c>
      <c r="S99" s="98">
        <v>544.5920492430397</v>
      </c>
      <c r="T99" s="98">
        <v>544.66777028060869</v>
      </c>
      <c r="U99" s="98">
        <v>535.90522251228379</v>
      </c>
      <c r="V99" s="98">
        <v>509.5419802391084</v>
      </c>
      <c r="W99" s="98">
        <v>502.97525310312091</v>
      </c>
      <c r="DA99" s="63" t="s">
        <v>2335</v>
      </c>
    </row>
    <row r="100" spans="1:105" ht="12" customHeight="1" x14ac:dyDescent="0.25">
      <c r="A100" s="121" t="s">
        <v>54</v>
      </c>
      <c r="B100" s="122">
        <v>229.24125795315106</v>
      </c>
      <c r="C100" s="122">
        <v>243.54992625470743</v>
      </c>
      <c r="D100" s="122">
        <v>243.17213039139611</v>
      </c>
      <c r="E100" s="122">
        <v>241.77555259445967</v>
      </c>
      <c r="F100" s="122">
        <v>247.98601713804146</v>
      </c>
      <c r="G100" s="122">
        <v>247.83105063200793</v>
      </c>
      <c r="H100" s="122">
        <v>270.4003742449022</v>
      </c>
      <c r="I100" s="122">
        <v>252.61587477505333</v>
      </c>
      <c r="J100" s="122">
        <v>259.23366344918645</v>
      </c>
      <c r="K100" s="122">
        <v>236.51362447079083</v>
      </c>
      <c r="L100" s="122">
        <v>288.57111929185243</v>
      </c>
      <c r="M100" s="122">
        <v>287.10202802794669</v>
      </c>
      <c r="N100" s="122">
        <v>286.10603867703236</v>
      </c>
      <c r="O100" s="122">
        <v>279.45324345068252</v>
      </c>
      <c r="P100" s="122">
        <v>272.9285319550076</v>
      </c>
      <c r="Q100" s="122">
        <v>267.15621299269515</v>
      </c>
      <c r="R100" s="122">
        <v>261.12902158364636</v>
      </c>
      <c r="S100" s="122">
        <v>255.23833393988511</v>
      </c>
      <c r="T100" s="122">
        <v>248.94787588440946</v>
      </c>
      <c r="U100" s="122">
        <v>242.67412761486815</v>
      </c>
      <c r="V100" s="122">
        <v>236.27645335516115</v>
      </c>
      <c r="W100" s="122">
        <v>232.26894086105943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229.24125795315106</v>
      </c>
      <c r="C103" s="33">
        <v>243.54992625470743</v>
      </c>
      <c r="D103" s="33">
        <v>243.17213039139611</v>
      </c>
      <c r="E103" s="33">
        <v>241.77555259445967</v>
      </c>
      <c r="F103" s="33">
        <v>247.98601713804146</v>
      </c>
      <c r="G103" s="33">
        <v>247.83105063200793</v>
      </c>
      <c r="H103" s="33">
        <v>270.4003742449022</v>
      </c>
      <c r="I103" s="33">
        <v>252.61587477505333</v>
      </c>
      <c r="J103" s="33">
        <v>259.23366344918645</v>
      </c>
      <c r="K103" s="33">
        <v>236.51362447079083</v>
      </c>
      <c r="L103" s="33">
        <v>288.57111929185243</v>
      </c>
      <c r="M103" s="33">
        <v>287.10202802794669</v>
      </c>
      <c r="N103" s="33">
        <v>286.10603867703236</v>
      </c>
      <c r="O103" s="33">
        <v>279.45324345068252</v>
      </c>
      <c r="P103" s="33">
        <v>272.9285319550076</v>
      </c>
      <c r="Q103" s="33">
        <v>267.15621299269515</v>
      </c>
      <c r="R103" s="33">
        <v>261.12902158364636</v>
      </c>
      <c r="S103" s="33">
        <v>255.23833393988511</v>
      </c>
      <c r="T103" s="33">
        <v>248.94787588440946</v>
      </c>
      <c r="U103" s="33">
        <v>242.67412761486815</v>
      </c>
      <c r="V103" s="33">
        <v>236.27645335516115</v>
      </c>
      <c r="W103" s="33">
        <v>232.26894086105943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10496.598780072343</v>
      </c>
      <c r="C124" s="117">
        <f t="shared" si="42"/>
        <v>11612.511982856868</v>
      </c>
      <c r="D124" s="117">
        <f t="shared" si="42"/>
        <v>10948.603685438629</v>
      </c>
      <c r="E124" s="117">
        <f t="shared" si="42"/>
        <v>11373.733532815155</v>
      </c>
      <c r="F124" s="117">
        <f t="shared" si="42"/>
        <v>11267.652804250094</v>
      </c>
      <c r="G124" s="117">
        <f t="shared" si="42"/>
        <v>10695.637553552335</v>
      </c>
      <c r="H124" s="117">
        <f t="shared" si="42"/>
        <v>10566.653696669997</v>
      </c>
      <c r="I124" s="117">
        <f t="shared" si="42"/>
        <v>10062.361867209383</v>
      </c>
      <c r="J124" s="117">
        <f t="shared" si="42"/>
        <v>11198.973028023898</v>
      </c>
      <c r="K124" s="117">
        <f t="shared" si="42"/>
        <v>11051.510238817631</v>
      </c>
      <c r="L124" s="117">
        <f t="shared" si="42"/>
        <v>12894.021717354426</v>
      </c>
      <c r="M124" s="117">
        <f t="shared" si="42"/>
        <v>10538.341220742444</v>
      </c>
      <c r="N124" s="117">
        <f t="shared" si="42"/>
        <v>11471.875446565806</v>
      </c>
      <c r="O124" s="117">
        <f t="shared" si="42"/>
        <v>12180.171452700601</v>
      </c>
      <c r="P124" s="117">
        <f t="shared" si="42"/>
        <v>9385.8577846055705</v>
      </c>
      <c r="Q124" s="117">
        <f t="shared" si="42"/>
        <v>10033.173029605083</v>
      </c>
      <c r="R124" s="117">
        <f t="shared" ref="R124:V124" si="43">R125+R128+R130+R139</f>
        <v>10079.294117342155</v>
      </c>
      <c r="S124" s="117">
        <f t="shared" si="43"/>
        <v>9744.3005611313984</v>
      </c>
      <c r="T124" s="117">
        <f t="shared" si="43"/>
        <v>10059.736581586441</v>
      </c>
      <c r="U124" s="117">
        <f t="shared" si="43"/>
        <v>9684.6921717720434</v>
      </c>
      <c r="V124" s="117">
        <f t="shared" si="43"/>
        <v>9420.1706962257758</v>
      </c>
      <c r="W124" s="117">
        <f t="shared" ref="W124" si="44">W125+W128+W130+W139</f>
        <v>10590.531580784987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9157.0153871746224</v>
      </c>
      <c r="C125" s="122">
        <f t="shared" si="45"/>
        <v>10192.221494683028</v>
      </c>
      <c r="D125" s="122">
        <f t="shared" si="45"/>
        <v>9471.8750707373947</v>
      </c>
      <c r="E125" s="122">
        <f t="shared" si="45"/>
        <v>9852.869615980153</v>
      </c>
      <c r="F125" s="122">
        <f t="shared" si="45"/>
        <v>9752.9818986916052</v>
      </c>
      <c r="G125" s="122">
        <f t="shared" si="45"/>
        <v>9228.0750066770215</v>
      </c>
      <c r="H125" s="122">
        <f t="shared" si="45"/>
        <v>9104.0179324797991</v>
      </c>
      <c r="I125" s="122">
        <f t="shared" si="45"/>
        <v>8615.9362787509544</v>
      </c>
      <c r="J125" s="122">
        <f t="shared" si="45"/>
        <v>9731.310453811353</v>
      </c>
      <c r="K125" s="122">
        <f t="shared" si="45"/>
        <v>9604.5754238829832</v>
      </c>
      <c r="L125" s="122">
        <f t="shared" si="45"/>
        <v>11197.956231096567</v>
      </c>
      <c r="M125" s="122">
        <f t="shared" si="45"/>
        <v>9133.9868346796138</v>
      </c>
      <c r="N125" s="122">
        <f t="shared" si="45"/>
        <v>10010.706435106089</v>
      </c>
      <c r="O125" s="122">
        <f t="shared" si="45"/>
        <v>10622.426051878278</v>
      </c>
      <c r="P125" s="122">
        <f t="shared" si="45"/>
        <v>8044.4187460593539</v>
      </c>
      <c r="Q125" s="122">
        <f t="shared" si="45"/>
        <v>8471.6861435287046</v>
      </c>
      <c r="R125" s="122">
        <f t="shared" ref="R125:V125" si="46">SUM(R126:R127)</f>
        <v>8514.6267331968556</v>
      </c>
      <c r="S125" s="122">
        <f t="shared" si="46"/>
        <v>8253.9805064074371</v>
      </c>
      <c r="T125" s="122">
        <f t="shared" si="46"/>
        <v>8579.4038405221381</v>
      </c>
      <c r="U125" s="122">
        <f t="shared" si="46"/>
        <v>8313.7268374479463</v>
      </c>
      <c r="V125" s="122">
        <f t="shared" si="46"/>
        <v>8170.9689172760145</v>
      </c>
      <c r="W125" s="122">
        <f t="shared" ref="W125" si="47">SUM(W126:W127)</f>
        <v>9302.1173921560094</v>
      </c>
      <c r="DA125" s="130" t="s">
        <v>2359</v>
      </c>
    </row>
    <row r="126" spans="1:105" ht="12" customHeight="1" x14ac:dyDescent="0.25">
      <c r="A126" s="97" t="s">
        <v>203</v>
      </c>
      <c r="B126" s="98">
        <v>9121.683878388154</v>
      </c>
      <c r="C126" s="98">
        <v>10153.377403312395</v>
      </c>
      <c r="D126" s="98">
        <v>9436.3415021973979</v>
      </c>
      <c r="E126" s="98">
        <v>9816.4449724033821</v>
      </c>
      <c r="F126" s="98">
        <v>9717.5349027175544</v>
      </c>
      <c r="G126" s="98">
        <v>9195.2319092726502</v>
      </c>
      <c r="H126" s="98">
        <v>9072.338925416343</v>
      </c>
      <c r="I126" s="98">
        <v>8586.7352424627716</v>
      </c>
      <c r="J126" s="98">
        <v>9698.0810529143691</v>
      </c>
      <c r="K126" s="98">
        <v>9572.0610891696779</v>
      </c>
      <c r="L126" s="98">
        <v>11159.102507554368</v>
      </c>
      <c r="M126" s="98">
        <v>9104.0868338352502</v>
      </c>
      <c r="N126" s="98">
        <v>9977.8136376841758</v>
      </c>
      <c r="O126" s="98">
        <v>10587.131563862527</v>
      </c>
      <c r="P126" s="98">
        <v>8019.4187946752872</v>
      </c>
      <c r="Q126" s="98">
        <v>8444.555403601451</v>
      </c>
      <c r="R126" s="98">
        <v>8487.1710038048277</v>
      </c>
      <c r="S126" s="98">
        <v>8227.7212540018736</v>
      </c>
      <c r="T126" s="98">
        <v>8552.3193831982244</v>
      </c>
      <c r="U126" s="98">
        <v>8287.9170345530147</v>
      </c>
      <c r="V126" s="98">
        <v>8146.1574132676324</v>
      </c>
      <c r="W126" s="98">
        <v>9273.0792775330592</v>
      </c>
      <c r="DA126" s="63" t="s">
        <v>2360</v>
      </c>
    </row>
    <row r="127" spans="1:105" ht="12" customHeight="1" x14ac:dyDescent="0.25">
      <c r="A127" s="97" t="s">
        <v>53</v>
      </c>
      <c r="B127" s="98">
        <v>35.331508786468561</v>
      </c>
      <c r="C127" s="98">
        <v>38.844091370632569</v>
      </c>
      <c r="D127" s="98">
        <v>35.533568539996331</v>
      </c>
      <c r="E127" s="98">
        <v>36.424643576771189</v>
      </c>
      <c r="F127" s="98">
        <v>35.44699597405107</v>
      </c>
      <c r="G127" s="98">
        <v>32.843097404371314</v>
      </c>
      <c r="H127" s="98">
        <v>31.679007063456986</v>
      </c>
      <c r="I127" s="98">
        <v>29.201036288183158</v>
      </c>
      <c r="J127" s="98">
        <v>33.22940089698411</v>
      </c>
      <c r="K127" s="98">
        <v>32.514334713305459</v>
      </c>
      <c r="L127" s="98">
        <v>38.853723542199333</v>
      </c>
      <c r="M127" s="98">
        <v>29.900000844363788</v>
      </c>
      <c r="N127" s="98">
        <v>32.892797421913805</v>
      </c>
      <c r="O127" s="98">
        <v>35.294488015750495</v>
      </c>
      <c r="P127" s="98">
        <v>24.999951384066549</v>
      </c>
      <c r="Q127" s="98">
        <v>27.130739927254222</v>
      </c>
      <c r="R127" s="98">
        <v>27.455729392028527</v>
      </c>
      <c r="S127" s="98">
        <v>26.259252405563561</v>
      </c>
      <c r="T127" s="98">
        <v>27.084457323914364</v>
      </c>
      <c r="U127" s="98">
        <v>25.809802894932343</v>
      </c>
      <c r="V127" s="98">
        <v>24.811504008382187</v>
      </c>
      <c r="W127" s="98">
        <v>29.038114622950758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5.1927467576198456</v>
      </c>
      <c r="C128" s="122">
        <f t="shared" si="48"/>
        <v>5.1194559490037976</v>
      </c>
      <c r="D128" s="122">
        <f t="shared" si="48"/>
        <v>5.1922565827902201</v>
      </c>
      <c r="E128" s="122">
        <f t="shared" si="48"/>
        <v>7.6362144017538958</v>
      </c>
      <c r="F128" s="122">
        <f t="shared" si="48"/>
        <v>5.9916613920976776</v>
      </c>
      <c r="G128" s="122">
        <f t="shared" si="48"/>
        <v>6.6550797346775337</v>
      </c>
      <c r="H128" s="122">
        <f t="shared" si="48"/>
        <v>10.858036622956142</v>
      </c>
      <c r="I128" s="122">
        <f t="shared" si="48"/>
        <v>7.7195697350706949</v>
      </c>
      <c r="J128" s="122">
        <f t="shared" si="48"/>
        <v>8.1885670451703039</v>
      </c>
      <c r="K128" s="122">
        <f t="shared" si="48"/>
        <v>9.161665647482744</v>
      </c>
      <c r="L128" s="122">
        <f t="shared" si="48"/>
        <v>10.140136364998765</v>
      </c>
      <c r="M128" s="122">
        <f t="shared" si="48"/>
        <v>12.848994610232303</v>
      </c>
      <c r="N128" s="122">
        <f t="shared" si="48"/>
        <v>15.485773057386067</v>
      </c>
      <c r="O128" s="122">
        <f t="shared" si="48"/>
        <v>18.013299040021653</v>
      </c>
      <c r="P128" s="122">
        <f t="shared" si="48"/>
        <v>21.664108918990909</v>
      </c>
      <c r="Q128" s="122">
        <f t="shared" si="48"/>
        <v>25.338178407575313</v>
      </c>
      <c r="R128" s="122">
        <f t="shared" si="48"/>
        <v>28.890454955809947</v>
      </c>
      <c r="S128" s="122">
        <f t="shared" si="48"/>
        <v>31.400913228140141</v>
      </c>
      <c r="T128" s="122">
        <f t="shared" si="48"/>
        <v>33.267543452913458</v>
      </c>
      <c r="U128" s="122">
        <f t="shared" si="48"/>
        <v>35.24999412846666</v>
      </c>
      <c r="V128" s="122">
        <f t="shared" si="48"/>
        <v>36.520236261791261</v>
      </c>
      <c r="W128" s="122">
        <f t="shared" si="48"/>
        <v>37.280825578950513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5.1927467576198456</v>
      </c>
      <c r="C129" s="98">
        <f>IF(RES_hhdet_fec!C129=0,0,RES_hhdet_fec!C129*1000*11630/RES_hhdet_num!C124)</f>
        <v>5.1194559490037976</v>
      </c>
      <c r="D129" s="98">
        <f>IF(RES_hhdet_fec!D129=0,0,RES_hhdet_fec!D129*1000*11630/RES_hhdet_num!D124)</f>
        <v>5.1922565827902201</v>
      </c>
      <c r="E129" s="98">
        <f>IF(RES_hhdet_fec!E129=0,0,RES_hhdet_fec!E129*1000*11630/RES_hhdet_num!E124)</f>
        <v>7.6362144017538958</v>
      </c>
      <c r="F129" s="98">
        <f>IF(RES_hhdet_fec!F129=0,0,RES_hhdet_fec!F129*1000*11630/RES_hhdet_num!F124)</f>
        <v>5.9916613920976776</v>
      </c>
      <c r="G129" s="98">
        <f>IF(RES_hhdet_fec!G129=0,0,RES_hhdet_fec!G129*1000*11630/RES_hhdet_num!G124)</f>
        <v>6.6550797346775337</v>
      </c>
      <c r="H129" s="98">
        <f>IF(RES_hhdet_fec!H129=0,0,RES_hhdet_fec!H129*1000*11630/RES_hhdet_num!H124)</f>
        <v>10.858036622956142</v>
      </c>
      <c r="I129" s="98">
        <f>IF(RES_hhdet_fec!I129=0,0,RES_hhdet_fec!I129*1000*11630/RES_hhdet_num!I124)</f>
        <v>7.7195697350706949</v>
      </c>
      <c r="J129" s="98">
        <f>IF(RES_hhdet_fec!J129=0,0,RES_hhdet_fec!J129*1000*11630/RES_hhdet_num!J124)</f>
        <v>8.1885670451703039</v>
      </c>
      <c r="K129" s="98">
        <f>IF(RES_hhdet_fec!K129=0,0,RES_hhdet_fec!K129*1000*11630/RES_hhdet_num!K124)</f>
        <v>9.161665647482744</v>
      </c>
      <c r="L129" s="98">
        <f>IF(RES_hhdet_fec!L129=0,0,RES_hhdet_fec!L129*1000*11630/RES_hhdet_num!L124)</f>
        <v>10.140136364998765</v>
      </c>
      <c r="M129" s="98">
        <f>IF(RES_hhdet_fec!M129=0,0,RES_hhdet_fec!M129*1000*11630/RES_hhdet_num!M124)</f>
        <v>12.848994610232303</v>
      </c>
      <c r="N129" s="98">
        <f>IF(RES_hhdet_fec!N129=0,0,RES_hhdet_fec!N129*1000*11630/RES_hhdet_num!N124)</f>
        <v>15.485773057386067</v>
      </c>
      <c r="O129" s="98">
        <f>IF(RES_hhdet_fec!O129=0,0,RES_hhdet_fec!O129*1000*11630/RES_hhdet_num!O124)</f>
        <v>18.013299040021653</v>
      </c>
      <c r="P129" s="98">
        <f>IF(RES_hhdet_fec!P129=0,0,RES_hhdet_fec!P129*1000*11630/RES_hhdet_num!P124)</f>
        <v>21.664108918990909</v>
      </c>
      <c r="Q129" s="98">
        <f>IF(RES_hhdet_fec!Q129=0,0,RES_hhdet_fec!Q129*1000*11630/RES_hhdet_num!Q124)</f>
        <v>25.338178407575313</v>
      </c>
      <c r="R129" s="98">
        <f>IF(RES_hhdet_fec!R129=0,0,RES_hhdet_fec!R129*1000*11630/RES_hhdet_num!R124)</f>
        <v>28.890454955809947</v>
      </c>
      <c r="S129" s="98">
        <f>IF(RES_hhdet_fec!S129=0,0,RES_hhdet_fec!S129*1000*11630/RES_hhdet_num!S124)</f>
        <v>31.400913228140141</v>
      </c>
      <c r="T129" s="98">
        <f>IF(RES_hhdet_fec!T129=0,0,RES_hhdet_fec!T129*1000*11630/RES_hhdet_num!T124)</f>
        <v>33.267543452913458</v>
      </c>
      <c r="U129" s="98">
        <f>IF(RES_hhdet_fec!U129=0,0,RES_hhdet_fec!U129*1000*11630/RES_hhdet_num!U124)</f>
        <v>35.24999412846666</v>
      </c>
      <c r="V129" s="98">
        <f>IF(RES_hhdet_fec!V129=0,0,RES_hhdet_fec!V129*1000*11630/RES_hhdet_num!V124)</f>
        <v>36.520236261791261</v>
      </c>
      <c r="W129" s="98">
        <f>IF(RES_hhdet_fec!W129=0,0,RES_hhdet_fec!W129*1000*11630/RES_hhdet_num!W124)</f>
        <v>37.280825578950513</v>
      </c>
      <c r="DA129" s="63" t="s">
        <v>2363</v>
      </c>
    </row>
    <row r="130" spans="1:105" ht="12" customHeight="1" x14ac:dyDescent="0.25">
      <c r="A130" s="121" t="s">
        <v>55</v>
      </c>
      <c r="B130" s="122">
        <v>1105.1493881869476</v>
      </c>
      <c r="C130" s="122">
        <v>1171.8057372126175</v>
      </c>
      <c r="D130" s="122">
        <v>1228.5324438338614</v>
      </c>
      <c r="E130" s="122">
        <v>1271.557812604949</v>
      </c>
      <c r="F130" s="122">
        <v>1260.6415681050505</v>
      </c>
      <c r="G130" s="122">
        <v>1212.9033548994591</v>
      </c>
      <c r="H130" s="122">
        <v>1181.2055994280011</v>
      </c>
      <c r="I130" s="122">
        <v>1186.0186148355708</v>
      </c>
      <c r="J130" s="122">
        <v>1200.2439521081831</v>
      </c>
      <c r="K130" s="122">
        <v>1201.3580894272509</v>
      </c>
      <c r="L130" s="122">
        <v>1397.5012739919614</v>
      </c>
      <c r="M130" s="122">
        <v>1104.5286777640094</v>
      </c>
      <c r="N130" s="122">
        <v>1159.6404360455901</v>
      </c>
      <c r="O130" s="122">
        <v>1260.2094512324775</v>
      </c>
      <c r="P130" s="122">
        <v>1046.575215988526</v>
      </c>
      <c r="Q130" s="122">
        <v>1268.851906847701</v>
      </c>
      <c r="R130" s="122">
        <v>1274.6813456824123</v>
      </c>
      <c r="S130" s="122">
        <v>1203.9378321005693</v>
      </c>
      <c r="T130" s="122">
        <v>1198.4310826126737</v>
      </c>
      <c r="U130" s="122">
        <v>1093.4009608689944</v>
      </c>
      <c r="V130" s="122">
        <v>976.70721758859986</v>
      </c>
      <c r="W130" s="122">
        <v>1018.9961719571088</v>
      </c>
      <c r="DA130" s="130" t="s">
        <v>2364</v>
      </c>
    </row>
    <row r="131" spans="1:105" ht="12" customHeight="1" x14ac:dyDescent="0.25">
      <c r="A131" s="97" t="s">
        <v>128</v>
      </c>
      <c r="B131" s="98">
        <v>1102.3178976816262</v>
      </c>
      <c r="C131" s="98">
        <v>1171.8061161236735</v>
      </c>
      <c r="D131" s="98">
        <v>1227.0603124938702</v>
      </c>
      <c r="E131" s="98">
        <v>1270.799008284245</v>
      </c>
      <c r="F131" s="98">
        <v>1260.4270967874932</v>
      </c>
      <c r="G131" s="98">
        <v>1212.0519753582032</v>
      </c>
      <c r="H131" s="98">
        <v>1180.2582946967477</v>
      </c>
      <c r="I131" s="98">
        <v>1184.3793351290994</v>
      </c>
      <c r="J131" s="98">
        <v>1200.4086895845085</v>
      </c>
      <c r="K131" s="98">
        <v>1200.5268571867234</v>
      </c>
      <c r="L131" s="98">
        <v>1399.8511185215098</v>
      </c>
      <c r="M131" s="98">
        <v>1102.324025485472</v>
      </c>
      <c r="N131" s="98">
        <v>1158.5055643498035</v>
      </c>
      <c r="O131" s="98">
        <v>1260.6703067506241</v>
      </c>
      <c r="P131" s="98">
        <v>1043.2918100268339</v>
      </c>
      <c r="Q131" s="98">
        <v>1268.9386802299744</v>
      </c>
      <c r="R131" s="98">
        <v>1274.5114730771882</v>
      </c>
      <c r="S131" s="98">
        <v>1202.7796869145293</v>
      </c>
      <c r="T131" s="98">
        <v>1198.1971713981895</v>
      </c>
      <c r="U131" s="98">
        <v>1092.4574675511121</v>
      </c>
      <c r="V131" s="98">
        <v>974.96411844904935</v>
      </c>
      <c r="W131" s="98">
        <v>1018.396350220248</v>
      </c>
      <c r="DA131" s="63" t="s">
        <v>2365</v>
      </c>
    </row>
    <row r="132" spans="1:105" ht="12" customHeight="1" x14ac:dyDescent="0.25">
      <c r="A132" s="97" t="s">
        <v>127</v>
      </c>
      <c r="B132" s="98">
        <v>1018.6786391654687</v>
      </c>
      <c r="C132" s="98">
        <v>1072.5604349689918</v>
      </c>
      <c r="D132" s="98">
        <v>1130.3851272611842</v>
      </c>
      <c r="E132" s="98">
        <v>1170.2757283597855</v>
      </c>
      <c r="F132" s="98">
        <v>1161.8795004148624</v>
      </c>
      <c r="G132" s="98">
        <v>1120.6240784528254</v>
      </c>
      <c r="H132" s="98">
        <v>1092.2857673334404</v>
      </c>
      <c r="I132" s="98">
        <v>1102.8890820981649</v>
      </c>
      <c r="J132" s="98">
        <v>1112.3985490593902</v>
      </c>
      <c r="K132" s="98">
        <v>1117.418390678906</v>
      </c>
      <c r="L132" s="98">
        <v>1296.1983167688452</v>
      </c>
      <c r="M132" s="98">
        <v>1027.419672506963</v>
      </c>
      <c r="N132" s="98">
        <v>1080.5246468145101</v>
      </c>
      <c r="O132" s="98">
        <v>1181.0555206961053</v>
      </c>
      <c r="P132" s="98">
        <v>981.63584024653051</v>
      </c>
      <c r="Q132" s="98">
        <v>1194.5980945822857</v>
      </c>
      <c r="R132" s="98">
        <v>1204.5150975514932</v>
      </c>
      <c r="S132" s="98">
        <v>1140.7283276318847</v>
      </c>
      <c r="T132" s="98">
        <v>1137.2154149870817</v>
      </c>
      <c r="U132" s="98">
        <v>1038.8455913387752</v>
      </c>
      <c r="V132" s="98">
        <v>930.13744739625679</v>
      </c>
      <c r="W132" s="98">
        <v>972.86878607323331</v>
      </c>
      <c r="DA132" s="63" t="s">
        <v>2366</v>
      </c>
    </row>
    <row r="133" spans="1:105" ht="12" customHeight="1" x14ac:dyDescent="0.25">
      <c r="A133" s="100" t="s">
        <v>203</v>
      </c>
      <c r="B133" s="101">
        <v>588.0111821270882</v>
      </c>
      <c r="C133" s="101">
        <v>570.57838982359488</v>
      </c>
      <c r="D133" s="101">
        <v>623.27647612660496</v>
      </c>
      <c r="E133" s="101">
        <v>633.42054733726388</v>
      </c>
      <c r="F133" s="101">
        <v>628.65825384836864</v>
      </c>
      <c r="G133" s="101">
        <v>611.44750356817678</v>
      </c>
      <c r="H133" s="101">
        <v>587.41484824342626</v>
      </c>
      <c r="I133" s="101">
        <v>623.00003012300783</v>
      </c>
      <c r="J133" s="101">
        <v>582.3345115645792</v>
      </c>
      <c r="K133" s="101">
        <v>597.67579297519023</v>
      </c>
      <c r="L133" s="101">
        <v>620.36092950188436</v>
      </c>
      <c r="M133" s="101">
        <v>506.77795010328094</v>
      </c>
      <c r="N133" s="101">
        <v>510.9215598149292</v>
      </c>
      <c r="O133" s="101">
        <v>580.55434884636065</v>
      </c>
      <c r="P133" s="101">
        <v>489.12899997589295</v>
      </c>
      <c r="Q133" s="101">
        <v>607.32592082786687</v>
      </c>
      <c r="R133" s="101">
        <v>633.58630201102062</v>
      </c>
      <c r="S133" s="101">
        <v>598.70072615774836</v>
      </c>
      <c r="T133" s="101">
        <v>572.70646567053313</v>
      </c>
      <c r="U133" s="101">
        <v>502.57779002997307</v>
      </c>
      <c r="V133" s="101">
        <v>441.76999995013318</v>
      </c>
      <c r="W133" s="101">
        <v>463.68775004552657</v>
      </c>
      <c r="DA133" s="131" t="s">
        <v>2367</v>
      </c>
    </row>
    <row r="134" spans="1:105" ht="12" customHeight="1" x14ac:dyDescent="0.25">
      <c r="A134" s="103" t="s">
        <v>52</v>
      </c>
      <c r="B134" s="104">
        <v>430.66745703838041</v>
      </c>
      <c r="C134" s="104">
        <v>501.98204514539685</v>
      </c>
      <c r="D134" s="104">
        <v>507.10865113457925</v>
      </c>
      <c r="E134" s="104">
        <v>536.85518102252172</v>
      </c>
      <c r="F134" s="104">
        <v>533.22124656649373</v>
      </c>
      <c r="G134" s="104">
        <v>509.17657488464869</v>
      </c>
      <c r="H134" s="104">
        <v>504.87091909001396</v>
      </c>
      <c r="I134" s="104">
        <v>479.88905197515697</v>
      </c>
      <c r="J134" s="104">
        <v>530.06403749481103</v>
      </c>
      <c r="K134" s="104">
        <v>519.74259770371566</v>
      </c>
      <c r="L134" s="104">
        <v>675.83738726696083</v>
      </c>
      <c r="M134" s="104">
        <v>520.64172240368214</v>
      </c>
      <c r="N134" s="104">
        <v>569.60308699958114</v>
      </c>
      <c r="O134" s="104">
        <v>600.50117184974476</v>
      </c>
      <c r="P134" s="104">
        <v>492.50684027063767</v>
      </c>
      <c r="Q134" s="104">
        <v>587.27217375441887</v>
      </c>
      <c r="R134" s="104">
        <v>570.92879554047261</v>
      </c>
      <c r="S134" s="104">
        <v>542.02760147413653</v>
      </c>
      <c r="T134" s="104">
        <v>564.50894931654841</v>
      </c>
      <c r="U134" s="104">
        <v>536.26780130880195</v>
      </c>
      <c r="V134" s="104">
        <v>488.36744744612344</v>
      </c>
      <c r="W134" s="104">
        <v>509.18103602770674</v>
      </c>
      <c r="DA134" s="132" t="s">
        <v>2368</v>
      </c>
    </row>
    <row r="135" spans="1:105" ht="12" customHeight="1" x14ac:dyDescent="0.25">
      <c r="A135" s="106" t="s">
        <v>122</v>
      </c>
      <c r="B135" s="101">
        <v>1467.7643399697322</v>
      </c>
      <c r="C135" s="101">
        <v>1310.7167524314364</v>
      </c>
      <c r="D135" s="101">
        <v>1495.5538361867477</v>
      </c>
      <c r="E135" s="101">
        <v>1486.7867655612549</v>
      </c>
      <c r="F135" s="101">
        <v>1436.3139362249453</v>
      </c>
      <c r="G135" s="101">
        <v>1434.9549269449715</v>
      </c>
      <c r="H135" s="101">
        <v>1403.1301128946095</v>
      </c>
      <c r="I135" s="101">
        <v>1456.7886799371254</v>
      </c>
      <c r="J135" s="101">
        <v>1340.5069944842737</v>
      </c>
      <c r="K135" s="101">
        <v>1422.0161537853498</v>
      </c>
      <c r="L135" s="101">
        <v>1391.7071151171763</v>
      </c>
      <c r="M135" s="101">
        <v>1422.4252968558299</v>
      </c>
      <c r="N135" s="101">
        <v>1393.9732960052297</v>
      </c>
      <c r="O135" s="101">
        <v>1381.8135561499557</v>
      </c>
      <c r="P135" s="101">
        <v>1406.5627139271969</v>
      </c>
      <c r="Q135" s="101">
        <v>1409.6089812241569</v>
      </c>
      <c r="R135" s="101">
        <v>1424.7449835465991</v>
      </c>
      <c r="S135" s="101">
        <v>1401.750290302602</v>
      </c>
      <c r="T135" s="101">
        <v>1323.6694840979926</v>
      </c>
      <c r="U135" s="101">
        <v>1249.142623807415</v>
      </c>
      <c r="V135" s="101">
        <v>1162.7836879945876</v>
      </c>
      <c r="W135" s="101">
        <v>1134.7086917516319</v>
      </c>
      <c r="DA135" s="131" t="s">
        <v>2369</v>
      </c>
    </row>
    <row r="136" spans="1:105" ht="12" customHeight="1" x14ac:dyDescent="0.25">
      <c r="A136" s="107" t="s">
        <v>121</v>
      </c>
      <c r="B136" s="104">
        <v>1264.488942195743</v>
      </c>
      <c r="C136" s="104">
        <v>1109.6002524204425</v>
      </c>
      <c r="D136" s="104">
        <v>1280.2258130220753</v>
      </c>
      <c r="E136" s="104">
        <v>1271.1291926834444</v>
      </c>
      <c r="F136" s="104">
        <v>1230.7181543530533</v>
      </c>
      <c r="G136" s="104">
        <v>1236.2651556556227</v>
      </c>
      <c r="H136" s="104">
        <v>1210.3657610985786</v>
      </c>
      <c r="I136" s="104">
        <v>1271.3652780393268</v>
      </c>
      <c r="J136" s="104">
        <v>1152.5692043608778</v>
      </c>
      <c r="K136" s="104">
        <v>1228.7746314511521</v>
      </c>
      <c r="L136" s="104">
        <v>1178.1685922138238</v>
      </c>
      <c r="M136" s="104">
        <v>1218.053431943094</v>
      </c>
      <c r="N136" s="104">
        <v>1189.7559431026848</v>
      </c>
      <c r="O136" s="104">
        <v>1186.3636783501574</v>
      </c>
      <c r="P136" s="104">
        <v>1212.9240795002852</v>
      </c>
      <c r="Q136" s="104">
        <v>1224.3102543814664</v>
      </c>
      <c r="R136" s="104">
        <v>1248.2582271257281</v>
      </c>
      <c r="S136" s="104">
        <v>1236.0112634592219</v>
      </c>
      <c r="T136" s="104">
        <v>1172.4515287408051</v>
      </c>
      <c r="U136" s="104">
        <v>1104.0697787966133</v>
      </c>
      <c r="V136" s="104">
        <v>1033.372848821773</v>
      </c>
      <c r="W136" s="104">
        <v>1011.31705618724</v>
      </c>
      <c r="DA136" s="132" t="s">
        <v>2370</v>
      </c>
    </row>
    <row r="137" spans="1:105" ht="12" customHeight="1" x14ac:dyDescent="0.25">
      <c r="A137" s="108" t="s">
        <v>53</v>
      </c>
      <c r="B137" s="98">
        <v>789.86497372027338</v>
      </c>
      <c r="C137" s="98">
        <v>635.2298395676678</v>
      </c>
      <c r="D137" s="98">
        <v>762.02975843781201</v>
      </c>
      <c r="E137" s="98">
        <v>740.99044374075686</v>
      </c>
      <c r="F137" s="98">
        <v>716.82355757074561</v>
      </c>
      <c r="G137" s="98">
        <v>726.60780292784057</v>
      </c>
      <c r="H137" s="98">
        <v>699.57466104717946</v>
      </c>
      <c r="I137" s="98">
        <v>775.39790023099931</v>
      </c>
      <c r="J137" s="98">
        <v>646.45620667257253</v>
      </c>
      <c r="K137" s="98">
        <v>707.73751149526572</v>
      </c>
      <c r="L137" s="98">
        <v>587.57114696253393</v>
      </c>
      <c r="M137" s="98">
        <v>657.81718615282273</v>
      </c>
      <c r="N137" s="98">
        <v>616.17636017808127</v>
      </c>
      <c r="O137" s="98">
        <v>624.75710989680397</v>
      </c>
      <c r="P137" s="98">
        <v>658.7041322169664</v>
      </c>
      <c r="Q137" s="98">
        <v>669.44298109083206</v>
      </c>
      <c r="R137" s="98">
        <v>701.53090243386259</v>
      </c>
      <c r="S137" s="98">
        <v>695.64867082577348</v>
      </c>
      <c r="T137" s="98">
        <v>632.30256835632247</v>
      </c>
      <c r="U137" s="98">
        <v>573.22483200941224</v>
      </c>
      <c r="V137" s="98">
        <v>529.16992612175113</v>
      </c>
      <c r="W137" s="98">
        <v>513.84361018017637</v>
      </c>
      <c r="DA137" s="63" t="s">
        <v>2371</v>
      </c>
    </row>
    <row r="138" spans="1:105" ht="12" customHeight="1" x14ac:dyDescent="0.25">
      <c r="A138" s="108" t="s">
        <v>52</v>
      </c>
      <c r="B138" s="98">
        <v>474.62396847546972</v>
      </c>
      <c r="C138" s="98">
        <v>474.3704128527749</v>
      </c>
      <c r="D138" s="98">
        <v>518.19605458426338</v>
      </c>
      <c r="E138" s="98">
        <v>530.13874894268758</v>
      </c>
      <c r="F138" s="98">
        <v>513.89459678230799</v>
      </c>
      <c r="G138" s="98">
        <v>509.65735272778198</v>
      </c>
      <c r="H138" s="98">
        <v>510.79110005139898</v>
      </c>
      <c r="I138" s="98">
        <v>495.96737780832751</v>
      </c>
      <c r="J138" s="98">
        <v>506.11299768830537</v>
      </c>
      <c r="K138" s="98">
        <v>521.03711995588628</v>
      </c>
      <c r="L138" s="98">
        <v>590.59744525128997</v>
      </c>
      <c r="M138" s="98">
        <v>560.23624579027137</v>
      </c>
      <c r="N138" s="98">
        <v>573.57958292460364</v>
      </c>
      <c r="O138" s="98">
        <v>561.60656845335336</v>
      </c>
      <c r="P138" s="98">
        <v>554.21994728331867</v>
      </c>
      <c r="Q138" s="98">
        <v>554.86727329063422</v>
      </c>
      <c r="R138" s="98">
        <v>546.72732469186553</v>
      </c>
      <c r="S138" s="98">
        <v>540.36259263344846</v>
      </c>
      <c r="T138" s="98">
        <v>540.14896038448262</v>
      </c>
      <c r="U138" s="98">
        <v>530.84494678720114</v>
      </c>
      <c r="V138" s="98">
        <v>504.20292270002187</v>
      </c>
      <c r="W138" s="98">
        <v>497.47344600706379</v>
      </c>
      <c r="DA138" s="63" t="s">
        <v>2372</v>
      </c>
    </row>
    <row r="139" spans="1:105" ht="12" customHeight="1" x14ac:dyDescent="0.25">
      <c r="A139" s="121" t="s">
        <v>54</v>
      </c>
      <c r="B139" s="122">
        <v>229.24125795315106</v>
      </c>
      <c r="C139" s="122">
        <v>243.36529501221921</v>
      </c>
      <c r="D139" s="122">
        <v>243.0039142845842</v>
      </c>
      <c r="E139" s="122">
        <v>241.66988982829847</v>
      </c>
      <c r="F139" s="122">
        <v>248.03767606133906</v>
      </c>
      <c r="G139" s="122">
        <v>248.00411224117676</v>
      </c>
      <c r="H139" s="122">
        <v>270.57212813923934</v>
      </c>
      <c r="I139" s="122">
        <v>252.68740388778645</v>
      </c>
      <c r="J139" s="122">
        <v>259.23005505919082</v>
      </c>
      <c r="K139" s="122">
        <v>236.41505985991347</v>
      </c>
      <c r="L139" s="122">
        <v>288.42407590089817</v>
      </c>
      <c r="M139" s="122">
        <v>286.97671368858931</v>
      </c>
      <c r="N139" s="122">
        <v>286.04280235674065</v>
      </c>
      <c r="O139" s="122">
        <v>279.52265054982416</v>
      </c>
      <c r="P139" s="122">
        <v>273.19971363869951</v>
      </c>
      <c r="Q139" s="122">
        <v>267.29680082110048</v>
      </c>
      <c r="R139" s="122">
        <v>261.0955835070767</v>
      </c>
      <c r="S139" s="122">
        <v>254.98130939525132</v>
      </c>
      <c r="T139" s="122">
        <v>248.63411499871694</v>
      </c>
      <c r="U139" s="122">
        <v>242.31437932663809</v>
      </c>
      <c r="V139" s="122">
        <v>235.97432509936792</v>
      </c>
      <c r="W139" s="122">
        <v>232.1371910929177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229.24125795315106</v>
      </c>
      <c r="C141" s="33">
        <v>243.36529501221921</v>
      </c>
      <c r="D141" s="33">
        <v>243.0039142845842</v>
      </c>
      <c r="E141" s="33">
        <v>241.66988982829847</v>
      </c>
      <c r="F141" s="33">
        <v>248.03767606133906</v>
      </c>
      <c r="G141" s="33">
        <v>248.00411224117676</v>
      </c>
      <c r="H141" s="33">
        <v>270.57212813923934</v>
      </c>
      <c r="I141" s="33">
        <v>252.68740388778645</v>
      </c>
      <c r="J141" s="33">
        <v>259.23005505919082</v>
      </c>
      <c r="K141" s="33">
        <v>236.41505985991347</v>
      </c>
      <c r="L141" s="33">
        <v>288.42407590089817</v>
      </c>
      <c r="M141" s="33">
        <v>286.97671368858931</v>
      </c>
      <c r="N141" s="33">
        <v>286.04280235674065</v>
      </c>
      <c r="O141" s="33">
        <v>279.52265054982416</v>
      </c>
      <c r="P141" s="33">
        <v>273.19971363869951</v>
      </c>
      <c r="Q141" s="33">
        <v>267.29680082110048</v>
      </c>
      <c r="R141" s="33">
        <v>261.0955835070767</v>
      </c>
      <c r="S141" s="33">
        <v>254.98130939525132</v>
      </c>
      <c r="T141" s="33">
        <v>248.63411499871694</v>
      </c>
      <c r="U141" s="33">
        <v>242.31437932663809</v>
      </c>
      <c r="V141" s="33">
        <v>235.97432509936792</v>
      </c>
      <c r="W141" s="33">
        <v>232.1371910929177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6562.5385901291547</v>
      </c>
      <c r="C143" s="117">
        <f t="shared" si="49"/>
        <v>6374.4046830380039</v>
      </c>
      <c r="D143" s="117">
        <f t="shared" si="49"/>
        <v>6431.0680769050859</v>
      </c>
      <c r="E143" s="117">
        <f t="shared" si="49"/>
        <v>6458.3368598364732</v>
      </c>
      <c r="F143" s="117">
        <f t="shared" si="49"/>
        <v>6045.9622561783281</v>
      </c>
      <c r="G143" s="117">
        <f t="shared" si="49"/>
        <v>5569.131792741593</v>
      </c>
      <c r="H143" s="117">
        <f t="shared" si="49"/>
        <v>5516.1047683633715</v>
      </c>
      <c r="I143" s="117">
        <f t="shared" si="49"/>
        <v>5145.3904844905082</v>
      </c>
      <c r="J143" s="117">
        <f t="shared" si="49"/>
        <v>5307.7296904571758</v>
      </c>
      <c r="K143" s="117">
        <f t="shared" si="49"/>
        <v>5449.2286215109007</v>
      </c>
      <c r="L143" s="117">
        <f t="shared" si="49"/>
        <v>5422.6932198169725</v>
      </c>
      <c r="M143" s="117">
        <f t="shared" si="49"/>
        <v>5217.1222084585324</v>
      </c>
      <c r="N143" s="117">
        <f t="shared" si="49"/>
        <v>5041.813570309092</v>
      </c>
      <c r="O143" s="117">
        <f t="shared" si="49"/>
        <v>4746.8572806967277</v>
      </c>
      <c r="P143" s="117">
        <f t="shared" si="49"/>
        <v>4358.0331824659297</v>
      </c>
      <c r="Q143" s="117">
        <f t="shared" si="49"/>
        <v>4119.2075631390744</v>
      </c>
      <c r="R143" s="117">
        <f t="shared" ref="R143:V143" si="50">R144+R146+R148+R157</f>
        <v>4011.3155155498935</v>
      </c>
      <c r="S143" s="117">
        <f t="shared" si="50"/>
        <v>3896.6190090799446</v>
      </c>
      <c r="T143" s="117">
        <f t="shared" si="50"/>
        <v>3676.7163121419153</v>
      </c>
      <c r="U143" s="117">
        <f t="shared" si="50"/>
        <v>3566.2686288152322</v>
      </c>
      <c r="V143" s="117">
        <f t="shared" si="50"/>
        <v>3591.4685547846398</v>
      </c>
      <c r="W143" s="117">
        <f t="shared" ref="W143" si="51">W144+W146+W148+W157</f>
        <v>3858.5337139267908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4897.2355557349847</v>
      </c>
      <c r="C144" s="122">
        <f t="shared" si="52"/>
        <v>4863.1037066773124</v>
      </c>
      <c r="D144" s="122">
        <f t="shared" si="52"/>
        <v>4755.924737886975</v>
      </c>
      <c r="E144" s="122">
        <f t="shared" si="52"/>
        <v>4790.2422364834829</v>
      </c>
      <c r="F144" s="122">
        <f t="shared" si="52"/>
        <v>4442.345031818345</v>
      </c>
      <c r="G144" s="122">
        <f t="shared" si="52"/>
        <v>3967.778598094726</v>
      </c>
      <c r="H144" s="122">
        <f t="shared" si="52"/>
        <v>3907.2482478093357</v>
      </c>
      <c r="I144" s="122">
        <f t="shared" si="52"/>
        <v>3515.762512312941</v>
      </c>
      <c r="J144" s="122">
        <f t="shared" si="52"/>
        <v>3784.2351492122507</v>
      </c>
      <c r="K144" s="122">
        <f t="shared" si="52"/>
        <v>3876.6205044194362</v>
      </c>
      <c r="L144" s="122">
        <f t="shared" si="52"/>
        <v>3815.4868950998425</v>
      </c>
      <c r="M144" s="122">
        <f t="shared" si="52"/>
        <v>3592.0659962071463</v>
      </c>
      <c r="N144" s="122">
        <f t="shared" si="52"/>
        <v>3433.4699802291748</v>
      </c>
      <c r="O144" s="122">
        <f t="shared" si="52"/>
        <v>3146.1548283423513</v>
      </c>
      <c r="P144" s="122">
        <f t="shared" si="52"/>
        <v>2743.4608725827561</v>
      </c>
      <c r="Q144" s="122">
        <f t="shared" si="52"/>
        <v>2492.083664338591</v>
      </c>
      <c r="R144" s="122">
        <f t="shared" si="52"/>
        <v>2372.9673058505605</v>
      </c>
      <c r="S144" s="122">
        <f t="shared" si="52"/>
        <v>2277.8344030390472</v>
      </c>
      <c r="T144" s="122">
        <f t="shared" si="52"/>
        <v>2126.4459146654422</v>
      </c>
      <c r="U144" s="122">
        <f t="shared" si="52"/>
        <v>2089.4651470224239</v>
      </c>
      <c r="V144" s="122">
        <f t="shared" si="52"/>
        <v>2192.665210366165</v>
      </c>
      <c r="W144" s="122">
        <f t="shared" si="52"/>
        <v>2476.4603529453002</v>
      </c>
      <c r="DA144" s="130" t="s">
        <v>2377</v>
      </c>
    </row>
    <row r="145" spans="1:105" ht="12" customHeight="1" x14ac:dyDescent="0.25">
      <c r="A145" s="97" t="s">
        <v>53</v>
      </c>
      <c r="B145" s="98">
        <v>4897.2355557349847</v>
      </c>
      <c r="C145" s="98">
        <v>4863.1037066773124</v>
      </c>
      <c r="D145" s="98">
        <v>4755.924737886975</v>
      </c>
      <c r="E145" s="98">
        <v>4790.2422364834829</v>
      </c>
      <c r="F145" s="98">
        <v>4442.345031818345</v>
      </c>
      <c r="G145" s="98">
        <v>3967.778598094726</v>
      </c>
      <c r="H145" s="98">
        <v>3907.2482478093357</v>
      </c>
      <c r="I145" s="98">
        <v>3515.762512312941</v>
      </c>
      <c r="J145" s="98">
        <v>3784.2351492122507</v>
      </c>
      <c r="K145" s="98">
        <v>3876.6205044194362</v>
      </c>
      <c r="L145" s="98">
        <v>3815.4868950998425</v>
      </c>
      <c r="M145" s="98">
        <v>3592.0659962071463</v>
      </c>
      <c r="N145" s="98">
        <v>3433.4699802291748</v>
      </c>
      <c r="O145" s="98">
        <v>3146.1548283423513</v>
      </c>
      <c r="P145" s="98">
        <v>2743.4608725827561</v>
      </c>
      <c r="Q145" s="98">
        <v>2492.083664338591</v>
      </c>
      <c r="R145" s="98">
        <v>2372.9673058505605</v>
      </c>
      <c r="S145" s="98">
        <v>2277.8344030390472</v>
      </c>
      <c r="T145" s="98">
        <v>2126.4459146654422</v>
      </c>
      <c r="U145" s="98">
        <v>2089.4651470224239</v>
      </c>
      <c r="V145" s="98">
        <v>2192.665210366165</v>
      </c>
      <c r="W145" s="98">
        <v>2476.4603529453002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51.930265559557355</v>
      </c>
      <c r="C146" s="122">
        <f t="shared" si="53"/>
        <v>47.663612848171297</v>
      </c>
      <c r="D146" s="122">
        <f t="shared" si="53"/>
        <v>40.828158085067592</v>
      </c>
      <c r="E146" s="122">
        <f t="shared" si="53"/>
        <v>48.178036995961996</v>
      </c>
      <c r="F146" s="122">
        <f t="shared" si="53"/>
        <v>30.385082587254551</v>
      </c>
      <c r="G146" s="122">
        <f t="shared" si="53"/>
        <v>25.975383816111876</v>
      </c>
      <c r="H146" s="122">
        <f t="shared" si="53"/>
        <v>34.837540049222973</v>
      </c>
      <c r="I146" s="122">
        <f t="shared" si="53"/>
        <v>24.510509368382461</v>
      </c>
      <c r="J146" s="122">
        <f t="shared" si="53"/>
        <v>26.326592219414934</v>
      </c>
      <c r="K146" s="122">
        <f t="shared" si="53"/>
        <v>28.222774217047153</v>
      </c>
      <c r="L146" s="122">
        <f t="shared" si="53"/>
        <v>31.140143673746731</v>
      </c>
      <c r="M146" s="122">
        <f t="shared" si="53"/>
        <v>35.411698326748947</v>
      </c>
      <c r="N146" s="122">
        <f t="shared" si="53"/>
        <v>41.024168606484331</v>
      </c>
      <c r="O146" s="122">
        <f t="shared" si="53"/>
        <v>45.911961846068913</v>
      </c>
      <c r="P146" s="122">
        <f t="shared" si="53"/>
        <v>50.035204010047288</v>
      </c>
      <c r="Q146" s="122">
        <f t="shared" si="53"/>
        <v>58.102061512692053</v>
      </c>
      <c r="R146" s="122">
        <f t="shared" si="53"/>
        <v>60.463889104005005</v>
      </c>
      <c r="S146" s="122">
        <f t="shared" si="53"/>
        <v>64.486618091782532</v>
      </c>
      <c r="T146" s="122">
        <f t="shared" si="53"/>
        <v>65.5802272803476</v>
      </c>
      <c r="U146" s="122">
        <f t="shared" si="53"/>
        <v>69.763877446877558</v>
      </c>
      <c r="V146" s="122">
        <f t="shared" si="53"/>
        <v>73.324332877708258</v>
      </c>
      <c r="W146" s="122">
        <f t="shared" si="53"/>
        <v>81.067883008664396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51.930265559557355</v>
      </c>
      <c r="C147" s="98">
        <f>IF(RES_hhdet_fec!C147=0,0,RES_hhdet_fec!C147*1000*11630/RES_hhdet_num!C143)</f>
        <v>47.663612848171297</v>
      </c>
      <c r="D147" s="98">
        <f>IF(RES_hhdet_fec!D147=0,0,RES_hhdet_fec!D147*1000*11630/RES_hhdet_num!D143)</f>
        <v>40.828158085067592</v>
      </c>
      <c r="E147" s="98">
        <f>IF(RES_hhdet_fec!E147=0,0,RES_hhdet_fec!E147*1000*11630/RES_hhdet_num!E143)</f>
        <v>48.178036995961996</v>
      </c>
      <c r="F147" s="98">
        <f>IF(RES_hhdet_fec!F147=0,0,RES_hhdet_fec!F147*1000*11630/RES_hhdet_num!F143)</f>
        <v>30.385082587254551</v>
      </c>
      <c r="G147" s="98">
        <f>IF(RES_hhdet_fec!G147=0,0,RES_hhdet_fec!G147*1000*11630/RES_hhdet_num!G143)</f>
        <v>25.975383816111876</v>
      </c>
      <c r="H147" s="98">
        <f>IF(RES_hhdet_fec!H147=0,0,RES_hhdet_fec!H147*1000*11630/RES_hhdet_num!H143)</f>
        <v>34.837540049222973</v>
      </c>
      <c r="I147" s="98">
        <f>IF(RES_hhdet_fec!I147=0,0,RES_hhdet_fec!I147*1000*11630/RES_hhdet_num!I143)</f>
        <v>24.510509368382461</v>
      </c>
      <c r="J147" s="98">
        <f>IF(RES_hhdet_fec!J147=0,0,RES_hhdet_fec!J147*1000*11630/RES_hhdet_num!J143)</f>
        <v>26.326592219414934</v>
      </c>
      <c r="K147" s="98">
        <f>IF(RES_hhdet_fec!K147=0,0,RES_hhdet_fec!K147*1000*11630/RES_hhdet_num!K143)</f>
        <v>28.222774217047153</v>
      </c>
      <c r="L147" s="98">
        <f>IF(RES_hhdet_fec!L147=0,0,RES_hhdet_fec!L147*1000*11630/RES_hhdet_num!L143)</f>
        <v>31.140143673746731</v>
      </c>
      <c r="M147" s="98">
        <f>IF(RES_hhdet_fec!M147=0,0,RES_hhdet_fec!M147*1000*11630/RES_hhdet_num!M143)</f>
        <v>35.411698326748947</v>
      </c>
      <c r="N147" s="98">
        <f>IF(RES_hhdet_fec!N147=0,0,RES_hhdet_fec!N147*1000*11630/RES_hhdet_num!N143)</f>
        <v>41.024168606484331</v>
      </c>
      <c r="O147" s="98">
        <f>IF(RES_hhdet_fec!O147=0,0,RES_hhdet_fec!O147*1000*11630/RES_hhdet_num!O143)</f>
        <v>45.911961846068913</v>
      </c>
      <c r="P147" s="98">
        <f>IF(RES_hhdet_fec!P147=0,0,RES_hhdet_fec!P147*1000*11630/RES_hhdet_num!P143)</f>
        <v>50.035204010047288</v>
      </c>
      <c r="Q147" s="98">
        <f>IF(RES_hhdet_fec!Q147=0,0,RES_hhdet_fec!Q147*1000*11630/RES_hhdet_num!Q143)</f>
        <v>58.102061512692053</v>
      </c>
      <c r="R147" s="98">
        <f>IF(RES_hhdet_fec!R147=0,0,RES_hhdet_fec!R147*1000*11630/RES_hhdet_num!R143)</f>
        <v>60.463889104005005</v>
      </c>
      <c r="S147" s="98">
        <f>IF(RES_hhdet_fec!S147=0,0,RES_hhdet_fec!S147*1000*11630/RES_hhdet_num!S143)</f>
        <v>64.486618091782532</v>
      </c>
      <c r="T147" s="98">
        <f>IF(RES_hhdet_fec!T147=0,0,RES_hhdet_fec!T147*1000*11630/RES_hhdet_num!T143)</f>
        <v>65.5802272803476</v>
      </c>
      <c r="U147" s="98">
        <f>IF(RES_hhdet_fec!U147=0,0,RES_hhdet_fec!U147*1000*11630/RES_hhdet_num!U143)</f>
        <v>69.763877446877558</v>
      </c>
      <c r="V147" s="98">
        <f>IF(RES_hhdet_fec!V147=0,0,RES_hhdet_fec!V147*1000*11630/RES_hhdet_num!V143)</f>
        <v>73.324332877708258</v>
      </c>
      <c r="W147" s="98">
        <f>IF(RES_hhdet_fec!W147=0,0,RES_hhdet_fec!W147*1000*11630/RES_hhdet_num!W143)</f>
        <v>81.067883008664396</v>
      </c>
      <c r="DA147" s="63" t="s">
        <v>2380</v>
      </c>
    </row>
    <row r="148" spans="1:105" ht="12" customHeight="1" x14ac:dyDescent="0.25">
      <c r="A148" s="121" t="s">
        <v>55</v>
      </c>
      <c r="B148" s="122">
        <v>1384.1315108814615</v>
      </c>
      <c r="C148" s="122">
        <v>1220.4739310131342</v>
      </c>
      <c r="D148" s="122">
        <v>1391.985789598564</v>
      </c>
      <c r="E148" s="122">
        <v>1379.0368866508795</v>
      </c>
      <c r="F148" s="122">
        <v>1325.9855500515096</v>
      </c>
      <c r="G148" s="122">
        <v>1328.0235421184</v>
      </c>
      <c r="H148" s="122">
        <v>1303.8614349161112</v>
      </c>
      <c r="I148" s="122">
        <v>1352.7468073064911</v>
      </c>
      <c r="J148" s="122">
        <v>1238.3176598335422</v>
      </c>
      <c r="K148" s="122">
        <v>1308.309648006536</v>
      </c>
      <c r="L148" s="122">
        <v>1287.9646968713955</v>
      </c>
      <c r="M148" s="122">
        <v>1302.9226680228221</v>
      </c>
      <c r="N148" s="122">
        <v>1281.3897174920824</v>
      </c>
      <c r="O148" s="122">
        <v>1275.3394509305047</v>
      </c>
      <c r="P148" s="122">
        <v>1291.8079151495065</v>
      </c>
      <c r="Q148" s="122">
        <v>1302.5013912526458</v>
      </c>
      <c r="R148" s="122">
        <v>1318.0995927523536</v>
      </c>
      <c r="S148" s="122">
        <v>1301.3063920310519</v>
      </c>
      <c r="T148" s="122">
        <v>1238.7039392728286</v>
      </c>
      <c r="U148" s="122">
        <v>1167.8115985828467</v>
      </c>
      <c r="V148" s="122">
        <v>1092.5809547763097</v>
      </c>
      <c r="W148" s="122">
        <v>1071.1156483198799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1467.7643399697326</v>
      </c>
      <c r="C153" s="101">
        <v>1309.2112305020055</v>
      </c>
      <c r="D153" s="101">
        <v>1488.9726681859297</v>
      </c>
      <c r="E153" s="101">
        <v>1478.5848436515219</v>
      </c>
      <c r="F153" s="101">
        <v>1428.4852272712344</v>
      </c>
      <c r="G153" s="101">
        <v>1428.8408383227338</v>
      </c>
      <c r="H153" s="101">
        <v>1400.6244318778724</v>
      </c>
      <c r="I153" s="101">
        <v>1455.7677075751822</v>
      </c>
      <c r="J153" s="101">
        <v>1338.59806703246</v>
      </c>
      <c r="K153" s="101">
        <v>1420.2739757711904</v>
      </c>
      <c r="L153" s="101">
        <v>1390.9726844878192</v>
      </c>
      <c r="M153" s="101">
        <v>1422.4036493553222</v>
      </c>
      <c r="N153" s="101">
        <v>1395.1479163597912</v>
      </c>
      <c r="O153" s="101">
        <v>1384.0859634645801</v>
      </c>
      <c r="P153" s="101">
        <v>1408.4438539407035</v>
      </c>
      <c r="Q153" s="101">
        <v>1407.3722988550962</v>
      </c>
      <c r="R153" s="101">
        <v>1417.2696686049021</v>
      </c>
      <c r="S153" s="101">
        <v>1389.9337069997478</v>
      </c>
      <c r="T153" s="101">
        <v>1311.7685048877336</v>
      </c>
      <c r="U153" s="101">
        <v>1237.828275497644</v>
      </c>
      <c r="V153" s="101">
        <v>1154.6137461829692</v>
      </c>
      <c r="W153" s="101">
        <v>1130.3709531061374</v>
      </c>
      <c r="DA153" s="131" t="s">
        <v>2386</v>
      </c>
    </row>
    <row r="154" spans="1:105" ht="12" customHeight="1" x14ac:dyDescent="0.25">
      <c r="A154" s="107" t="s">
        <v>121</v>
      </c>
      <c r="B154" s="104">
        <v>1264.488942195743</v>
      </c>
      <c r="C154" s="104">
        <v>1108.6235445261784</v>
      </c>
      <c r="D154" s="104">
        <v>1276.9013809839066</v>
      </c>
      <c r="E154" s="104">
        <v>1267.4665599935709</v>
      </c>
      <c r="F154" s="104">
        <v>1227.5338527612153</v>
      </c>
      <c r="G154" s="104">
        <v>1234.0357012596157</v>
      </c>
      <c r="H154" s="104">
        <v>1209.5156045889457</v>
      </c>
      <c r="I154" s="104">
        <v>1270.6994405440757</v>
      </c>
      <c r="J154" s="104">
        <v>1151.738307347109</v>
      </c>
      <c r="K154" s="104">
        <v>1228.0920759643518</v>
      </c>
      <c r="L154" s="104">
        <v>1178.0087430052233</v>
      </c>
      <c r="M154" s="104">
        <v>1218.3476703461806</v>
      </c>
      <c r="N154" s="104">
        <v>1190.7934927536285</v>
      </c>
      <c r="O154" s="104">
        <v>1188.2204683381422</v>
      </c>
      <c r="P154" s="104">
        <v>1214.6469362673811</v>
      </c>
      <c r="Q154" s="104">
        <v>1225.5452686838264</v>
      </c>
      <c r="R154" s="104">
        <v>1246.7898806145809</v>
      </c>
      <c r="S154" s="104">
        <v>1232.7035235862688</v>
      </c>
      <c r="T154" s="104">
        <v>1168.2653712924141</v>
      </c>
      <c r="U154" s="104">
        <v>1099.6333003940524</v>
      </c>
      <c r="V154" s="104">
        <v>1029.0760137148027</v>
      </c>
      <c r="W154" s="104">
        <v>1009.2073471445951</v>
      </c>
      <c r="DA154" s="132" t="s">
        <v>2387</v>
      </c>
    </row>
    <row r="155" spans="1:105" ht="12" customHeight="1" x14ac:dyDescent="0.25">
      <c r="A155" s="108" t="s">
        <v>53</v>
      </c>
      <c r="B155" s="98">
        <v>789.86497372027338</v>
      </c>
      <c r="C155" s="98">
        <v>634.23895467733655</v>
      </c>
      <c r="D155" s="98">
        <v>758.72752177619543</v>
      </c>
      <c r="E155" s="98">
        <v>737.36136464661956</v>
      </c>
      <c r="F155" s="98">
        <v>713.66468629830774</v>
      </c>
      <c r="G155" s="98">
        <v>724.36267374048612</v>
      </c>
      <c r="H155" s="98">
        <v>698.64814637449831</v>
      </c>
      <c r="I155" s="98">
        <v>774.71145303903597</v>
      </c>
      <c r="J155" s="98">
        <v>645.64836135773351</v>
      </c>
      <c r="K155" s="98">
        <v>706.97526733514997</v>
      </c>
      <c r="L155" s="98">
        <v>587.18959996079559</v>
      </c>
      <c r="M155" s="98">
        <v>657.67063019251157</v>
      </c>
      <c r="N155" s="98">
        <v>616.55478522306657</v>
      </c>
      <c r="O155" s="98">
        <v>625.65678474668925</v>
      </c>
      <c r="P155" s="98">
        <v>659.14505142227802</v>
      </c>
      <c r="Q155" s="98">
        <v>669.19495928871197</v>
      </c>
      <c r="R155" s="98">
        <v>698.76973374307101</v>
      </c>
      <c r="S155" s="98">
        <v>691.08565977906005</v>
      </c>
      <c r="T155" s="98">
        <v>627.01728460318463</v>
      </c>
      <c r="U155" s="98">
        <v>567.90731948744292</v>
      </c>
      <c r="V155" s="98">
        <v>524.35842760869616</v>
      </c>
      <c r="W155" s="98">
        <v>510.94798289178709</v>
      </c>
      <c r="DA155" s="63" t="s">
        <v>2388</v>
      </c>
    </row>
    <row r="156" spans="1:105" ht="12" customHeight="1" x14ac:dyDescent="0.25">
      <c r="A156" s="108" t="s">
        <v>52</v>
      </c>
      <c r="B156" s="98">
        <v>474.62396847546955</v>
      </c>
      <c r="C156" s="98">
        <v>474.3845898488417</v>
      </c>
      <c r="D156" s="98">
        <v>518.17385920771142</v>
      </c>
      <c r="E156" s="98">
        <v>530.10519534695106</v>
      </c>
      <c r="F156" s="98">
        <v>513.8691664629074</v>
      </c>
      <c r="G156" s="98">
        <v>509.67302751912973</v>
      </c>
      <c r="H156" s="98">
        <v>510.86745821444737</v>
      </c>
      <c r="I156" s="98">
        <v>495.98798750503977</v>
      </c>
      <c r="J156" s="98">
        <v>506.08994598937528</v>
      </c>
      <c r="K156" s="98">
        <v>521.11680862920184</v>
      </c>
      <c r="L156" s="98">
        <v>590.81914304442762</v>
      </c>
      <c r="M156" s="98">
        <v>560.67704015366883</v>
      </c>
      <c r="N156" s="98">
        <v>574.23870753056201</v>
      </c>
      <c r="O156" s="98">
        <v>562.5636835914529</v>
      </c>
      <c r="P156" s="98">
        <v>555.50188484510318</v>
      </c>
      <c r="Q156" s="98">
        <v>556.35030939511478</v>
      </c>
      <c r="R156" s="98">
        <v>548.02014687150972</v>
      </c>
      <c r="S156" s="98">
        <v>541.61786380720878</v>
      </c>
      <c r="T156" s="98">
        <v>541.24808668922958</v>
      </c>
      <c r="U156" s="98">
        <v>531.72598090660972</v>
      </c>
      <c r="V156" s="98">
        <v>504.71758610610664</v>
      </c>
      <c r="W156" s="98">
        <v>498.25936425280815</v>
      </c>
      <c r="DA156" s="63" t="s">
        <v>2389</v>
      </c>
    </row>
    <row r="157" spans="1:105" ht="12" customHeight="1" x14ac:dyDescent="0.25">
      <c r="A157" s="121" t="s">
        <v>54</v>
      </c>
      <c r="B157" s="122">
        <v>229.24125795315109</v>
      </c>
      <c r="C157" s="122">
        <v>243.16343249938581</v>
      </c>
      <c r="D157" s="122">
        <v>242.32939133447894</v>
      </c>
      <c r="E157" s="122">
        <v>240.87969970614779</v>
      </c>
      <c r="F157" s="122">
        <v>247.24659172121903</v>
      </c>
      <c r="G157" s="122">
        <v>247.35426871235583</v>
      </c>
      <c r="H157" s="122">
        <v>270.15754558870151</v>
      </c>
      <c r="I157" s="122">
        <v>252.37065550269381</v>
      </c>
      <c r="J157" s="122">
        <v>258.85028919196827</v>
      </c>
      <c r="K157" s="122">
        <v>236.07569486788179</v>
      </c>
      <c r="L157" s="122">
        <v>288.10148417198832</v>
      </c>
      <c r="M157" s="122">
        <v>286.72184590181479</v>
      </c>
      <c r="N157" s="122">
        <v>285.92970398135105</v>
      </c>
      <c r="O157" s="122">
        <v>279.45103957780248</v>
      </c>
      <c r="P157" s="122">
        <v>272.72919072361992</v>
      </c>
      <c r="Q157" s="122">
        <v>266.52044603514543</v>
      </c>
      <c r="R157" s="122">
        <v>259.78472784297463</v>
      </c>
      <c r="S157" s="122">
        <v>252.99159591806281</v>
      </c>
      <c r="T157" s="122">
        <v>245.98623092329649</v>
      </c>
      <c r="U157" s="122">
        <v>239.22800576308435</v>
      </c>
      <c r="V157" s="122">
        <v>232.89805676445661</v>
      </c>
      <c r="W157" s="122">
        <v>229.88982965294625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229.24125795315109</v>
      </c>
      <c r="C159" s="33">
        <v>243.16343249938581</v>
      </c>
      <c r="D159" s="33">
        <v>242.32939133447894</v>
      </c>
      <c r="E159" s="33">
        <v>240.87969970614779</v>
      </c>
      <c r="F159" s="33">
        <v>247.24659172121903</v>
      </c>
      <c r="G159" s="33">
        <v>247.35426871235583</v>
      </c>
      <c r="H159" s="33">
        <v>270.15754558870151</v>
      </c>
      <c r="I159" s="33">
        <v>252.37065550269381</v>
      </c>
      <c r="J159" s="33">
        <v>258.85028919196827</v>
      </c>
      <c r="K159" s="33">
        <v>236.07569486788179</v>
      </c>
      <c r="L159" s="33">
        <v>288.10148417198832</v>
      </c>
      <c r="M159" s="33">
        <v>286.72184590181479</v>
      </c>
      <c r="N159" s="33">
        <v>285.92970398135105</v>
      </c>
      <c r="O159" s="33">
        <v>279.45103957780248</v>
      </c>
      <c r="P159" s="33">
        <v>272.72919072361992</v>
      </c>
      <c r="Q159" s="33">
        <v>266.52044603514543</v>
      </c>
      <c r="R159" s="33">
        <v>259.78472784297463</v>
      </c>
      <c r="S159" s="33">
        <v>252.99159591806281</v>
      </c>
      <c r="T159" s="33">
        <v>245.98623092329649</v>
      </c>
      <c r="U159" s="33">
        <v>239.22800576308435</v>
      </c>
      <c r="V159" s="33">
        <v>232.89805676445661</v>
      </c>
      <c r="W159" s="33">
        <v>229.88982965294625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12974.851764566831</v>
      </c>
      <c r="C161" s="117">
        <f t="shared" si="54"/>
        <v>10938.727345016385</v>
      </c>
      <c r="D161" s="117">
        <f t="shared" si="54"/>
        <v>12830.318443770091</v>
      </c>
      <c r="E161" s="117">
        <f t="shared" si="54"/>
        <v>12982.853902259447</v>
      </c>
      <c r="F161" s="117">
        <f t="shared" si="54"/>
        <v>11880.524191340828</v>
      </c>
      <c r="G161" s="117">
        <f t="shared" si="54"/>
        <v>11926.229817911853</v>
      </c>
      <c r="H161" s="117">
        <f t="shared" si="54"/>
        <v>11528.117431370134</v>
      </c>
      <c r="I161" s="117">
        <f t="shared" si="54"/>
        <v>11841.717969631909</v>
      </c>
      <c r="J161" s="117">
        <f t="shared" si="54"/>
        <v>11315.792026128413</v>
      </c>
      <c r="K161" s="117">
        <f t="shared" si="54"/>
        <v>12659.11473860681</v>
      </c>
      <c r="L161" s="117">
        <f t="shared" si="54"/>
        <v>9331.7387818384723</v>
      </c>
      <c r="M161" s="117">
        <f t="shared" si="54"/>
        <v>13268.523398166486</v>
      </c>
      <c r="N161" s="117">
        <f t="shared" si="54"/>
        <v>15903.207614290701</v>
      </c>
      <c r="O161" s="117">
        <f t="shared" si="54"/>
        <v>13716.465332138905</v>
      </c>
      <c r="P161" s="117">
        <f t="shared" si="54"/>
        <v>13488.070979543985</v>
      </c>
      <c r="Q161" s="117">
        <f t="shared" si="54"/>
        <v>3587.6678818944415</v>
      </c>
      <c r="R161" s="117">
        <f t="shared" ref="R161:V161" si="55">R162+R164+R166+R175</f>
        <v>2714.1870990496373</v>
      </c>
      <c r="S161" s="117">
        <f t="shared" si="55"/>
        <v>5435.2440840221052</v>
      </c>
      <c r="T161" s="117">
        <f t="shared" si="55"/>
        <v>8859.3942242104386</v>
      </c>
      <c r="U161" s="117">
        <f t="shared" si="55"/>
        <v>15432.589611637328</v>
      </c>
      <c r="V161" s="117">
        <f t="shared" si="55"/>
        <v>21754.725552110576</v>
      </c>
      <c r="W161" s="117">
        <f t="shared" ref="W161" si="56">W162+W164+W166+W175</f>
        <v>2781.6140141282949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11335.516785397818</v>
      </c>
      <c r="C162" s="122">
        <f t="shared" si="57"/>
        <v>9444.3014433941971</v>
      </c>
      <c r="D162" s="122">
        <f t="shared" si="57"/>
        <v>11156.860454196087</v>
      </c>
      <c r="E162" s="122">
        <f t="shared" si="57"/>
        <v>11313.455039037019</v>
      </c>
      <c r="F162" s="122">
        <f t="shared" si="57"/>
        <v>10268.352947423569</v>
      </c>
      <c r="G162" s="122">
        <f t="shared" si="57"/>
        <v>10318.964149748854</v>
      </c>
      <c r="H162" s="122">
        <f t="shared" si="57"/>
        <v>9922.6617646212471</v>
      </c>
      <c r="I162" s="122">
        <f t="shared" si="57"/>
        <v>10210.467807207684</v>
      </c>
      <c r="J162" s="122">
        <f t="shared" si="57"/>
        <v>9793.0960908021352</v>
      </c>
      <c r="K162" s="122">
        <f t="shared" si="57"/>
        <v>11084.280117786198</v>
      </c>
      <c r="L162" s="122">
        <f t="shared" si="57"/>
        <v>7730.6776732626849</v>
      </c>
      <c r="M162" s="122">
        <f t="shared" si="57"/>
        <v>11646.332849548875</v>
      </c>
      <c r="N162" s="122">
        <f t="shared" si="57"/>
        <v>14300.682049406749</v>
      </c>
      <c r="O162" s="122">
        <f t="shared" si="57"/>
        <v>12121.222226404654</v>
      </c>
      <c r="P162" s="122">
        <f t="shared" si="57"/>
        <v>11859.553811520364</v>
      </c>
      <c r="Q162" s="122">
        <f t="shared" si="57"/>
        <v>1936.4813174480053</v>
      </c>
      <c r="R162" s="122">
        <f t="shared" si="57"/>
        <v>1039.3879962915798</v>
      </c>
      <c r="S162" s="122">
        <f t="shared" si="57"/>
        <v>3769.6959168782973</v>
      </c>
      <c r="T162" s="122">
        <f t="shared" si="57"/>
        <v>7285.7462894827841</v>
      </c>
      <c r="U162" s="122">
        <f t="shared" si="57"/>
        <v>13933.377285434777</v>
      </c>
      <c r="V162" s="122">
        <f t="shared" si="57"/>
        <v>20364.332308096331</v>
      </c>
      <c r="W162" s="122">
        <f t="shared" si="57"/>
        <v>1437.7851940705723</v>
      </c>
      <c r="DA162" s="130" t="s">
        <v>2394</v>
      </c>
    </row>
    <row r="163" spans="1:105" ht="12" customHeight="1" x14ac:dyDescent="0.25">
      <c r="A163" s="97" t="s">
        <v>53</v>
      </c>
      <c r="B163" s="33">
        <v>11335.516785397818</v>
      </c>
      <c r="C163" s="33">
        <v>9444.3014433941971</v>
      </c>
      <c r="D163" s="33">
        <v>11156.860454196087</v>
      </c>
      <c r="E163" s="33">
        <v>11313.455039037019</v>
      </c>
      <c r="F163" s="33">
        <v>10268.352947423569</v>
      </c>
      <c r="G163" s="33">
        <v>10318.964149748854</v>
      </c>
      <c r="H163" s="33">
        <v>9922.6617646212471</v>
      </c>
      <c r="I163" s="33">
        <v>10210.467807207684</v>
      </c>
      <c r="J163" s="33">
        <v>9793.0960908021352</v>
      </c>
      <c r="K163" s="33">
        <v>11084.280117786198</v>
      </c>
      <c r="L163" s="33">
        <v>7730.6776732626849</v>
      </c>
      <c r="M163" s="33">
        <v>11646.332849548875</v>
      </c>
      <c r="N163" s="33">
        <v>14300.682049406749</v>
      </c>
      <c r="O163" s="33">
        <v>12121.222226404654</v>
      </c>
      <c r="P163" s="33">
        <v>11859.553811520364</v>
      </c>
      <c r="Q163" s="33">
        <v>1936.4813174480053</v>
      </c>
      <c r="R163" s="33">
        <v>1039.3879962915798</v>
      </c>
      <c r="S163" s="33">
        <v>3769.6959168782973</v>
      </c>
      <c r="T163" s="33">
        <v>7285.7462894827841</v>
      </c>
      <c r="U163" s="33">
        <v>13933.377285434777</v>
      </c>
      <c r="V163" s="33">
        <v>20364.332308096331</v>
      </c>
      <c r="W163" s="33">
        <v>1437.7851940705723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25.964718580186265</v>
      </c>
      <c r="C164" s="122">
        <f t="shared" si="58"/>
        <v>25.979715597462611</v>
      </c>
      <c r="D164" s="122">
        <f t="shared" si="58"/>
        <v>26.941739267337933</v>
      </c>
      <c r="E164" s="122">
        <f t="shared" si="58"/>
        <v>35.463987754676658</v>
      </c>
      <c r="F164" s="122">
        <f t="shared" si="58"/>
        <v>23.851215734913961</v>
      </c>
      <c r="G164" s="122">
        <f t="shared" si="58"/>
        <v>20.63694761394261</v>
      </c>
      <c r="H164" s="122">
        <f t="shared" si="58"/>
        <v>26.594717178167535</v>
      </c>
      <c r="I164" s="122">
        <f t="shared" si="58"/>
        <v>18.385699573304542</v>
      </c>
      <c r="J164" s="122">
        <f t="shared" si="58"/>
        <v>19.727567292403066</v>
      </c>
      <c r="K164" s="122">
        <f t="shared" si="58"/>
        <v>20.827840400562486</v>
      </c>
      <c r="L164" s="122">
        <f t="shared" si="58"/>
        <v>22.684155491444919</v>
      </c>
      <c r="M164" s="122">
        <f t="shared" si="58"/>
        <v>26.096438461212411</v>
      </c>
      <c r="N164" s="122">
        <f t="shared" si="58"/>
        <v>31.395231097218751</v>
      </c>
      <c r="O164" s="122">
        <f t="shared" si="58"/>
        <v>36.885628228005878</v>
      </c>
      <c r="P164" s="122">
        <f t="shared" si="58"/>
        <v>40.70616369610395</v>
      </c>
      <c r="Q164" s="122">
        <f t="shared" si="58"/>
        <v>49.088705887016857</v>
      </c>
      <c r="R164" s="122">
        <f t="shared" si="58"/>
        <v>49.633117601271167</v>
      </c>
      <c r="S164" s="122">
        <f t="shared" si="58"/>
        <v>51.393804353942976</v>
      </c>
      <c r="T164" s="122">
        <f t="shared" si="58"/>
        <v>47.087390432556617</v>
      </c>
      <c r="U164" s="122">
        <f t="shared" si="58"/>
        <v>40.331359704426113</v>
      </c>
      <c r="V164" s="122">
        <f t="shared" si="58"/>
        <v>29.104925486956443</v>
      </c>
      <c r="W164" s="122">
        <f t="shared" si="58"/>
        <v>16.841019093840899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25.964718580186265</v>
      </c>
      <c r="C165" s="98">
        <f>IF(RES_hhdet_fec!C165=0,0,RES_hhdet_fec!C165*1000*11630/RES_hhdet_num!C161)</f>
        <v>25.979715597462611</v>
      </c>
      <c r="D165" s="98">
        <f>IF(RES_hhdet_fec!D165=0,0,RES_hhdet_fec!D165*1000*11630/RES_hhdet_num!D161)</f>
        <v>26.941739267337933</v>
      </c>
      <c r="E165" s="98">
        <f>IF(RES_hhdet_fec!E165=0,0,RES_hhdet_fec!E165*1000*11630/RES_hhdet_num!E161)</f>
        <v>35.463987754676658</v>
      </c>
      <c r="F165" s="98">
        <f>IF(RES_hhdet_fec!F165=0,0,RES_hhdet_fec!F165*1000*11630/RES_hhdet_num!F161)</f>
        <v>23.851215734913961</v>
      </c>
      <c r="G165" s="98">
        <f>IF(RES_hhdet_fec!G165=0,0,RES_hhdet_fec!G165*1000*11630/RES_hhdet_num!G161)</f>
        <v>20.63694761394261</v>
      </c>
      <c r="H165" s="98">
        <f>IF(RES_hhdet_fec!H165=0,0,RES_hhdet_fec!H165*1000*11630/RES_hhdet_num!H161)</f>
        <v>26.594717178167535</v>
      </c>
      <c r="I165" s="98">
        <f>IF(RES_hhdet_fec!I165=0,0,RES_hhdet_fec!I165*1000*11630/RES_hhdet_num!I161)</f>
        <v>18.385699573304542</v>
      </c>
      <c r="J165" s="98">
        <f>IF(RES_hhdet_fec!J165=0,0,RES_hhdet_fec!J165*1000*11630/RES_hhdet_num!J161)</f>
        <v>19.727567292403066</v>
      </c>
      <c r="K165" s="98">
        <f>IF(RES_hhdet_fec!K165=0,0,RES_hhdet_fec!K165*1000*11630/RES_hhdet_num!K161)</f>
        <v>20.827840400562486</v>
      </c>
      <c r="L165" s="98">
        <f>IF(RES_hhdet_fec!L165=0,0,RES_hhdet_fec!L165*1000*11630/RES_hhdet_num!L161)</f>
        <v>22.684155491444919</v>
      </c>
      <c r="M165" s="98">
        <f>IF(RES_hhdet_fec!M165=0,0,RES_hhdet_fec!M165*1000*11630/RES_hhdet_num!M161)</f>
        <v>26.096438461212411</v>
      </c>
      <c r="N165" s="98">
        <f>IF(RES_hhdet_fec!N165=0,0,RES_hhdet_fec!N165*1000*11630/RES_hhdet_num!N161)</f>
        <v>31.395231097218751</v>
      </c>
      <c r="O165" s="98">
        <f>IF(RES_hhdet_fec!O165=0,0,RES_hhdet_fec!O165*1000*11630/RES_hhdet_num!O161)</f>
        <v>36.885628228005878</v>
      </c>
      <c r="P165" s="98">
        <f>IF(RES_hhdet_fec!P165=0,0,RES_hhdet_fec!P165*1000*11630/RES_hhdet_num!P161)</f>
        <v>40.70616369610395</v>
      </c>
      <c r="Q165" s="98">
        <f>IF(RES_hhdet_fec!Q165=0,0,RES_hhdet_fec!Q165*1000*11630/RES_hhdet_num!Q161)</f>
        <v>49.088705887016857</v>
      </c>
      <c r="R165" s="98">
        <f>IF(RES_hhdet_fec!R165=0,0,RES_hhdet_fec!R165*1000*11630/RES_hhdet_num!R161)</f>
        <v>49.633117601271167</v>
      </c>
      <c r="S165" s="98">
        <f>IF(RES_hhdet_fec!S165=0,0,RES_hhdet_fec!S165*1000*11630/RES_hhdet_num!S161)</f>
        <v>51.393804353942976</v>
      </c>
      <c r="T165" s="98">
        <f>IF(RES_hhdet_fec!T165=0,0,RES_hhdet_fec!T165*1000*11630/RES_hhdet_num!T161)</f>
        <v>47.087390432556617</v>
      </c>
      <c r="U165" s="98">
        <f>IF(RES_hhdet_fec!U165=0,0,RES_hhdet_fec!U165*1000*11630/RES_hhdet_num!U161)</f>
        <v>40.331359704426113</v>
      </c>
      <c r="V165" s="98">
        <f>IF(RES_hhdet_fec!V165=0,0,RES_hhdet_fec!V165*1000*11630/RES_hhdet_num!V161)</f>
        <v>29.104925486956443</v>
      </c>
      <c r="W165" s="98">
        <f>IF(RES_hhdet_fec!W165=0,0,RES_hhdet_fec!W165*1000*11630/RES_hhdet_num!W161)</f>
        <v>16.841019093840899</v>
      </c>
      <c r="DA165" s="63" t="s">
        <v>2397</v>
      </c>
    </row>
    <row r="166" spans="1:105" ht="12" customHeight="1" x14ac:dyDescent="0.25">
      <c r="A166" s="121" t="s">
        <v>55</v>
      </c>
      <c r="B166" s="122">
        <v>1384.1290026356742</v>
      </c>
      <c r="C166" s="122">
        <v>1224.943564149499</v>
      </c>
      <c r="D166" s="122">
        <v>1403.2593750164106</v>
      </c>
      <c r="E166" s="122">
        <v>1391.9698940967987</v>
      </c>
      <c r="F166" s="122">
        <v>1339.9873209233342</v>
      </c>
      <c r="G166" s="122">
        <v>1338.4420350008584</v>
      </c>
      <c r="H166" s="122">
        <v>1308.2259952160912</v>
      </c>
      <c r="I166" s="122">
        <v>1360.1687165827311</v>
      </c>
      <c r="J166" s="122">
        <v>1243.7052361954252</v>
      </c>
      <c r="K166" s="122">
        <v>1317.5343268848885</v>
      </c>
      <c r="L166" s="122">
        <v>1289.8264675532785</v>
      </c>
      <c r="M166" s="122">
        <v>1309.0200810008212</v>
      </c>
      <c r="N166" s="122">
        <v>1284.993855554962</v>
      </c>
      <c r="O166" s="122">
        <v>1278.6649930061308</v>
      </c>
      <c r="P166" s="122">
        <v>1313.8694391180634</v>
      </c>
      <c r="Q166" s="122">
        <v>1333.1365139645848</v>
      </c>
      <c r="R166" s="122">
        <v>1361.3951958923785</v>
      </c>
      <c r="S166" s="122">
        <v>1355.7370142705568</v>
      </c>
      <c r="T166" s="122">
        <v>1274.5334044133776</v>
      </c>
      <c r="U166" s="122">
        <v>1214.6439635378699</v>
      </c>
      <c r="V166" s="122">
        <v>1125.9106542313204</v>
      </c>
      <c r="W166" s="122">
        <v>1097.3446321040451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1467.7643399697326</v>
      </c>
      <c r="C171" s="101">
        <v>1312.1114620155411</v>
      </c>
      <c r="D171" s="101">
        <v>1499.3157794941167</v>
      </c>
      <c r="E171" s="101">
        <v>1491.2576128755061</v>
      </c>
      <c r="F171" s="101">
        <v>1440.8809521400879</v>
      </c>
      <c r="G171" s="101">
        <v>1439.0303708656002</v>
      </c>
      <c r="H171" s="101">
        <v>1406.5441052689969</v>
      </c>
      <c r="I171" s="101">
        <v>1459.9090607635585</v>
      </c>
      <c r="J171" s="101">
        <v>1343.4033600167299</v>
      </c>
      <c r="K171" s="101">
        <v>1425.7824137653865</v>
      </c>
      <c r="L171" s="101">
        <v>1396.7149095174636</v>
      </c>
      <c r="M171" s="101">
        <v>1427.3939901962749</v>
      </c>
      <c r="N171" s="101">
        <v>1398.8016238485011</v>
      </c>
      <c r="O171" s="101">
        <v>1388.492270214088</v>
      </c>
      <c r="P171" s="101">
        <v>1422.7296914628537</v>
      </c>
      <c r="Q171" s="101">
        <v>1441.4449911560273</v>
      </c>
      <c r="R171" s="101">
        <v>1468.6530847875697</v>
      </c>
      <c r="S171" s="101">
        <v>1455.0522101003</v>
      </c>
      <c r="T171" s="101">
        <v>1369.9478312233289</v>
      </c>
      <c r="U171" s="101">
        <v>1294.218171134786</v>
      </c>
      <c r="V171" s="101">
        <v>1194.2306171404086</v>
      </c>
      <c r="W171" s="101">
        <v>1158.3985201565004</v>
      </c>
      <c r="DA171" s="131" t="s">
        <v>2403</v>
      </c>
    </row>
    <row r="172" spans="1:105" ht="12" customHeight="1" x14ac:dyDescent="0.25">
      <c r="A172" s="107" t="s">
        <v>121</v>
      </c>
      <c r="B172" s="104">
        <v>1264.488942195743</v>
      </c>
      <c r="C172" s="104">
        <v>1110.5997580510207</v>
      </c>
      <c r="D172" s="104">
        <v>1282.48771259401</v>
      </c>
      <c r="E172" s="104">
        <v>1273.623736221411</v>
      </c>
      <c r="F172" s="104">
        <v>1233.2817030969175</v>
      </c>
      <c r="G172" s="104">
        <v>1238.679253935006</v>
      </c>
      <c r="H172" s="104">
        <v>1212.6962699115657</v>
      </c>
      <c r="I172" s="104">
        <v>1274.1387412543174</v>
      </c>
      <c r="J172" s="104">
        <v>1155.0681470991847</v>
      </c>
      <c r="K172" s="104">
        <v>1232.1581034916214</v>
      </c>
      <c r="L172" s="104">
        <v>1181.5757914542203</v>
      </c>
      <c r="M172" s="104">
        <v>1221.7060099561761</v>
      </c>
      <c r="N172" s="104">
        <v>1193.1565816541586</v>
      </c>
      <c r="O172" s="104">
        <v>1191.0572363417973</v>
      </c>
      <c r="P172" s="104">
        <v>1228.9878157189812</v>
      </c>
      <c r="Q172" s="104">
        <v>1246.9775341193392</v>
      </c>
      <c r="R172" s="104">
        <v>1278.8008498384986</v>
      </c>
      <c r="S172" s="104">
        <v>1269.7775100116232</v>
      </c>
      <c r="T172" s="104">
        <v>1207.903264156618</v>
      </c>
      <c r="U172" s="104">
        <v>1134.1579867683088</v>
      </c>
      <c r="V172" s="104">
        <v>1059.993865299783</v>
      </c>
      <c r="W172" s="104">
        <v>1035.5491635308042</v>
      </c>
      <c r="DA172" s="132" t="s">
        <v>2404</v>
      </c>
    </row>
    <row r="173" spans="1:105" ht="12" customHeight="1" x14ac:dyDescent="0.25">
      <c r="A173" s="108" t="s">
        <v>53</v>
      </c>
      <c r="B173" s="98">
        <v>789.86497372027361</v>
      </c>
      <c r="C173" s="98">
        <v>636.1820944854195</v>
      </c>
      <c r="D173" s="98">
        <v>764.14588206377141</v>
      </c>
      <c r="E173" s="98">
        <v>743.22116551269721</v>
      </c>
      <c r="F173" s="98">
        <v>718.96635001933544</v>
      </c>
      <c r="G173" s="98">
        <v>728.44503623089145</v>
      </c>
      <c r="H173" s="98">
        <v>701.07790288820092</v>
      </c>
      <c r="I173" s="98">
        <v>777.18786903363764</v>
      </c>
      <c r="J173" s="98">
        <v>647.92726581394754</v>
      </c>
      <c r="K173" s="98">
        <v>709.79967165531878</v>
      </c>
      <c r="L173" s="98">
        <v>589.37633685910214</v>
      </c>
      <c r="M173" s="98">
        <v>659.88462266277827</v>
      </c>
      <c r="N173" s="98">
        <v>618.01413251016027</v>
      </c>
      <c r="O173" s="98">
        <v>627.57332256423274</v>
      </c>
      <c r="P173" s="98">
        <v>669.82307779541293</v>
      </c>
      <c r="Q173" s="98">
        <v>685.80183108969675</v>
      </c>
      <c r="R173" s="98">
        <v>724.26062085830279</v>
      </c>
      <c r="S173" s="98">
        <v>720.6567464192816</v>
      </c>
      <c r="T173" s="98">
        <v>657.79517605972728</v>
      </c>
      <c r="U173" s="98">
        <v>591.71271556106274</v>
      </c>
      <c r="V173" s="98">
        <v>543.15216307187711</v>
      </c>
      <c r="W173" s="98">
        <v>524.33488453567895</v>
      </c>
      <c r="DA173" s="63" t="s">
        <v>2405</v>
      </c>
    </row>
    <row r="174" spans="1:105" ht="12" customHeight="1" x14ac:dyDescent="0.25">
      <c r="A174" s="115" t="s">
        <v>52</v>
      </c>
      <c r="B174" s="33">
        <v>474.62396847546967</v>
      </c>
      <c r="C174" s="33">
        <v>474.41766356560129</v>
      </c>
      <c r="D174" s="33">
        <v>518.34183053023844</v>
      </c>
      <c r="E174" s="33">
        <v>530.40257070871382</v>
      </c>
      <c r="F174" s="33">
        <v>514.31535307758224</v>
      </c>
      <c r="G174" s="33">
        <v>510.23421770411449</v>
      </c>
      <c r="H174" s="33">
        <v>511.61836702336461</v>
      </c>
      <c r="I174" s="33">
        <v>496.9508722206798</v>
      </c>
      <c r="J174" s="33">
        <v>507.14088128523719</v>
      </c>
      <c r="K174" s="33">
        <v>522.35843183630266</v>
      </c>
      <c r="L174" s="33">
        <v>592.19945459511803</v>
      </c>
      <c r="M174" s="33">
        <v>561.82138729339772</v>
      </c>
      <c r="N174" s="33">
        <v>575.14244914399842</v>
      </c>
      <c r="O174" s="33">
        <v>563.48391377756479</v>
      </c>
      <c r="P174" s="33">
        <v>559.1647379235684</v>
      </c>
      <c r="Q174" s="33">
        <v>561.17570302964248</v>
      </c>
      <c r="R174" s="33">
        <v>554.54022898019571</v>
      </c>
      <c r="S174" s="33">
        <v>549.12076359234163</v>
      </c>
      <c r="T174" s="33">
        <v>550.1080880968907</v>
      </c>
      <c r="U174" s="33">
        <v>542.44527120724615</v>
      </c>
      <c r="V174" s="33">
        <v>516.84170222790613</v>
      </c>
      <c r="W174" s="33">
        <v>511.21427899512531</v>
      </c>
      <c r="DA174" s="60" t="s">
        <v>2406</v>
      </c>
    </row>
    <row r="175" spans="1:105" ht="12" customHeight="1" x14ac:dyDescent="0.25">
      <c r="A175" s="121" t="s">
        <v>54</v>
      </c>
      <c r="B175" s="122">
        <v>229.24125795315112</v>
      </c>
      <c r="C175" s="122">
        <v>243.5026218752264</v>
      </c>
      <c r="D175" s="122">
        <v>243.25687529025592</v>
      </c>
      <c r="E175" s="122">
        <v>241.96498137095267</v>
      </c>
      <c r="F175" s="122">
        <v>248.33270725901096</v>
      </c>
      <c r="G175" s="122">
        <v>248.18668554819797</v>
      </c>
      <c r="H175" s="122">
        <v>270.63495435462818</v>
      </c>
      <c r="I175" s="122">
        <v>252.69574626819013</v>
      </c>
      <c r="J175" s="122">
        <v>259.26313183844974</v>
      </c>
      <c r="K175" s="122">
        <v>236.47245353515964</v>
      </c>
      <c r="L175" s="122">
        <v>288.55048553106519</v>
      </c>
      <c r="M175" s="122">
        <v>287.07402915557782</v>
      </c>
      <c r="N175" s="122">
        <v>286.1364782317724</v>
      </c>
      <c r="O175" s="122">
        <v>279.69248450011372</v>
      </c>
      <c r="P175" s="122">
        <v>273.94156520945347</v>
      </c>
      <c r="Q175" s="122">
        <v>268.96134459483488</v>
      </c>
      <c r="R175" s="122">
        <v>263.77078926440754</v>
      </c>
      <c r="S175" s="122">
        <v>258.41734851930909</v>
      </c>
      <c r="T175" s="122">
        <v>252.02713988171985</v>
      </c>
      <c r="U175" s="122">
        <v>244.23700296025572</v>
      </c>
      <c r="V175" s="122">
        <v>235.37766429596874</v>
      </c>
      <c r="W175" s="122">
        <v>229.64316885983686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229.24125795315112</v>
      </c>
      <c r="C177" s="33">
        <v>243.5026218752264</v>
      </c>
      <c r="D177" s="33">
        <v>243.25687529025592</v>
      </c>
      <c r="E177" s="33">
        <v>241.96498137095267</v>
      </c>
      <c r="F177" s="33">
        <v>248.33270725901096</v>
      </c>
      <c r="G177" s="33">
        <v>248.18668554819797</v>
      </c>
      <c r="H177" s="33">
        <v>270.63495435462818</v>
      </c>
      <c r="I177" s="33">
        <v>252.69574626819013</v>
      </c>
      <c r="J177" s="33">
        <v>259.26313183844974</v>
      </c>
      <c r="K177" s="33">
        <v>236.47245353515964</v>
      </c>
      <c r="L177" s="33">
        <v>288.55048553106519</v>
      </c>
      <c r="M177" s="33">
        <v>287.07402915557782</v>
      </c>
      <c r="N177" s="33">
        <v>286.1364782317724</v>
      </c>
      <c r="O177" s="33">
        <v>279.69248450011372</v>
      </c>
      <c r="P177" s="33">
        <v>273.94156520945347</v>
      </c>
      <c r="Q177" s="33">
        <v>268.96134459483488</v>
      </c>
      <c r="R177" s="33">
        <v>263.77078926440754</v>
      </c>
      <c r="S177" s="33">
        <v>258.41734851930909</v>
      </c>
      <c r="T177" s="33">
        <v>252.02713988171985</v>
      </c>
      <c r="U177" s="33">
        <v>244.23700296025572</v>
      </c>
      <c r="V177" s="33">
        <v>235.37766429596874</v>
      </c>
      <c r="W177" s="33">
        <v>229.64316885983686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9468.5270475271591</v>
      </c>
      <c r="C3" s="117">
        <f t="shared" si="0"/>
        <v>8588.0610972524519</v>
      </c>
      <c r="D3" s="117">
        <f t="shared" si="0"/>
        <v>8719.1304829891251</v>
      </c>
      <c r="E3" s="117">
        <f t="shared" si="0"/>
        <v>8974.41970625471</v>
      </c>
      <c r="F3" s="117">
        <f t="shared" si="0"/>
        <v>6079.8105575895088</v>
      </c>
      <c r="G3" s="117">
        <f t="shared" si="0"/>
        <v>6051.8548009035039</v>
      </c>
      <c r="H3" s="117">
        <f t="shared" si="0"/>
        <v>6011.7391347860139</v>
      </c>
      <c r="I3" s="117">
        <f t="shared" si="0"/>
        <v>6695.6966025525362</v>
      </c>
      <c r="J3" s="117">
        <f t="shared" si="0"/>
        <v>24960.275173334056</v>
      </c>
      <c r="K3" s="117">
        <f t="shared" si="0"/>
        <v>8442.4245238891654</v>
      </c>
      <c r="L3" s="117">
        <f t="shared" si="0"/>
        <v>9040.8355161818727</v>
      </c>
      <c r="M3" s="117">
        <f t="shared" si="0"/>
        <v>10253.909595157122</v>
      </c>
      <c r="N3" s="117">
        <f t="shared" si="0"/>
        <v>11577.672396682643</v>
      </c>
      <c r="O3" s="117">
        <f t="shared" si="0"/>
        <v>7813.1236472475503</v>
      </c>
      <c r="P3" s="117">
        <f t="shared" si="0"/>
        <v>6091.0158446222513</v>
      </c>
      <c r="Q3" s="117">
        <f t="shared" si="0"/>
        <v>5596.4520550977686</v>
      </c>
      <c r="R3" s="117">
        <f t="shared" ref="R3:V3" si="1">R4+R7+R9+R19</f>
        <v>9875.0363631565851</v>
      </c>
      <c r="S3" s="117">
        <f t="shared" si="1"/>
        <v>10948.112571007428</v>
      </c>
      <c r="T3" s="117">
        <f t="shared" si="1"/>
        <v>10367.254512984609</v>
      </c>
      <c r="U3" s="117">
        <f t="shared" si="1"/>
        <v>11901.293747157955</v>
      </c>
      <c r="V3" s="117">
        <f t="shared" si="1"/>
        <v>5972.2638501442561</v>
      </c>
      <c r="W3" s="117">
        <f t="shared" ref="W3" si="2">W4+W7+W9+W19</f>
        <v>9468.8876471641797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8257.3740300794325</v>
      </c>
      <c r="C4" s="122">
        <f t="shared" si="3"/>
        <v>7469.7969038134806</v>
      </c>
      <c r="D4" s="122">
        <f t="shared" si="3"/>
        <v>7462.5027609923809</v>
      </c>
      <c r="E4" s="122">
        <f t="shared" si="3"/>
        <v>7711.3857845681368</v>
      </c>
      <c r="F4" s="122">
        <f t="shared" si="3"/>
        <v>4845.1976405791438</v>
      </c>
      <c r="G4" s="122">
        <f t="shared" si="3"/>
        <v>4809.4032150378389</v>
      </c>
      <c r="H4" s="122">
        <f t="shared" si="3"/>
        <v>4754.8618599628771</v>
      </c>
      <c r="I4" s="122">
        <f t="shared" si="3"/>
        <v>5417.3831029587809</v>
      </c>
      <c r="J4" s="122">
        <f t="shared" si="3"/>
        <v>23757.618016195698</v>
      </c>
      <c r="K4" s="122">
        <f t="shared" si="3"/>
        <v>7189.738450452689</v>
      </c>
      <c r="L4" s="122">
        <f t="shared" si="3"/>
        <v>7760.7137566959891</v>
      </c>
      <c r="M4" s="122">
        <f t="shared" si="3"/>
        <v>8943.0384542866741</v>
      </c>
      <c r="N4" s="122">
        <f t="shared" si="3"/>
        <v>10281.099139493726</v>
      </c>
      <c r="O4" s="122">
        <f t="shared" si="3"/>
        <v>6519.5956369701744</v>
      </c>
      <c r="P4" s="122">
        <f t="shared" si="3"/>
        <v>4780.0235313490202</v>
      </c>
      <c r="Q4" s="122">
        <f t="shared" si="3"/>
        <v>4280.7714258775959</v>
      </c>
      <c r="R4" s="122">
        <f t="shared" ref="R4:V4" si="4">SUM(R5:R6)</f>
        <v>8545.7295510846525</v>
      </c>
      <c r="S4" s="122">
        <f t="shared" si="4"/>
        <v>9626.1486398040743</v>
      </c>
      <c r="T4" s="122">
        <f t="shared" si="4"/>
        <v>9086.946904892724</v>
      </c>
      <c r="U4" s="122">
        <f t="shared" si="4"/>
        <v>10654.537878379573</v>
      </c>
      <c r="V4" s="122">
        <f t="shared" si="4"/>
        <v>4736.7632459152364</v>
      </c>
      <c r="W4" s="122">
        <f t="shared" ref="W4" si="5">SUM(W5:W6)</f>
        <v>8216.9386655457347</v>
      </c>
      <c r="DA4" s="130" t="s">
        <v>2412</v>
      </c>
    </row>
    <row r="5" spans="1:105" ht="12" customHeight="1" x14ac:dyDescent="0.25">
      <c r="A5" s="97" t="s">
        <v>51</v>
      </c>
      <c r="B5" s="98">
        <v>8180.8426228484441</v>
      </c>
      <c r="C5" s="98">
        <v>7401.6574991130556</v>
      </c>
      <c r="D5" s="98">
        <v>7395.7398891238226</v>
      </c>
      <c r="E5" s="98">
        <v>7643.6487503244252</v>
      </c>
      <c r="F5" s="98">
        <v>4803.4939513322333</v>
      </c>
      <c r="G5" s="98">
        <v>4768.9874306917918</v>
      </c>
      <c r="H5" s="98">
        <v>4715.9095173003661</v>
      </c>
      <c r="I5" s="98">
        <v>5374.297916038342</v>
      </c>
      <c r="J5" s="98">
        <v>23567.884145067528</v>
      </c>
      <c r="K5" s="98">
        <v>7133.0122782843882</v>
      </c>
      <c r="L5" s="98">
        <v>7698.2048749304795</v>
      </c>
      <c r="M5" s="98">
        <v>8875.3512975388367</v>
      </c>
      <c r="N5" s="98">
        <v>10203.352576684332</v>
      </c>
      <c r="O5" s="98">
        <v>6469.9617654116355</v>
      </c>
      <c r="P5" s="98">
        <v>4746.0521791557767</v>
      </c>
      <c r="Q5" s="98">
        <v>4249.5041930442012</v>
      </c>
      <c r="R5" s="98">
        <v>8483.0502537905704</v>
      </c>
      <c r="S5" s="98">
        <v>9556.7195581635769</v>
      </c>
      <c r="T5" s="98">
        <v>9022.1484682224509</v>
      </c>
      <c r="U5" s="98">
        <v>10580.082490611358</v>
      </c>
      <c r="V5" s="98">
        <v>4704.4982030731289</v>
      </c>
      <c r="W5" s="98">
        <v>8159.6107744985857</v>
      </c>
      <c r="DA5" s="63" t="s">
        <v>2413</v>
      </c>
    </row>
    <row r="6" spans="1:105" ht="12" customHeight="1" x14ac:dyDescent="0.25">
      <c r="A6" s="97" t="s">
        <v>53</v>
      </c>
      <c r="B6" s="98">
        <v>76.531407230988194</v>
      </c>
      <c r="C6" s="98">
        <v>68.139404700425018</v>
      </c>
      <c r="D6" s="98">
        <v>66.762871868558449</v>
      </c>
      <c r="E6" s="98">
        <v>67.737034243711832</v>
      </c>
      <c r="F6" s="98">
        <v>41.703689246910145</v>
      </c>
      <c r="G6" s="98">
        <v>40.415784346046919</v>
      </c>
      <c r="H6" s="98">
        <v>38.952342662511214</v>
      </c>
      <c r="I6" s="98">
        <v>43.085186920438524</v>
      </c>
      <c r="J6" s="98">
        <v>189.73387112816908</v>
      </c>
      <c r="K6" s="98">
        <v>56.726172168301034</v>
      </c>
      <c r="L6" s="98">
        <v>62.508881765509223</v>
      </c>
      <c r="M6" s="98">
        <v>67.68715674783806</v>
      </c>
      <c r="N6" s="98">
        <v>77.746562809395016</v>
      </c>
      <c r="O6" s="98">
        <v>49.633871558538836</v>
      </c>
      <c r="P6" s="98">
        <v>33.971352193243348</v>
      </c>
      <c r="Q6" s="98">
        <v>31.267232833394985</v>
      </c>
      <c r="R6" s="98">
        <v>62.6792972940816</v>
      </c>
      <c r="S6" s="98">
        <v>69.429081640497785</v>
      </c>
      <c r="T6" s="98">
        <v>64.798436670273432</v>
      </c>
      <c r="U6" s="98">
        <v>74.455387768215815</v>
      </c>
      <c r="V6" s="98">
        <v>32.265042842107711</v>
      </c>
      <c r="W6" s="98">
        <v>57.32789104714935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10.462868338278641</v>
      </c>
      <c r="C7" s="122">
        <f t="shared" si="6"/>
        <v>11.085686641493995</v>
      </c>
      <c r="D7" s="122">
        <f t="shared" si="6"/>
        <v>11.739967920448349</v>
      </c>
      <c r="E7" s="122">
        <f t="shared" si="6"/>
        <v>17.932682976280496</v>
      </c>
      <c r="F7" s="122">
        <f t="shared" si="6"/>
        <v>14.130302318449933</v>
      </c>
      <c r="G7" s="122">
        <f t="shared" si="6"/>
        <v>15.480992495468486</v>
      </c>
      <c r="H7" s="122">
        <f t="shared" si="6"/>
        <v>27.316262226717829</v>
      </c>
      <c r="I7" s="122">
        <f t="shared" si="6"/>
        <v>20.006133479354983</v>
      </c>
      <c r="J7" s="122">
        <f t="shared" si="6"/>
        <v>22.522019461841918</v>
      </c>
      <c r="K7" s="122">
        <f t="shared" si="6"/>
        <v>28.291471509841362</v>
      </c>
      <c r="L7" s="122">
        <f t="shared" si="6"/>
        <v>32.192142316377129</v>
      </c>
      <c r="M7" s="122">
        <f t="shared" si="6"/>
        <v>38.987827689050491</v>
      </c>
      <c r="N7" s="122">
        <f t="shared" si="6"/>
        <v>40.050263087172127</v>
      </c>
      <c r="O7" s="122">
        <f t="shared" si="6"/>
        <v>43.207024250826329</v>
      </c>
      <c r="P7" s="122">
        <f t="shared" si="6"/>
        <v>37.061521632659357</v>
      </c>
      <c r="Q7" s="122">
        <f t="shared" si="6"/>
        <v>30.518374224178451</v>
      </c>
      <c r="R7" s="122">
        <f t="shared" si="6"/>
        <v>26.309009560735213</v>
      </c>
      <c r="S7" s="122">
        <f t="shared" si="6"/>
        <v>26.99839030545597</v>
      </c>
      <c r="T7" s="122">
        <f t="shared" si="6"/>
        <v>33.321121833471963</v>
      </c>
      <c r="U7" s="122">
        <f t="shared" si="6"/>
        <v>52.285313804837955</v>
      </c>
      <c r="V7" s="122">
        <f t="shared" si="6"/>
        <v>99.825094742982017</v>
      </c>
      <c r="W7" s="122">
        <f t="shared" si="6"/>
        <v>130.46091480636164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10.462868338278641</v>
      </c>
      <c r="C8" s="98">
        <f>IF(RES_hhdet_tes!C8=0,0,RES_hhdet_tes!C8*1000*11630/RES_hhdet_num!C3)</f>
        <v>11.085686641493995</v>
      </c>
      <c r="D8" s="98">
        <f>IF(RES_hhdet_tes!D8=0,0,RES_hhdet_tes!D8*1000*11630/RES_hhdet_num!D3)</f>
        <v>11.739967920448349</v>
      </c>
      <c r="E8" s="98">
        <f>IF(RES_hhdet_tes!E8=0,0,RES_hhdet_tes!E8*1000*11630/RES_hhdet_num!E3)</f>
        <v>17.932682976280496</v>
      </c>
      <c r="F8" s="98">
        <f>IF(RES_hhdet_tes!F8=0,0,RES_hhdet_tes!F8*1000*11630/RES_hhdet_num!F3)</f>
        <v>14.130302318449933</v>
      </c>
      <c r="G8" s="98">
        <f>IF(RES_hhdet_tes!G8=0,0,RES_hhdet_tes!G8*1000*11630/RES_hhdet_num!G3)</f>
        <v>15.480992495468486</v>
      </c>
      <c r="H8" s="98">
        <f>IF(RES_hhdet_tes!H8=0,0,RES_hhdet_tes!H8*1000*11630/RES_hhdet_num!H3)</f>
        <v>27.316262226717829</v>
      </c>
      <c r="I8" s="98">
        <f>IF(RES_hhdet_tes!I8=0,0,RES_hhdet_tes!I8*1000*11630/RES_hhdet_num!I3)</f>
        <v>20.006133479354983</v>
      </c>
      <c r="J8" s="98">
        <f>IF(RES_hhdet_tes!J8=0,0,RES_hhdet_tes!J8*1000*11630/RES_hhdet_num!J3)</f>
        <v>22.522019461841918</v>
      </c>
      <c r="K8" s="98">
        <f>IF(RES_hhdet_tes!K8=0,0,RES_hhdet_tes!K8*1000*11630/RES_hhdet_num!K3)</f>
        <v>28.291471509841362</v>
      </c>
      <c r="L8" s="98">
        <f>IF(RES_hhdet_tes!L8=0,0,RES_hhdet_tes!L8*1000*11630/RES_hhdet_num!L3)</f>
        <v>32.192142316377129</v>
      </c>
      <c r="M8" s="98">
        <f>IF(RES_hhdet_tes!M8=0,0,RES_hhdet_tes!M8*1000*11630/RES_hhdet_num!M3)</f>
        <v>38.987827689050491</v>
      </c>
      <c r="N8" s="98">
        <f>IF(RES_hhdet_tes!N8=0,0,RES_hhdet_tes!N8*1000*11630/RES_hhdet_num!N3)</f>
        <v>40.050263087172127</v>
      </c>
      <c r="O8" s="98">
        <f>IF(RES_hhdet_tes!O8=0,0,RES_hhdet_tes!O8*1000*11630/RES_hhdet_num!O3)</f>
        <v>43.207024250826329</v>
      </c>
      <c r="P8" s="98">
        <f>IF(RES_hhdet_tes!P8=0,0,RES_hhdet_tes!P8*1000*11630/RES_hhdet_num!P3)</f>
        <v>37.061521632659357</v>
      </c>
      <c r="Q8" s="98">
        <f>IF(RES_hhdet_tes!Q8=0,0,RES_hhdet_tes!Q8*1000*11630/RES_hhdet_num!Q3)</f>
        <v>30.518374224178451</v>
      </c>
      <c r="R8" s="98">
        <f>IF(RES_hhdet_tes!R8=0,0,RES_hhdet_tes!R8*1000*11630/RES_hhdet_num!R3)</f>
        <v>26.309009560735213</v>
      </c>
      <c r="S8" s="98">
        <f>IF(RES_hhdet_tes!S8=0,0,RES_hhdet_tes!S8*1000*11630/RES_hhdet_num!S3)</f>
        <v>26.99839030545597</v>
      </c>
      <c r="T8" s="98">
        <f>IF(RES_hhdet_tes!T8=0,0,RES_hhdet_tes!T8*1000*11630/RES_hhdet_num!T3)</f>
        <v>33.321121833471963</v>
      </c>
      <c r="U8" s="98">
        <f>IF(RES_hhdet_tes!U8=0,0,RES_hhdet_tes!U8*1000*11630/RES_hhdet_num!U3)</f>
        <v>52.285313804837955</v>
      </c>
      <c r="V8" s="98">
        <f>IF(RES_hhdet_tes!V8=0,0,RES_hhdet_tes!V8*1000*11630/RES_hhdet_num!V3)</f>
        <v>99.825094742982017</v>
      </c>
      <c r="W8" s="98">
        <f>IF(RES_hhdet_tes!W8=0,0,RES_hhdet_tes!W8*1000*11630/RES_hhdet_num!W3)</f>
        <v>130.46091480636164</v>
      </c>
      <c r="DA8" s="63" t="s">
        <v>2416</v>
      </c>
    </row>
    <row r="9" spans="1:105" ht="12" customHeight="1" x14ac:dyDescent="0.25">
      <c r="A9" s="121" t="s">
        <v>55</v>
      </c>
      <c r="B9" s="122">
        <v>1027.6394558050952</v>
      </c>
      <c r="C9" s="122">
        <v>922.81042899744159</v>
      </c>
      <c r="D9" s="122">
        <v>1060.1143231669478</v>
      </c>
      <c r="E9" s="122">
        <v>1060.6531570312632</v>
      </c>
      <c r="F9" s="122">
        <v>1030.4789937887294</v>
      </c>
      <c r="G9" s="122">
        <v>1036.2885802504284</v>
      </c>
      <c r="H9" s="122">
        <v>1020.6990084038596</v>
      </c>
      <c r="I9" s="122">
        <v>1062.8070990200733</v>
      </c>
      <c r="J9" s="122">
        <v>979.29479887698028</v>
      </c>
      <c r="K9" s="122">
        <v>1040.853331972575</v>
      </c>
      <c r="L9" s="122">
        <v>1023.5088938209775</v>
      </c>
      <c r="M9" s="122">
        <v>1048.0231263517283</v>
      </c>
      <c r="N9" s="122">
        <v>1032.7435436234607</v>
      </c>
      <c r="O9" s="122">
        <v>1030.91240661144</v>
      </c>
      <c r="P9" s="122">
        <v>1058.7754568541854</v>
      </c>
      <c r="Q9" s="122">
        <v>1073.714229023381</v>
      </c>
      <c r="R9" s="122">
        <v>1095.2369096273792</v>
      </c>
      <c r="S9" s="122">
        <v>1090.3512934258686</v>
      </c>
      <c r="T9" s="122">
        <v>1045.2495342635002</v>
      </c>
      <c r="U9" s="122">
        <v>995.38052286177867</v>
      </c>
      <c r="V9" s="122">
        <v>939.22020024157462</v>
      </c>
      <c r="W9" s="122">
        <v>925.79136418121391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1027.6394558050954</v>
      </c>
      <c r="C15" s="101">
        <v>922.72592215857662</v>
      </c>
      <c r="D15" s="101">
        <v>1060.0140233662753</v>
      </c>
      <c r="E15" s="101">
        <v>1060.534000676151</v>
      </c>
      <c r="F15" s="101">
        <v>1030.3506068801992</v>
      </c>
      <c r="G15" s="101">
        <v>1036.2114442221482</v>
      </c>
      <c r="H15" s="101">
        <v>1020.6670084677409</v>
      </c>
      <c r="I15" s="101">
        <v>1062.9729226869424</v>
      </c>
      <c r="J15" s="101">
        <v>979.39056468317915</v>
      </c>
      <c r="K15" s="101">
        <v>1040.997890207849</v>
      </c>
      <c r="L15" s="101">
        <v>1023.8872902509067</v>
      </c>
      <c r="M15" s="101">
        <v>1048.005924049563</v>
      </c>
      <c r="N15" s="101">
        <v>1032.8584671115032</v>
      </c>
      <c r="O15" s="101">
        <v>1031.0344333558369</v>
      </c>
      <c r="P15" s="101">
        <v>1058.3073655787477</v>
      </c>
      <c r="Q15" s="101">
        <v>1073.4619090047677</v>
      </c>
      <c r="R15" s="101">
        <v>1095.1230800408198</v>
      </c>
      <c r="S15" s="101">
        <v>1090.3717241902812</v>
      </c>
      <c r="T15" s="101">
        <v>1044.9565572943129</v>
      </c>
      <c r="U15" s="101">
        <v>995.0305822401474</v>
      </c>
      <c r="V15" s="101">
        <v>939.11161283907916</v>
      </c>
      <c r="W15" s="101">
        <v>925.52040517043645</v>
      </c>
      <c r="DA15" s="131" t="s">
        <v>2423</v>
      </c>
    </row>
    <row r="16" spans="1:105" ht="12" customHeight="1" x14ac:dyDescent="0.25">
      <c r="A16" s="107" t="s">
        <v>121</v>
      </c>
      <c r="B16" s="104">
        <v>1027.6394558050954</v>
      </c>
      <c r="C16" s="104">
        <v>922.92186104630264</v>
      </c>
      <c r="D16" s="104">
        <v>1060.2409748828436</v>
      </c>
      <c r="E16" s="104">
        <v>1060.7965040617178</v>
      </c>
      <c r="F16" s="104">
        <v>1030.6148595463001</v>
      </c>
      <c r="G16" s="104">
        <v>1036.3646877983315</v>
      </c>
      <c r="H16" s="104">
        <v>1020.7302403415115</v>
      </c>
      <c r="I16" s="104">
        <v>1062.6690074415742</v>
      </c>
      <c r="J16" s="104">
        <v>979.2122449772063</v>
      </c>
      <c r="K16" s="104">
        <v>1040.7410674129308</v>
      </c>
      <c r="L16" s="104">
        <v>1023.1761839646157</v>
      </c>
      <c r="M16" s="104">
        <v>1048.0370420351874</v>
      </c>
      <c r="N16" s="104">
        <v>1032.6463006720405</v>
      </c>
      <c r="O16" s="104">
        <v>1030.80959953258</v>
      </c>
      <c r="P16" s="104">
        <v>1059.1302052736207</v>
      </c>
      <c r="Q16" s="104">
        <v>1073.9327601003718</v>
      </c>
      <c r="R16" s="104">
        <v>1095.3289298477737</v>
      </c>
      <c r="S16" s="104">
        <v>1090.3341181129285</v>
      </c>
      <c r="T16" s="104">
        <v>1045.4947914990696</v>
      </c>
      <c r="U16" s="104">
        <v>995.6868089189411</v>
      </c>
      <c r="V16" s="104">
        <v>939.31862741927512</v>
      </c>
      <c r="W16" s="104">
        <v>926.05587178697294</v>
      </c>
      <c r="DA16" s="132" t="s">
        <v>2424</v>
      </c>
    </row>
    <row r="17" spans="1:105" ht="12" customHeight="1" x14ac:dyDescent="0.25">
      <c r="A17" s="108" t="s">
        <v>53</v>
      </c>
      <c r="B17" s="98">
        <v>553.01548732962556</v>
      </c>
      <c r="C17" s="98">
        <v>448.49958944358951</v>
      </c>
      <c r="D17" s="98">
        <v>541.89797539720496</v>
      </c>
      <c r="E17" s="98">
        <v>530.3469062483822</v>
      </c>
      <c r="F17" s="98">
        <v>516.27692537756798</v>
      </c>
      <c r="G17" s="98">
        <v>526.12866374529915</v>
      </c>
      <c r="H17" s="98">
        <v>509.171883448279</v>
      </c>
      <c r="I17" s="98">
        <v>565.97513584866772</v>
      </c>
      <c r="J17" s="98">
        <v>472.34351480933407</v>
      </c>
      <c r="K17" s="98">
        <v>518.60296237795194</v>
      </c>
      <c r="L17" s="98">
        <v>431.13994847269026</v>
      </c>
      <c r="M17" s="98">
        <v>485.52187680093766</v>
      </c>
      <c r="N17" s="98">
        <v>456.4397150547602</v>
      </c>
      <c r="O17" s="98">
        <v>465.88447248684975</v>
      </c>
      <c r="P17" s="98">
        <v>498.40650159248122</v>
      </c>
      <c r="Q17" s="98">
        <v>511.17166636766632</v>
      </c>
      <c r="R17" s="98">
        <v>540.25137516479083</v>
      </c>
      <c r="S17" s="98">
        <v>541.06196035765049</v>
      </c>
      <c r="T17" s="98">
        <v>496.121218070336</v>
      </c>
      <c r="U17" s="98">
        <v>455.62345192231743</v>
      </c>
      <c r="V17" s="98">
        <v>425.56468966674259</v>
      </c>
      <c r="W17" s="98">
        <v>418.09924665297814</v>
      </c>
      <c r="DA17" s="63" t="s">
        <v>2425</v>
      </c>
    </row>
    <row r="18" spans="1:105" ht="12" customHeight="1" x14ac:dyDescent="0.25">
      <c r="A18" s="108" t="s">
        <v>52</v>
      </c>
      <c r="B18" s="98">
        <v>474.62396847546972</v>
      </c>
      <c r="C18" s="98">
        <v>474.42227160271324</v>
      </c>
      <c r="D18" s="98">
        <v>518.34299948563842</v>
      </c>
      <c r="E18" s="98">
        <v>530.44959781333546</v>
      </c>
      <c r="F18" s="98">
        <v>514.33793416873209</v>
      </c>
      <c r="G18" s="98">
        <v>510.23602405303228</v>
      </c>
      <c r="H18" s="98">
        <v>511.55835689323254</v>
      </c>
      <c r="I18" s="98">
        <v>496.69387159290653</v>
      </c>
      <c r="J18" s="98">
        <v>506.86873016787229</v>
      </c>
      <c r="K18" s="98">
        <v>522.13810503497882</v>
      </c>
      <c r="L18" s="98">
        <v>592.03623549192548</v>
      </c>
      <c r="M18" s="98">
        <v>562.51516523424971</v>
      </c>
      <c r="N18" s="98">
        <v>576.20658561728033</v>
      </c>
      <c r="O18" s="98">
        <v>564.92512704573028</v>
      </c>
      <c r="P18" s="98">
        <v>560.72370368113957</v>
      </c>
      <c r="Q18" s="98">
        <v>562.76109373270538</v>
      </c>
      <c r="R18" s="98">
        <v>555.07755468298308</v>
      </c>
      <c r="S18" s="98">
        <v>549.27215775527782</v>
      </c>
      <c r="T18" s="98">
        <v>549.37357342873372</v>
      </c>
      <c r="U18" s="98">
        <v>540.06335699662361</v>
      </c>
      <c r="V18" s="98">
        <v>513.75393775253235</v>
      </c>
      <c r="W18" s="98">
        <v>507.95662513399481</v>
      </c>
      <c r="DA18" s="63" t="s">
        <v>2426</v>
      </c>
    </row>
    <row r="19" spans="1:105" ht="12" customHeight="1" x14ac:dyDescent="0.25">
      <c r="A19" s="121" t="s">
        <v>54</v>
      </c>
      <c r="B19" s="122">
        <v>173.05069330435222</v>
      </c>
      <c r="C19" s="122">
        <v>184.36807780003676</v>
      </c>
      <c r="D19" s="122">
        <v>184.77343090934838</v>
      </c>
      <c r="E19" s="122">
        <v>184.44808167902954</v>
      </c>
      <c r="F19" s="122">
        <v>190.00362090318529</v>
      </c>
      <c r="G19" s="122">
        <v>190.68201311976753</v>
      </c>
      <c r="H19" s="122">
        <v>208.86200419255871</v>
      </c>
      <c r="I19" s="122">
        <v>195.50026709432703</v>
      </c>
      <c r="J19" s="122">
        <v>200.84033879953503</v>
      </c>
      <c r="K19" s="122">
        <v>183.54126995405881</v>
      </c>
      <c r="L19" s="122">
        <v>224.42072334852861</v>
      </c>
      <c r="M19" s="122">
        <v>223.86018682966801</v>
      </c>
      <c r="N19" s="122">
        <v>223.77945047828405</v>
      </c>
      <c r="O19" s="122">
        <v>219.40857941510936</v>
      </c>
      <c r="P19" s="122">
        <v>215.15533478638594</v>
      </c>
      <c r="Q19" s="122">
        <v>211.44802597261329</v>
      </c>
      <c r="R19" s="122">
        <v>207.76089288381834</v>
      </c>
      <c r="S19" s="122">
        <v>204.61424747202918</v>
      </c>
      <c r="T19" s="122">
        <v>201.73695199491081</v>
      </c>
      <c r="U19" s="122">
        <v>199.09003211176594</v>
      </c>
      <c r="V19" s="122">
        <v>196.45530924446308</v>
      </c>
      <c r="W19" s="122">
        <v>195.69670263087093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173.05069330435222</v>
      </c>
      <c r="C22" s="33">
        <v>184.36807780003676</v>
      </c>
      <c r="D22" s="33">
        <v>184.77343090934838</v>
      </c>
      <c r="E22" s="33">
        <v>184.44808167902954</v>
      </c>
      <c r="F22" s="33">
        <v>190.00362090318529</v>
      </c>
      <c r="G22" s="33">
        <v>190.68201311976753</v>
      </c>
      <c r="H22" s="33">
        <v>208.86200419255871</v>
      </c>
      <c r="I22" s="33">
        <v>195.50026709432703</v>
      </c>
      <c r="J22" s="33">
        <v>200.84033879953503</v>
      </c>
      <c r="K22" s="33">
        <v>183.54126995405881</v>
      </c>
      <c r="L22" s="33">
        <v>224.42072334852861</v>
      </c>
      <c r="M22" s="33">
        <v>223.86018682966801</v>
      </c>
      <c r="N22" s="33">
        <v>223.77945047828405</v>
      </c>
      <c r="O22" s="33">
        <v>219.40857941510936</v>
      </c>
      <c r="P22" s="33">
        <v>215.15533478638594</v>
      </c>
      <c r="Q22" s="33">
        <v>211.44802597261329</v>
      </c>
      <c r="R22" s="33">
        <v>207.76089288381834</v>
      </c>
      <c r="S22" s="33">
        <v>204.61424747202918</v>
      </c>
      <c r="T22" s="33">
        <v>201.73695199491081</v>
      </c>
      <c r="U22" s="33">
        <v>199.09003211176594</v>
      </c>
      <c r="V22" s="33">
        <v>196.45530924446308</v>
      </c>
      <c r="W22" s="33">
        <v>195.69670263087093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9059.4994896900425</v>
      </c>
      <c r="C24" s="117">
        <f t="shared" si="7"/>
        <v>9418.4531027797493</v>
      </c>
      <c r="D24" s="117">
        <f t="shared" si="7"/>
        <v>9274.2674130487776</v>
      </c>
      <c r="E24" s="117">
        <f t="shared" si="7"/>
        <v>9316.6054053247954</v>
      </c>
      <c r="F24" s="117">
        <f t="shared" si="7"/>
        <v>9098.50966606168</v>
      </c>
      <c r="G24" s="117">
        <f t="shared" si="7"/>
        <v>8777.3072411471949</v>
      </c>
      <c r="H24" s="117">
        <f t="shared" si="7"/>
        <v>9359.7168620700377</v>
      </c>
      <c r="I24" s="117">
        <f t="shared" si="7"/>
        <v>8810.4189478902008</v>
      </c>
      <c r="J24" s="117">
        <f t="shared" si="7"/>
        <v>9410.1971663785316</v>
      </c>
      <c r="K24" s="117">
        <f t="shared" si="7"/>
        <v>9566.2133277578178</v>
      </c>
      <c r="L24" s="117">
        <f t="shared" si="7"/>
        <v>11016.87049001661</v>
      </c>
      <c r="M24" s="117">
        <f t="shared" si="7"/>
        <v>9166.3644685305626</v>
      </c>
      <c r="N24" s="117">
        <f t="shared" si="7"/>
        <v>9858.3446094934152</v>
      </c>
      <c r="O24" s="117">
        <f t="shared" si="7"/>
        <v>10546.1859570051</v>
      </c>
      <c r="P24" s="117">
        <f t="shared" si="7"/>
        <v>8545.7827435387826</v>
      </c>
      <c r="Q24" s="117">
        <f t="shared" si="7"/>
        <v>8527.4238870521112</v>
      </c>
      <c r="R24" s="117">
        <f t="shared" ref="R24:V24" si="8">R25+R28+R30+R39</f>
        <v>8699.5209439398222</v>
      </c>
      <c r="S24" s="117">
        <f t="shared" si="8"/>
        <v>8770.4312837357284</v>
      </c>
      <c r="T24" s="117">
        <f t="shared" si="8"/>
        <v>8754.1909654155897</v>
      </c>
      <c r="U24" s="117">
        <f t="shared" si="8"/>
        <v>8769.0665445255036</v>
      </c>
      <c r="V24" s="117">
        <f t="shared" si="8"/>
        <v>8952.1802186614659</v>
      </c>
      <c r="W24" s="117">
        <f t="shared" ref="W24" si="9">W25+W28+W30+W39</f>
        <v>9261.4858239096429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7848.4455126459552</v>
      </c>
      <c r="C25" s="122">
        <f t="shared" si="10"/>
        <v>8300.2965417429186</v>
      </c>
      <c r="D25" s="122">
        <f t="shared" si="10"/>
        <v>8017.3221284901256</v>
      </c>
      <c r="E25" s="122">
        <f t="shared" si="10"/>
        <v>8053.6220739944702</v>
      </c>
      <c r="F25" s="122">
        <f t="shared" si="10"/>
        <v>7864.0473716561328</v>
      </c>
      <c r="G25" s="122">
        <f t="shared" si="10"/>
        <v>7533.6828569468016</v>
      </c>
      <c r="H25" s="122">
        <f t="shared" si="10"/>
        <v>8099.2866577396499</v>
      </c>
      <c r="I25" s="122">
        <f t="shared" si="10"/>
        <v>7528.7019046638097</v>
      </c>
      <c r="J25" s="122">
        <f t="shared" si="10"/>
        <v>8203.4303618893973</v>
      </c>
      <c r="K25" s="122">
        <f t="shared" si="10"/>
        <v>8310.7654853684835</v>
      </c>
      <c r="L25" s="122">
        <f t="shared" si="10"/>
        <v>9734.6852914495175</v>
      </c>
      <c r="M25" s="122">
        <f t="shared" si="10"/>
        <v>7852.8679548279397</v>
      </c>
      <c r="N25" s="122">
        <f t="shared" si="10"/>
        <v>8552.8325104018913</v>
      </c>
      <c r="O25" s="122">
        <f t="shared" si="10"/>
        <v>9239.9059368157268</v>
      </c>
      <c r="P25" s="122">
        <f t="shared" si="10"/>
        <v>7206.4269830814692</v>
      </c>
      <c r="Q25" s="122">
        <f t="shared" si="10"/>
        <v>7165.4054198299773</v>
      </c>
      <c r="R25" s="122">
        <f t="shared" ref="R25:V25" si="11">SUM(R26:R27)</f>
        <v>7308.3678280969662</v>
      </c>
      <c r="S25" s="122">
        <f t="shared" si="11"/>
        <v>7378.4954120349585</v>
      </c>
      <c r="T25" s="122">
        <f t="shared" si="11"/>
        <v>7398.1131201827347</v>
      </c>
      <c r="U25" s="122">
        <f t="shared" si="11"/>
        <v>7448.7321212344013</v>
      </c>
      <c r="V25" s="122">
        <f t="shared" si="11"/>
        <v>7672.0160186985886</v>
      </c>
      <c r="W25" s="122">
        <f t="shared" ref="W25" si="12">SUM(W26:W27)</f>
        <v>7980.0577307852964</v>
      </c>
      <c r="DA25" s="130" t="s">
        <v>2432</v>
      </c>
    </row>
    <row r="26" spans="1:105" ht="12" customHeight="1" x14ac:dyDescent="0.25">
      <c r="A26" s="97" t="s">
        <v>74</v>
      </c>
      <c r="B26" s="98">
        <v>7669.0856519993113</v>
      </c>
      <c r="C26" s="98">
        <v>8113.5635728374918</v>
      </c>
      <c r="D26" s="98">
        <v>7840.3802967729225</v>
      </c>
      <c r="E26" s="98">
        <v>7879.0639403821015</v>
      </c>
      <c r="F26" s="98">
        <v>7696.9852883804624</v>
      </c>
      <c r="G26" s="98">
        <v>7377.3799717380234</v>
      </c>
      <c r="H26" s="98">
        <v>7935.4246399185422</v>
      </c>
      <c r="I26" s="98">
        <v>7380.7746496229074</v>
      </c>
      <c r="J26" s="98">
        <v>8041.5829248290247</v>
      </c>
      <c r="K26" s="98">
        <v>8148.7554926062976</v>
      </c>
      <c r="L26" s="98">
        <v>9541.0045773291895</v>
      </c>
      <c r="M26" s="98">
        <v>7705.9460028125341</v>
      </c>
      <c r="N26" s="98">
        <v>8392.9528937739287</v>
      </c>
      <c r="O26" s="98">
        <v>9066.0323114347702</v>
      </c>
      <c r="P26" s="98">
        <v>7079.7383812153848</v>
      </c>
      <c r="Q26" s="98">
        <v>7035.9811096210415</v>
      </c>
      <c r="R26" s="98">
        <v>7175.8167011777377</v>
      </c>
      <c r="S26" s="98">
        <v>7246.8749666931208</v>
      </c>
      <c r="T26" s="98">
        <v>7267.6202470111593</v>
      </c>
      <c r="U26" s="98">
        <v>7319.9501092993542</v>
      </c>
      <c r="V26" s="98">
        <v>7542.690205341326</v>
      </c>
      <c r="W26" s="98">
        <v>7842.3112206754595</v>
      </c>
      <c r="DA26" s="63" t="s">
        <v>2433</v>
      </c>
    </row>
    <row r="27" spans="1:105" ht="12" customHeight="1" x14ac:dyDescent="0.25">
      <c r="A27" s="97" t="s">
        <v>53</v>
      </c>
      <c r="B27" s="98">
        <v>179.3598606466436</v>
      </c>
      <c r="C27" s="98">
        <v>186.73296890542721</v>
      </c>
      <c r="D27" s="98">
        <v>176.94183171720286</v>
      </c>
      <c r="E27" s="98">
        <v>174.55813361236844</v>
      </c>
      <c r="F27" s="98">
        <v>167.06208327567043</v>
      </c>
      <c r="G27" s="98">
        <v>156.30288520877798</v>
      </c>
      <c r="H27" s="98">
        <v>163.86201782110777</v>
      </c>
      <c r="I27" s="98">
        <v>147.92725504090211</v>
      </c>
      <c r="J27" s="98">
        <v>161.84743706037341</v>
      </c>
      <c r="K27" s="98">
        <v>162.00999276218559</v>
      </c>
      <c r="L27" s="98">
        <v>193.68071412032864</v>
      </c>
      <c r="M27" s="98">
        <v>146.92195201540565</v>
      </c>
      <c r="N27" s="98">
        <v>159.87961662796218</v>
      </c>
      <c r="O27" s="98">
        <v>173.87362538095581</v>
      </c>
      <c r="P27" s="98">
        <v>126.68860186608401</v>
      </c>
      <c r="Q27" s="98">
        <v>129.42431020893565</v>
      </c>
      <c r="R27" s="98">
        <v>132.55112691922875</v>
      </c>
      <c r="S27" s="98">
        <v>131.62044534183775</v>
      </c>
      <c r="T27" s="98">
        <v>130.49287317157552</v>
      </c>
      <c r="U27" s="98">
        <v>128.78201193504708</v>
      </c>
      <c r="V27" s="98">
        <v>129.32581335726221</v>
      </c>
      <c r="W27" s="98">
        <v>137.74651010983646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10.363827934640526</v>
      </c>
      <c r="C28" s="122">
        <f t="shared" si="13"/>
        <v>10.981599153031283</v>
      </c>
      <c r="D28" s="122">
        <f t="shared" si="13"/>
        <v>12.054670282018538</v>
      </c>
      <c r="E28" s="122">
        <f t="shared" si="13"/>
        <v>17.960835477894843</v>
      </c>
      <c r="F28" s="122">
        <f t="shared" si="13"/>
        <v>14.138953045757365</v>
      </c>
      <c r="G28" s="122">
        <f t="shared" si="13"/>
        <v>16.931228407535418</v>
      </c>
      <c r="H28" s="122">
        <f t="shared" si="13"/>
        <v>31.299271671048636</v>
      </c>
      <c r="I28" s="122">
        <f t="shared" si="13"/>
        <v>23.62572936682751</v>
      </c>
      <c r="J28" s="122">
        <f t="shared" si="13"/>
        <v>26.727935499137683</v>
      </c>
      <c r="K28" s="122">
        <f t="shared" si="13"/>
        <v>31.062301841611944</v>
      </c>
      <c r="L28" s="122">
        <f t="shared" si="13"/>
        <v>34.66841147154669</v>
      </c>
      <c r="M28" s="122">
        <f t="shared" si="13"/>
        <v>42.616943125852998</v>
      </c>
      <c r="N28" s="122">
        <f t="shared" si="13"/>
        <v>50.590057482736441</v>
      </c>
      <c r="O28" s="122">
        <f t="shared" si="13"/>
        <v>58.496507704009268</v>
      </c>
      <c r="P28" s="122">
        <f t="shared" si="13"/>
        <v>69.66393550152236</v>
      </c>
      <c r="Q28" s="122">
        <f t="shared" si="13"/>
        <v>82.302282172286766</v>
      </c>
      <c r="R28" s="122">
        <f t="shared" si="13"/>
        <v>93.707934933873346</v>
      </c>
      <c r="S28" s="122">
        <f t="shared" si="13"/>
        <v>103.62106598371999</v>
      </c>
      <c r="T28" s="122">
        <f t="shared" si="13"/>
        <v>115.68061183507344</v>
      </c>
      <c r="U28" s="122">
        <f t="shared" si="13"/>
        <v>131.86145339875119</v>
      </c>
      <c r="V28" s="122">
        <f t="shared" si="13"/>
        <v>151.29674025402363</v>
      </c>
      <c r="W28" s="122">
        <f t="shared" si="13"/>
        <v>168.54805360712254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10.363827934640526</v>
      </c>
      <c r="C29" s="98">
        <f>IF(RES_hhdet_tes!C29=0,0,RES_hhdet_tes!C29*1000*11630/RES_hhdet_num!C24)</f>
        <v>10.981599153031283</v>
      </c>
      <c r="D29" s="98">
        <f>IF(RES_hhdet_tes!D29=0,0,RES_hhdet_tes!D29*1000*11630/RES_hhdet_num!D24)</f>
        <v>12.054670282018538</v>
      </c>
      <c r="E29" s="98">
        <f>IF(RES_hhdet_tes!E29=0,0,RES_hhdet_tes!E29*1000*11630/RES_hhdet_num!E24)</f>
        <v>17.960835477894843</v>
      </c>
      <c r="F29" s="98">
        <f>IF(RES_hhdet_tes!F29=0,0,RES_hhdet_tes!F29*1000*11630/RES_hhdet_num!F24)</f>
        <v>14.138953045757365</v>
      </c>
      <c r="G29" s="98">
        <f>IF(RES_hhdet_tes!G29=0,0,RES_hhdet_tes!G29*1000*11630/RES_hhdet_num!G24)</f>
        <v>16.931228407535418</v>
      </c>
      <c r="H29" s="98">
        <f>IF(RES_hhdet_tes!H29=0,0,RES_hhdet_tes!H29*1000*11630/RES_hhdet_num!H24)</f>
        <v>31.299271671048636</v>
      </c>
      <c r="I29" s="98">
        <f>IF(RES_hhdet_tes!I29=0,0,RES_hhdet_tes!I29*1000*11630/RES_hhdet_num!I24)</f>
        <v>23.62572936682751</v>
      </c>
      <c r="J29" s="98">
        <f>IF(RES_hhdet_tes!J29=0,0,RES_hhdet_tes!J29*1000*11630/RES_hhdet_num!J24)</f>
        <v>26.727935499137683</v>
      </c>
      <c r="K29" s="98">
        <f>IF(RES_hhdet_tes!K29=0,0,RES_hhdet_tes!K29*1000*11630/RES_hhdet_num!K24)</f>
        <v>31.062301841611944</v>
      </c>
      <c r="L29" s="98">
        <f>IF(RES_hhdet_tes!L29=0,0,RES_hhdet_tes!L29*1000*11630/RES_hhdet_num!L24)</f>
        <v>34.66841147154669</v>
      </c>
      <c r="M29" s="98">
        <f>IF(RES_hhdet_tes!M29=0,0,RES_hhdet_tes!M29*1000*11630/RES_hhdet_num!M24)</f>
        <v>42.616943125852998</v>
      </c>
      <c r="N29" s="98">
        <f>IF(RES_hhdet_tes!N29=0,0,RES_hhdet_tes!N29*1000*11630/RES_hhdet_num!N24)</f>
        <v>50.590057482736441</v>
      </c>
      <c r="O29" s="98">
        <f>IF(RES_hhdet_tes!O29=0,0,RES_hhdet_tes!O29*1000*11630/RES_hhdet_num!O24)</f>
        <v>58.496507704009268</v>
      </c>
      <c r="P29" s="98">
        <f>IF(RES_hhdet_tes!P29=0,0,RES_hhdet_tes!P29*1000*11630/RES_hhdet_num!P24)</f>
        <v>69.66393550152236</v>
      </c>
      <c r="Q29" s="98">
        <f>IF(RES_hhdet_tes!Q29=0,0,RES_hhdet_tes!Q29*1000*11630/RES_hhdet_num!Q24)</f>
        <v>82.302282172286766</v>
      </c>
      <c r="R29" s="98">
        <f>IF(RES_hhdet_tes!R29=0,0,RES_hhdet_tes!R29*1000*11630/RES_hhdet_num!R24)</f>
        <v>93.707934933873346</v>
      </c>
      <c r="S29" s="98">
        <f>IF(RES_hhdet_tes!S29=0,0,RES_hhdet_tes!S29*1000*11630/RES_hhdet_num!S24)</f>
        <v>103.62106598371999</v>
      </c>
      <c r="T29" s="98">
        <f>IF(RES_hhdet_tes!T29=0,0,RES_hhdet_tes!T29*1000*11630/RES_hhdet_num!T24)</f>
        <v>115.68061183507344</v>
      </c>
      <c r="U29" s="98">
        <f>IF(RES_hhdet_tes!U29=0,0,RES_hhdet_tes!U29*1000*11630/RES_hhdet_num!U24)</f>
        <v>131.86145339875119</v>
      </c>
      <c r="V29" s="98">
        <f>IF(RES_hhdet_tes!V29=0,0,RES_hhdet_tes!V29*1000*11630/RES_hhdet_num!V24)</f>
        <v>151.29674025402363</v>
      </c>
      <c r="W29" s="98">
        <f>IF(RES_hhdet_tes!W29=0,0,RES_hhdet_tes!W29*1000*11630/RES_hhdet_num!W24)</f>
        <v>168.54805360712254</v>
      </c>
      <c r="DA29" s="63" t="s">
        <v>2436</v>
      </c>
    </row>
    <row r="30" spans="1:105" ht="12" customHeight="1" x14ac:dyDescent="0.25">
      <c r="A30" s="121" t="s">
        <v>55</v>
      </c>
      <c r="B30" s="122">
        <v>1027.6394558050949</v>
      </c>
      <c r="C30" s="122">
        <v>922.80688408376466</v>
      </c>
      <c r="D30" s="122">
        <v>1060.1171833672845</v>
      </c>
      <c r="E30" s="122">
        <v>1060.5744141734019</v>
      </c>
      <c r="F30" s="122">
        <v>1030.3197204566047</v>
      </c>
      <c r="G30" s="122">
        <v>1036.0111426730898</v>
      </c>
      <c r="H30" s="122">
        <v>1020.26892846678</v>
      </c>
      <c r="I30" s="122">
        <v>1062.5910467652373</v>
      </c>
      <c r="J30" s="122">
        <v>979.19853019046286</v>
      </c>
      <c r="K30" s="122">
        <v>1040.8442705936629</v>
      </c>
      <c r="L30" s="122">
        <v>1023.0960637470188</v>
      </c>
      <c r="M30" s="122">
        <v>1047.019383747102</v>
      </c>
      <c r="N30" s="122">
        <v>1031.1425911305046</v>
      </c>
      <c r="O30" s="122">
        <v>1028.3749330702533</v>
      </c>
      <c r="P30" s="122">
        <v>1054.536490169404</v>
      </c>
      <c r="Q30" s="122">
        <v>1068.2681590772338</v>
      </c>
      <c r="R30" s="122">
        <v>1089.6842880251638</v>
      </c>
      <c r="S30" s="122">
        <v>1083.7005582450226</v>
      </c>
      <c r="T30" s="122">
        <v>1038.6602814028715</v>
      </c>
      <c r="U30" s="122">
        <v>989.38293778058414</v>
      </c>
      <c r="V30" s="122">
        <v>932.41215046439197</v>
      </c>
      <c r="W30" s="122">
        <v>917.18333688635278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1027.6394558050952</v>
      </c>
      <c r="C35" s="101">
        <v>922.72232221531476</v>
      </c>
      <c r="D35" s="101">
        <v>1060.0148685823663</v>
      </c>
      <c r="E35" s="101">
        <v>1060.4602685442192</v>
      </c>
      <c r="F35" s="101">
        <v>1030.2043047508387</v>
      </c>
      <c r="G35" s="101">
        <v>1035.9431989974967</v>
      </c>
      <c r="H35" s="101">
        <v>1020.2300793162418</v>
      </c>
      <c r="I35" s="101">
        <v>1062.6711181981218</v>
      </c>
      <c r="J35" s="101">
        <v>979.240040084729</v>
      </c>
      <c r="K35" s="101">
        <v>1040.9353977302476</v>
      </c>
      <c r="L35" s="101">
        <v>1023.0687755735199</v>
      </c>
      <c r="M35" s="101">
        <v>1047.0790532156802</v>
      </c>
      <c r="N35" s="101">
        <v>1031.1814888069816</v>
      </c>
      <c r="O35" s="101">
        <v>1028.3855100970202</v>
      </c>
      <c r="P35" s="101">
        <v>1054.5191903199934</v>
      </c>
      <c r="Q35" s="101">
        <v>1068.3703515667564</v>
      </c>
      <c r="R35" s="101">
        <v>1089.8128578055998</v>
      </c>
      <c r="S35" s="101">
        <v>1083.752020702555</v>
      </c>
      <c r="T35" s="101">
        <v>1038.5483462390371</v>
      </c>
      <c r="U35" s="101">
        <v>989.29353654482225</v>
      </c>
      <c r="V35" s="101">
        <v>932.2566563930277</v>
      </c>
      <c r="W35" s="101">
        <v>917.06322871671944</v>
      </c>
      <c r="DA35" s="131" t="s">
        <v>2442</v>
      </c>
    </row>
    <row r="36" spans="1:105" ht="12" customHeight="1" x14ac:dyDescent="0.25">
      <c r="A36" s="107" t="s">
        <v>121</v>
      </c>
      <c r="B36" s="104">
        <v>1027.6394558050949</v>
      </c>
      <c r="C36" s="104">
        <v>922.91815799802157</v>
      </c>
      <c r="D36" s="104">
        <v>1060.2462404231242</v>
      </c>
      <c r="E36" s="104">
        <v>1060.7108771030796</v>
      </c>
      <c r="F36" s="104">
        <v>1030.4395712609835</v>
      </c>
      <c r="G36" s="104">
        <v>1036.0773241805305</v>
      </c>
      <c r="H36" s="104">
        <v>1020.3067625041496</v>
      </c>
      <c r="I36" s="104">
        <v>1062.5225415815439</v>
      </c>
      <c r="J36" s="104">
        <v>979.16200176514667</v>
      </c>
      <c r="K36" s="104">
        <v>1040.7718301570364</v>
      </c>
      <c r="L36" s="104">
        <v>1023.1235836986245</v>
      </c>
      <c r="M36" s="104">
        <v>1046.9734989937278</v>
      </c>
      <c r="N36" s="104">
        <v>1031.1097511858734</v>
      </c>
      <c r="O36" s="104">
        <v>1028.3661191586309</v>
      </c>
      <c r="P36" s="104">
        <v>1054.549272595955</v>
      </c>
      <c r="Q36" s="104">
        <v>1068.1885342890969</v>
      </c>
      <c r="R36" s="104">
        <v>1089.5871852256648</v>
      </c>
      <c r="S36" s="104">
        <v>1083.6606851777537</v>
      </c>
      <c r="T36" s="104">
        <v>1038.7561531942072</v>
      </c>
      <c r="U36" s="104">
        <v>989.46539346008751</v>
      </c>
      <c r="V36" s="104">
        <v>932.56064379591294</v>
      </c>
      <c r="W36" s="104">
        <v>917.30425461480058</v>
      </c>
      <c r="DA36" s="132" t="s">
        <v>2443</v>
      </c>
    </row>
    <row r="37" spans="1:105" ht="12" customHeight="1" x14ac:dyDescent="0.25">
      <c r="A37" s="108" t="s">
        <v>53</v>
      </c>
      <c r="B37" s="98">
        <v>553.01548732962544</v>
      </c>
      <c r="C37" s="98">
        <v>448.49778992436256</v>
      </c>
      <c r="D37" s="98">
        <v>541.90066665861173</v>
      </c>
      <c r="E37" s="98">
        <v>530.30409691366879</v>
      </c>
      <c r="F37" s="98">
        <v>516.18911634186497</v>
      </c>
      <c r="G37" s="98">
        <v>525.98277857763321</v>
      </c>
      <c r="H37" s="98">
        <v>508.96063957646408</v>
      </c>
      <c r="I37" s="98">
        <v>565.89712845930444</v>
      </c>
      <c r="J37" s="98">
        <v>472.31927894473836</v>
      </c>
      <c r="K37" s="98">
        <v>518.618291503249</v>
      </c>
      <c r="L37" s="98">
        <v>431.11778408270078</v>
      </c>
      <c r="M37" s="98">
        <v>485.02917149297883</v>
      </c>
      <c r="N37" s="98">
        <v>455.76054522751446</v>
      </c>
      <c r="O37" s="98">
        <v>464.78011765200381</v>
      </c>
      <c r="P37" s="98">
        <v>496.25080192634175</v>
      </c>
      <c r="Q37" s="98">
        <v>508.43752360842421</v>
      </c>
      <c r="R37" s="98">
        <v>537.41936247580747</v>
      </c>
      <c r="S37" s="98">
        <v>537.75036930841361</v>
      </c>
      <c r="T37" s="98">
        <v>492.92351544079816</v>
      </c>
      <c r="U37" s="98">
        <v>452.77654990271282</v>
      </c>
      <c r="V37" s="98">
        <v>422.50293924521583</v>
      </c>
      <c r="W37" s="98">
        <v>414.14803306192368</v>
      </c>
      <c r="DA37" s="63" t="s">
        <v>2444</v>
      </c>
    </row>
    <row r="38" spans="1:105" ht="12" customHeight="1" x14ac:dyDescent="0.25">
      <c r="A38" s="108" t="s">
        <v>52</v>
      </c>
      <c r="B38" s="98">
        <v>474.62396847546967</v>
      </c>
      <c r="C38" s="98">
        <v>474.42036807365889</v>
      </c>
      <c r="D38" s="98">
        <v>518.34557376451255</v>
      </c>
      <c r="E38" s="98">
        <v>530.40678018941082</v>
      </c>
      <c r="F38" s="98">
        <v>514.25045491911862</v>
      </c>
      <c r="G38" s="98">
        <v>510.09454560289726</v>
      </c>
      <c r="H38" s="98">
        <v>511.34612292768549</v>
      </c>
      <c r="I38" s="98">
        <v>496.62541312223948</v>
      </c>
      <c r="J38" s="98">
        <v>506.84272282040826</v>
      </c>
      <c r="K38" s="98">
        <v>522.15353865378756</v>
      </c>
      <c r="L38" s="98">
        <v>592.00579961592359</v>
      </c>
      <c r="M38" s="98">
        <v>561.94432750074884</v>
      </c>
      <c r="N38" s="98">
        <v>575.34920595835888</v>
      </c>
      <c r="O38" s="98">
        <v>563.5860015066271</v>
      </c>
      <c r="P38" s="98">
        <v>558.29847066961338</v>
      </c>
      <c r="Q38" s="98">
        <v>559.75101068067272</v>
      </c>
      <c r="R38" s="98">
        <v>552.16782274985746</v>
      </c>
      <c r="S38" s="98">
        <v>545.91031586934014</v>
      </c>
      <c r="T38" s="98">
        <v>545.83263775340879</v>
      </c>
      <c r="U38" s="98">
        <v>536.68884355737487</v>
      </c>
      <c r="V38" s="98">
        <v>510.05770455069705</v>
      </c>
      <c r="W38" s="98">
        <v>503.1562215528769</v>
      </c>
      <c r="DA38" s="63" t="s">
        <v>2445</v>
      </c>
    </row>
    <row r="39" spans="1:105" ht="12" customHeight="1" x14ac:dyDescent="0.25">
      <c r="A39" s="121" t="s">
        <v>54</v>
      </c>
      <c r="B39" s="122">
        <v>173.05069330435222</v>
      </c>
      <c r="C39" s="122">
        <v>184.36807780003682</v>
      </c>
      <c r="D39" s="122">
        <v>184.77343090934838</v>
      </c>
      <c r="E39" s="122">
        <v>184.44808167902946</v>
      </c>
      <c r="F39" s="122">
        <v>190.00362090318532</v>
      </c>
      <c r="G39" s="122">
        <v>190.68201311976756</v>
      </c>
      <c r="H39" s="122">
        <v>208.86200419255869</v>
      </c>
      <c r="I39" s="122">
        <v>195.50026709432711</v>
      </c>
      <c r="J39" s="122">
        <v>200.84033879953503</v>
      </c>
      <c r="K39" s="122">
        <v>183.54126995405895</v>
      </c>
      <c r="L39" s="122">
        <v>224.42072334852892</v>
      </c>
      <c r="M39" s="122">
        <v>223.86018682966832</v>
      </c>
      <c r="N39" s="122">
        <v>223.77945047828382</v>
      </c>
      <c r="O39" s="122">
        <v>219.4085794151103</v>
      </c>
      <c r="P39" s="122">
        <v>215.15533478638631</v>
      </c>
      <c r="Q39" s="122">
        <v>211.44802597261304</v>
      </c>
      <c r="R39" s="122">
        <v>207.76089288381738</v>
      </c>
      <c r="S39" s="122">
        <v>204.6142474720281</v>
      </c>
      <c r="T39" s="122">
        <v>201.73695199491002</v>
      </c>
      <c r="U39" s="122">
        <v>199.09003211176656</v>
      </c>
      <c r="V39" s="122">
        <v>196.45530924446246</v>
      </c>
      <c r="W39" s="122">
        <v>195.69670263087076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173.05069330435222</v>
      </c>
      <c r="C41" s="33">
        <v>184.36807780003682</v>
      </c>
      <c r="D41" s="33">
        <v>184.77343090934838</v>
      </c>
      <c r="E41" s="33">
        <v>184.44808167902946</v>
      </c>
      <c r="F41" s="33">
        <v>190.00362090318532</v>
      </c>
      <c r="G41" s="33">
        <v>190.68201311976756</v>
      </c>
      <c r="H41" s="33">
        <v>208.86200419255869</v>
      </c>
      <c r="I41" s="33">
        <v>195.50026709432711</v>
      </c>
      <c r="J41" s="33">
        <v>200.84033879953503</v>
      </c>
      <c r="K41" s="33">
        <v>183.54126995405895</v>
      </c>
      <c r="L41" s="33">
        <v>224.42072334852892</v>
      </c>
      <c r="M41" s="33">
        <v>223.86018682966832</v>
      </c>
      <c r="N41" s="33">
        <v>223.77945047828382</v>
      </c>
      <c r="O41" s="33">
        <v>219.4085794151103</v>
      </c>
      <c r="P41" s="33">
        <v>215.15533478638631</v>
      </c>
      <c r="Q41" s="33">
        <v>211.44802597261304</v>
      </c>
      <c r="R41" s="33">
        <v>207.76089288381738</v>
      </c>
      <c r="S41" s="33">
        <v>204.6142474720281</v>
      </c>
      <c r="T41" s="33">
        <v>201.73695199491002</v>
      </c>
      <c r="U41" s="33">
        <v>199.09003211176656</v>
      </c>
      <c r="V41" s="33">
        <v>196.45530924446246</v>
      </c>
      <c r="W41" s="33">
        <v>195.69670263087076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9516.7459914477495</v>
      </c>
      <c r="C43" s="117">
        <f t="shared" si="14"/>
        <v>9229.7541537953421</v>
      </c>
      <c r="D43" s="117">
        <f t="shared" si="14"/>
        <v>9352.9826084228753</v>
      </c>
      <c r="E43" s="117">
        <f t="shared" si="14"/>
        <v>9395.9319577137339</v>
      </c>
      <c r="F43" s="117">
        <f t="shared" si="14"/>
        <v>9252.3998339091777</v>
      </c>
      <c r="G43" s="117">
        <f t="shared" si="14"/>
        <v>8885.7751938391721</v>
      </c>
      <c r="H43" s="117">
        <f t="shared" si="14"/>
        <v>7891.4310289867362</v>
      </c>
      <c r="I43" s="117">
        <f t="shared" si="14"/>
        <v>8646.3940606486594</v>
      </c>
      <c r="J43" s="117">
        <f t="shared" si="14"/>
        <v>9295.5714619529608</v>
      </c>
      <c r="K43" s="117">
        <f t="shared" si="14"/>
        <v>9527.4564293175627</v>
      </c>
      <c r="L43" s="117">
        <f t="shared" si="14"/>
        <v>10070.036258092245</v>
      </c>
      <c r="M43" s="117">
        <f t="shared" si="14"/>
        <v>9608.1853108744308</v>
      </c>
      <c r="N43" s="117">
        <f t="shared" si="14"/>
        <v>9799.3789290673849</v>
      </c>
      <c r="O43" s="117">
        <f t="shared" si="14"/>
        <v>9773.6543897392257</v>
      </c>
      <c r="P43" s="117">
        <f t="shared" si="14"/>
        <v>9030.3727544381363</v>
      </c>
      <c r="Q43" s="117">
        <f t="shared" si="14"/>
        <v>8883.3064104333571</v>
      </c>
      <c r="R43" s="117">
        <f t="shared" ref="R43:V43" si="15">R44+R47+R49+R58</f>
        <v>8798.7708847338945</v>
      </c>
      <c r="S43" s="117">
        <f t="shared" si="15"/>
        <v>8844.9561026672091</v>
      </c>
      <c r="T43" s="117">
        <f t="shared" si="15"/>
        <v>8806.6386405079029</v>
      </c>
      <c r="U43" s="117">
        <f t="shared" si="15"/>
        <v>8768.2702842606213</v>
      </c>
      <c r="V43" s="117">
        <f t="shared" si="15"/>
        <v>8766.1390235520321</v>
      </c>
      <c r="W43" s="117">
        <f t="shared" ref="W43" si="16">W44+W47+W49+W58</f>
        <v>9121.6347432049242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8305.6905129145453</v>
      </c>
      <c r="C44" s="122">
        <f t="shared" si="17"/>
        <v>8110.755227683796</v>
      </c>
      <c r="D44" s="122">
        <f t="shared" si="17"/>
        <v>8093.5437516493839</v>
      </c>
      <c r="E44" s="122">
        <f t="shared" si="17"/>
        <v>8129.6866100264606</v>
      </c>
      <c r="F44" s="122">
        <f t="shared" si="17"/>
        <v>8016.2849594374711</v>
      </c>
      <c r="G44" s="122">
        <f t="shared" si="17"/>
        <v>7644.3516297359974</v>
      </c>
      <c r="H44" s="122">
        <f t="shared" si="17"/>
        <v>6644.9072839219389</v>
      </c>
      <c r="I44" s="122">
        <f t="shared" si="17"/>
        <v>7377.3348842724372</v>
      </c>
      <c r="J44" s="122">
        <f t="shared" si="17"/>
        <v>8105.8191535626383</v>
      </c>
      <c r="K44" s="122">
        <f t="shared" si="17"/>
        <v>8295.7679233441795</v>
      </c>
      <c r="L44" s="122">
        <f t="shared" si="17"/>
        <v>8812.4856489306985</v>
      </c>
      <c r="M44" s="122">
        <f t="shared" si="17"/>
        <v>8302.3571165709618</v>
      </c>
      <c r="N44" s="122">
        <f t="shared" si="17"/>
        <v>8477.1568733952954</v>
      </c>
      <c r="O44" s="122">
        <f t="shared" si="17"/>
        <v>8427.3716339519488</v>
      </c>
      <c r="P44" s="122">
        <f t="shared" si="17"/>
        <v>7634.5793199738</v>
      </c>
      <c r="Q44" s="122">
        <f t="shared" si="17"/>
        <v>7454.6428255936316</v>
      </c>
      <c r="R44" s="122">
        <f t="shared" ref="R44:V44" si="18">SUM(R45:R46)</f>
        <v>7340.4601335831594</v>
      </c>
      <c r="S44" s="122">
        <f t="shared" si="18"/>
        <v>7390.1912511441851</v>
      </c>
      <c r="T44" s="122">
        <f t="shared" si="18"/>
        <v>7404.3773079866351</v>
      </c>
      <c r="U44" s="122">
        <f t="shared" si="18"/>
        <v>7432.3179570073989</v>
      </c>
      <c r="V44" s="122">
        <f t="shared" si="18"/>
        <v>7511.5968228858274</v>
      </c>
      <c r="W44" s="122">
        <f t="shared" ref="W44" si="19">SUM(W45:W46)</f>
        <v>7902.5216743430892</v>
      </c>
      <c r="DA44" s="130" t="s">
        <v>2450</v>
      </c>
    </row>
    <row r="45" spans="1:105" ht="12" customHeight="1" x14ac:dyDescent="0.25">
      <c r="A45" s="97" t="s">
        <v>216</v>
      </c>
      <c r="B45" s="98">
        <v>8115.881270999037</v>
      </c>
      <c r="C45" s="98">
        <v>7928.2863970686694</v>
      </c>
      <c r="D45" s="98">
        <v>7914.9197131551409</v>
      </c>
      <c r="E45" s="98">
        <v>7953.4798165537404</v>
      </c>
      <c r="F45" s="98">
        <v>7845.9887745134201</v>
      </c>
      <c r="G45" s="98">
        <v>7485.752676479503</v>
      </c>
      <c r="H45" s="98">
        <v>6510.4697758066868</v>
      </c>
      <c r="I45" s="98">
        <v>7232.3817551982365</v>
      </c>
      <c r="J45" s="98">
        <v>7945.8975113465103</v>
      </c>
      <c r="K45" s="98">
        <v>8134.0502929304794</v>
      </c>
      <c r="L45" s="98">
        <v>8637.152963532104</v>
      </c>
      <c r="M45" s="98">
        <v>8147.0255204060632</v>
      </c>
      <c r="N45" s="98">
        <v>8318.6918748857133</v>
      </c>
      <c r="O45" s="98">
        <v>8268.7880219056951</v>
      </c>
      <c r="P45" s="98">
        <v>7500.3638228690725</v>
      </c>
      <c r="Q45" s="98">
        <v>7319.9941980524227</v>
      </c>
      <c r="R45" s="98">
        <v>7207.3269517704593</v>
      </c>
      <c r="S45" s="98">
        <v>7258.3621709159324</v>
      </c>
      <c r="T45" s="98">
        <v>7273.7739428759205</v>
      </c>
      <c r="U45" s="98">
        <v>7303.8197315019052</v>
      </c>
      <c r="V45" s="98">
        <v>7384.9751674612444</v>
      </c>
      <c r="W45" s="98">
        <v>7766.1135406639632</v>
      </c>
      <c r="DA45" s="63" t="s">
        <v>2451</v>
      </c>
    </row>
    <row r="46" spans="1:105" ht="12" customHeight="1" x14ac:dyDescent="0.25">
      <c r="A46" s="97" t="s">
        <v>53</v>
      </c>
      <c r="B46" s="98">
        <v>189.80924191550847</v>
      </c>
      <c r="C46" s="98">
        <v>182.46883061512662</v>
      </c>
      <c r="D46" s="98">
        <v>178.62403849424274</v>
      </c>
      <c r="E46" s="98">
        <v>176.20679347271988</v>
      </c>
      <c r="F46" s="98">
        <v>170.29618492405061</v>
      </c>
      <c r="G46" s="98">
        <v>158.59895325649455</v>
      </c>
      <c r="H46" s="98">
        <v>134.43750811525186</v>
      </c>
      <c r="I46" s="98">
        <v>144.95312907420066</v>
      </c>
      <c r="J46" s="98">
        <v>159.92164221612813</v>
      </c>
      <c r="K46" s="98">
        <v>161.71763041370087</v>
      </c>
      <c r="L46" s="98">
        <v>175.33268539859489</v>
      </c>
      <c r="M46" s="98">
        <v>155.33159616489786</v>
      </c>
      <c r="N46" s="98">
        <v>158.46499850958125</v>
      </c>
      <c r="O46" s="98">
        <v>158.58361204625305</v>
      </c>
      <c r="P46" s="98">
        <v>134.21549710472709</v>
      </c>
      <c r="Q46" s="98">
        <v>134.6486275412089</v>
      </c>
      <c r="R46" s="98">
        <v>133.13318181269989</v>
      </c>
      <c r="S46" s="98">
        <v>131.82908022825279</v>
      </c>
      <c r="T46" s="98">
        <v>130.60336511071426</v>
      </c>
      <c r="U46" s="98">
        <v>128.49822550549365</v>
      </c>
      <c r="V46" s="98">
        <v>126.62165542458325</v>
      </c>
      <c r="W46" s="98">
        <v>136.40813367912591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10.365329423757329</v>
      </c>
      <c r="C47" s="122">
        <f t="shared" si="20"/>
        <v>11.77637993829363</v>
      </c>
      <c r="D47" s="122">
        <f t="shared" si="20"/>
        <v>14.369373300840339</v>
      </c>
      <c r="E47" s="122">
        <f t="shared" si="20"/>
        <v>20.835175675605054</v>
      </c>
      <c r="F47" s="122">
        <f t="shared" si="20"/>
        <v>15.064657021256776</v>
      </c>
      <c r="G47" s="122">
        <f t="shared" si="20"/>
        <v>13.490808997758968</v>
      </c>
      <c r="H47" s="122">
        <f t="shared" si="20"/>
        <v>15.495258528676354</v>
      </c>
      <c r="I47" s="122">
        <f t="shared" si="20"/>
        <v>8.2982300479653226</v>
      </c>
      <c r="J47" s="122">
        <f t="shared" si="20"/>
        <v>6.7295602745815088</v>
      </c>
      <c r="K47" s="122">
        <f t="shared" si="20"/>
        <v>3.4679644275688295</v>
      </c>
      <c r="L47" s="122">
        <f t="shared" si="20"/>
        <v>7.7357539618531375</v>
      </c>
      <c r="M47" s="122">
        <f t="shared" si="20"/>
        <v>35.428673952711385</v>
      </c>
      <c r="N47" s="122">
        <f t="shared" si="20"/>
        <v>70.143218903522921</v>
      </c>
      <c r="O47" s="122">
        <f t="shared" si="20"/>
        <v>103.68664157897857</v>
      </c>
      <c r="P47" s="122">
        <f t="shared" si="20"/>
        <v>131.91123631582948</v>
      </c>
      <c r="Q47" s="122">
        <f t="shared" si="20"/>
        <v>154.21180261338591</v>
      </c>
      <c r="R47" s="122">
        <f t="shared" si="20"/>
        <v>164.5940818183536</v>
      </c>
      <c r="S47" s="122">
        <f t="shared" si="20"/>
        <v>167.92299499144852</v>
      </c>
      <c r="T47" s="122">
        <f t="shared" si="20"/>
        <v>160.8234558723353</v>
      </c>
      <c r="U47" s="122">
        <f t="shared" si="20"/>
        <v>143.97756072648329</v>
      </c>
      <c r="V47" s="122">
        <f t="shared" si="20"/>
        <v>120.27631217335711</v>
      </c>
      <c r="W47" s="122">
        <f t="shared" si="20"/>
        <v>98.358045854501228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10.365329423757329</v>
      </c>
      <c r="C48" s="98">
        <f>IF(RES_hhdet_tes!C48=0,0,RES_hhdet_tes!C48*1000*11630/RES_hhdet_num!C43)</f>
        <v>11.77637993829363</v>
      </c>
      <c r="D48" s="98">
        <f>IF(RES_hhdet_tes!D48=0,0,RES_hhdet_tes!D48*1000*11630/RES_hhdet_num!D43)</f>
        <v>14.369373300840339</v>
      </c>
      <c r="E48" s="98">
        <f>IF(RES_hhdet_tes!E48=0,0,RES_hhdet_tes!E48*1000*11630/RES_hhdet_num!E43)</f>
        <v>20.835175675605054</v>
      </c>
      <c r="F48" s="98">
        <f>IF(RES_hhdet_tes!F48=0,0,RES_hhdet_tes!F48*1000*11630/RES_hhdet_num!F43)</f>
        <v>15.064657021256776</v>
      </c>
      <c r="G48" s="98">
        <f>IF(RES_hhdet_tes!G48=0,0,RES_hhdet_tes!G48*1000*11630/RES_hhdet_num!G43)</f>
        <v>13.490808997758968</v>
      </c>
      <c r="H48" s="98">
        <f>IF(RES_hhdet_tes!H48=0,0,RES_hhdet_tes!H48*1000*11630/RES_hhdet_num!H43)</f>
        <v>15.495258528676354</v>
      </c>
      <c r="I48" s="98">
        <f>IF(RES_hhdet_tes!I48=0,0,RES_hhdet_tes!I48*1000*11630/RES_hhdet_num!I43)</f>
        <v>8.2982300479653226</v>
      </c>
      <c r="J48" s="98">
        <f>IF(RES_hhdet_tes!J48=0,0,RES_hhdet_tes!J48*1000*11630/RES_hhdet_num!J43)</f>
        <v>6.7295602745815088</v>
      </c>
      <c r="K48" s="98">
        <f>IF(RES_hhdet_tes!K48=0,0,RES_hhdet_tes!K48*1000*11630/RES_hhdet_num!K43)</f>
        <v>3.4679644275688295</v>
      </c>
      <c r="L48" s="98">
        <f>IF(RES_hhdet_tes!L48=0,0,RES_hhdet_tes!L48*1000*11630/RES_hhdet_num!L43)</f>
        <v>7.7357539618531375</v>
      </c>
      <c r="M48" s="98">
        <f>IF(RES_hhdet_tes!M48=0,0,RES_hhdet_tes!M48*1000*11630/RES_hhdet_num!M43)</f>
        <v>35.428673952711385</v>
      </c>
      <c r="N48" s="98">
        <f>IF(RES_hhdet_tes!N48=0,0,RES_hhdet_tes!N48*1000*11630/RES_hhdet_num!N43)</f>
        <v>70.143218903522921</v>
      </c>
      <c r="O48" s="98">
        <f>IF(RES_hhdet_tes!O48=0,0,RES_hhdet_tes!O48*1000*11630/RES_hhdet_num!O43)</f>
        <v>103.68664157897857</v>
      </c>
      <c r="P48" s="98">
        <f>IF(RES_hhdet_tes!P48=0,0,RES_hhdet_tes!P48*1000*11630/RES_hhdet_num!P43)</f>
        <v>131.91123631582948</v>
      </c>
      <c r="Q48" s="98">
        <f>IF(RES_hhdet_tes!Q48=0,0,RES_hhdet_tes!Q48*1000*11630/RES_hhdet_num!Q43)</f>
        <v>154.21180261338591</v>
      </c>
      <c r="R48" s="98">
        <f>IF(RES_hhdet_tes!R48=0,0,RES_hhdet_tes!R48*1000*11630/RES_hhdet_num!R43)</f>
        <v>164.5940818183536</v>
      </c>
      <c r="S48" s="98">
        <f>IF(RES_hhdet_tes!S48=0,0,RES_hhdet_tes!S48*1000*11630/RES_hhdet_num!S43)</f>
        <v>167.92299499144852</v>
      </c>
      <c r="T48" s="98">
        <f>IF(RES_hhdet_tes!T48=0,0,RES_hhdet_tes!T48*1000*11630/RES_hhdet_num!T43)</f>
        <v>160.8234558723353</v>
      </c>
      <c r="U48" s="98">
        <f>IF(RES_hhdet_tes!U48=0,0,RES_hhdet_tes!U48*1000*11630/RES_hhdet_num!U43)</f>
        <v>143.97756072648329</v>
      </c>
      <c r="V48" s="98">
        <f>IF(RES_hhdet_tes!V48=0,0,RES_hhdet_tes!V48*1000*11630/RES_hhdet_num!V43)</f>
        <v>120.27631217335711</v>
      </c>
      <c r="W48" s="98">
        <f>IF(RES_hhdet_tes!W48=0,0,RES_hhdet_tes!W48*1000*11630/RES_hhdet_num!W43)</f>
        <v>98.358045854501228</v>
      </c>
      <c r="DA48" s="63" t="s">
        <v>2454</v>
      </c>
    </row>
    <row r="49" spans="1:105" ht="12" customHeight="1" x14ac:dyDescent="0.25">
      <c r="A49" s="121" t="s">
        <v>55</v>
      </c>
      <c r="B49" s="122">
        <v>1027.6394558050952</v>
      </c>
      <c r="C49" s="122">
        <v>922.85446837321604</v>
      </c>
      <c r="D49" s="122">
        <v>1060.2960525633025</v>
      </c>
      <c r="E49" s="122">
        <v>1060.9620903326402</v>
      </c>
      <c r="F49" s="122">
        <v>1031.0465965472642</v>
      </c>
      <c r="G49" s="122">
        <v>1037.2507419856479</v>
      </c>
      <c r="H49" s="122">
        <v>1022.1664823435622</v>
      </c>
      <c r="I49" s="122">
        <v>1065.2606792339295</v>
      </c>
      <c r="J49" s="122">
        <v>982.18240931620505</v>
      </c>
      <c r="K49" s="122">
        <v>1044.6792715917541</v>
      </c>
      <c r="L49" s="122">
        <v>1025.394131851165</v>
      </c>
      <c r="M49" s="122">
        <v>1046.5393335210904</v>
      </c>
      <c r="N49" s="122">
        <v>1028.299386290282</v>
      </c>
      <c r="O49" s="122">
        <v>1023.187534793189</v>
      </c>
      <c r="P49" s="122">
        <v>1048.7268633621202</v>
      </c>
      <c r="Q49" s="122">
        <v>1063.003756253727</v>
      </c>
      <c r="R49" s="122">
        <v>1085.9557764485639</v>
      </c>
      <c r="S49" s="122">
        <v>1082.227609059546</v>
      </c>
      <c r="T49" s="122">
        <v>1039.7009246540231</v>
      </c>
      <c r="U49" s="122">
        <v>992.88473441497388</v>
      </c>
      <c r="V49" s="122">
        <v>937.8105792483849</v>
      </c>
      <c r="W49" s="122">
        <v>925.05832037646155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1027.6394558050954</v>
      </c>
      <c r="C54" s="101">
        <v>922.76266564933553</v>
      </c>
      <c r="D54" s="101">
        <v>1060.180451290355</v>
      </c>
      <c r="E54" s="101">
        <v>1060.8263091992733</v>
      </c>
      <c r="F54" s="101">
        <v>1030.8601492590922</v>
      </c>
      <c r="G54" s="101">
        <v>1037.1182835996203</v>
      </c>
      <c r="H54" s="101">
        <v>1022.1409700424246</v>
      </c>
      <c r="I54" s="101">
        <v>1065.2040994713202</v>
      </c>
      <c r="J54" s="101">
        <v>982.15680596631432</v>
      </c>
      <c r="K54" s="101">
        <v>1044.5768000351475</v>
      </c>
      <c r="L54" s="101">
        <v>1024.0290534596209</v>
      </c>
      <c r="M54" s="101">
        <v>1046.9010321256087</v>
      </c>
      <c r="N54" s="101">
        <v>1028.2626885136881</v>
      </c>
      <c r="O54" s="101">
        <v>1023.25598953729</v>
      </c>
      <c r="P54" s="101">
        <v>1049.0887587030138</v>
      </c>
      <c r="Q54" s="101">
        <v>1063.450459893264</v>
      </c>
      <c r="R54" s="101">
        <v>1086.399156366758</v>
      </c>
      <c r="S54" s="101">
        <v>1082.7618372118714</v>
      </c>
      <c r="T54" s="101">
        <v>1040.7970352249076</v>
      </c>
      <c r="U54" s="101">
        <v>993.7059384652548</v>
      </c>
      <c r="V54" s="101">
        <v>938.48606056825383</v>
      </c>
      <c r="W54" s="101">
        <v>925.44820323542513</v>
      </c>
      <c r="DA54" s="131" t="s">
        <v>2460</v>
      </c>
    </row>
    <row r="55" spans="1:105" ht="12" customHeight="1" x14ac:dyDescent="0.25">
      <c r="A55" s="107" t="s">
        <v>121</v>
      </c>
      <c r="B55" s="104">
        <v>1027.6394558050952</v>
      </c>
      <c r="C55" s="104">
        <v>922.98133717065514</v>
      </c>
      <c r="D55" s="104">
        <v>1060.4530429077031</v>
      </c>
      <c r="E55" s="104">
        <v>1061.1418366413816</v>
      </c>
      <c r="F55" s="104">
        <v>1031.2750991304886</v>
      </c>
      <c r="G55" s="104">
        <v>1037.399667390222</v>
      </c>
      <c r="H55" s="104">
        <v>1022.1928088231097</v>
      </c>
      <c r="I55" s="104">
        <v>1065.3096757561691</v>
      </c>
      <c r="J55" s="104">
        <v>982.20454660912435</v>
      </c>
      <c r="K55" s="104">
        <v>1044.7591874294194</v>
      </c>
      <c r="L55" s="104">
        <v>1026.8757061595206</v>
      </c>
      <c r="M55" s="104">
        <v>1046.3009321440272</v>
      </c>
      <c r="N55" s="104">
        <v>1028.3287979981951</v>
      </c>
      <c r="O55" s="104">
        <v>1023.1313890768126</v>
      </c>
      <c r="P55" s="104">
        <v>1048.4593898056232</v>
      </c>
      <c r="Q55" s="104">
        <v>1062.666594769501</v>
      </c>
      <c r="R55" s="104">
        <v>1085.6282830745813</v>
      </c>
      <c r="S55" s="104">
        <v>1081.8306761830088</v>
      </c>
      <c r="T55" s="104">
        <v>1038.7785731964386</v>
      </c>
      <c r="U55" s="104">
        <v>992.11092584207313</v>
      </c>
      <c r="V55" s="104">
        <v>937.15301225180269</v>
      </c>
      <c r="W55" s="104">
        <v>924.65905039156212</v>
      </c>
      <c r="DA55" s="132" t="s">
        <v>2461</v>
      </c>
    </row>
    <row r="56" spans="1:105" ht="12" customHeight="1" x14ac:dyDescent="0.25">
      <c r="A56" s="108" t="s">
        <v>53</v>
      </c>
      <c r="B56" s="98">
        <v>553.01548732962544</v>
      </c>
      <c r="C56" s="98">
        <v>448.52849223425858</v>
      </c>
      <c r="D56" s="98">
        <v>542.00636512750225</v>
      </c>
      <c r="E56" s="98">
        <v>530.51955582306516</v>
      </c>
      <c r="F56" s="98">
        <v>516.60766625460849</v>
      </c>
      <c r="G56" s="98">
        <v>526.65408924087637</v>
      </c>
      <c r="H56" s="98">
        <v>509.90145794212185</v>
      </c>
      <c r="I56" s="98">
        <v>567.38154988504039</v>
      </c>
      <c r="J56" s="98">
        <v>473.78691411059867</v>
      </c>
      <c r="K56" s="98">
        <v>520.60519810111907</v>
      </c>
      <c r="L56" s="98">
        <v>432.69883132540156</v>
      </c>
      <c r="M56" s="98">
        <v>484.71759288836529</v>
      </c>
      <c r="N56" s="98">
        <v>454.53133685312849</v>
      </c>
      <c r="O56" s="98">
        <v>462.41423023313951</v>
      </c>
      <c r="P56" s="98">
        <v>493.38501907780812</v>
      </c>
      <c r="Q56" s="98">
        <v>505.80918491657792</v>
      </c>
      <c r="R56" s="98">
        <v>535.46670490146323</v>
      </c>
      <c r="S56" s="98">
        <v>536.84225477937127</v>
      </c>
      <c r="T56" s="98">
        <v>492.93415445966974</v>
      </c>
      <c r="U56" s="98">
        <v>453.98713799653331</v>
      </c>
      <c r="V56" s="98">
        <v>424.58354299320695</v>
      </c>
      <c r="W56" s="98">
        <v>417.46860438729766</v>
      </c>
      <c r="DA56" s="63" t="s">
        <v>2462</v>
      </c>
    </row>
    <row r="57" spans="1:105" ht="12" customHeight="1" x14ac:dyDescent="0.25">
      <c r="A57" s="108" t="s">
        <v>52</v>
      </c>
      <c r="B57" s="98">
        <v>474.62396847546972</v>
      </c>
      <c r="C57" s="98">
        <v>474.45284493639662</v>
      </c>
      <c r="D57" s="98">
        <v>518.44667778020062</v>
      </c>
      <c r="E57" s="98">
        <v>530.62228081831631</v>
      </c>
      <c r="F57" s="98">
        <v>514.66743287587997</v>
      </c>
      <c r="G57" s="98">
        <v>510.7455781493457</v>
      </c>
      <c r="H57" s="98">
        <v>512.29135088098769</v>
      </c>
      <c r="I57" s="98">
        <v>497.9281258711286</v>
      </c>
      <c r="J57" s="98">
        <v>508.41763249852573</v>
      </c>
      <c r="K57" s="98">
        <v>524.15398932830021</v>
      </c>
      <c r="L57" s="98">
        <v>594.17687483411908</v>
      </c>
      <c r="M57" s="98">
        <v>561.58333925566194</v>
      </c>
      <c r="N57" s="98">
        <v>573.79746114506645</v>
      </c>
      <c r="O57" s="98">
        <v>560.71715884367313</v>
      </c>
      <c r="P57" s="98">
        <v>555.07437072781522</v>
      </c>
      <c r="Q57" s="98">
        <v>556.85740985292307</v>
      </c>
      <c r="R57" s="98">
        <v>550.16157817311807</v>
      </c>
      <c r="S57" s="98">
        <v>544.98842140363763</v>
      </c>
      <c r="T57" s="98">
        <v>545.84441873676894</v>
      </c>
      <c r="U57" s="98">
        <v>538.12378784553982</v>
      </c>
      <c r="V57" s="98">
        <v>512.56946925859575</v>
      </c>
      <c r="W57" s="98">
        <v>507.1904460042644</v>
      </c>
      <c r="DA57" s="63" t="s">
        <v>2463</v>
      </c>
    </row>
    <row r="58" spans="1:105" ht="12" customHeight="1" x14ac:dyDescent="0.25">
      <c r="A58" s="121" t="s">
        <v>54</v>
      </c>
      <c r="B58" s="122">
        <v>173.05069330435222</v>
      </c>
      <c r="C58" s="122">
        <v>184.36807780003676</v>
      </c>
      <c r="D58" s="122">
        <v>184.77343090934843</v>
      </c>
      <c r="E58" s="122">
        <v>184.44808167902946</v>
      </c>
      <c r="F58" s="122">
        <v>190.00362090318526</v>
      </c>
      <c r="G58" s="122">
        <v>190.6820131197675</v>
      </c>
      <c r="H58" s="122">
        <v>208.86200419255874</v>
      </c>
      <c r="I58" s="122">
        <v>195.50026709432711</v>
      </c>
      <c r="J58" s="122">
        <v>200.84033879953495</v>
      </c>
      <c r="K58" s="122">
        <v>183.54126995405883</v>
      </c>
      <c r="L58" s="122">
        <v>224.4207233485287</v>
      </c>
      <c r="M58" s="122">
        <v>223.86018682966809</v>
      </c>
      <c r="N58" s="122">
        <v>223.77945047828445</v>
      </c>
      <c r="O58" s="122">
        <v>219.40857941510927</v>
      </c>
      <c r="P58" s="122">
        <v>215.15533478638599</v>
      </c>
      <c r="Q58" s="122">
        <v>211.44802597261332</v>
      </c>
      <c r="R58" s="122">
        <v>207.76089288381755</v>
      </c>
      <c r="S58" s="122">
        <v>204.61424747202824</v>
      </c>
      <c r="T58" s="122">
        <v>201.73695199491004</v>
      </c>
      <c r="U58" s="122">
        <v>199.09003211176503</v>
      </c>
      <c r="V58" s="122">
        <v>196.45530924446263</v>
      </c>
      <c r="W58" s="122">
        <v>195.69670263087187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173.05069330435222</v>
      </c>
      <c r="C60" s="33">
        <v>184.36807780003676</v>
      </c>
      <c r="D60" s="33">
        <v>184.77343090934843</v>
      </c>
      <c r="E60" s="33">
        <v>184.44808167902946</v>
      </c>
      <c r="F60" s="33">
        <v>190.00362090318526</v>
      </c>
      <c r="G60" s="33">
        <v>190.6820131197675</v>
      </c>
      <c r="H60" s="33">
        <v>208.86200419255874</v>
      </c>
      <c r="I60" s="33">
        <v>195.50026709432711</v>
      </c>
      <c r="J60" s="33">
        <v>200.84033879953495</v>
      </c>
      <c r="K60" s="33">
        <v>183.54126995405883</v>
      </c>
      <c r="L60" s="33">
        <v>224.4207233485287</v>
      </c>
      <c r="M60" s="33">
        <v>223.86018682966809</v>
      </c>
      <c r="N60" s="33">
        <v>223.77945047828445</v>
      </c>
      <c r="O60" s="33">
        <v>219.40857941510927</v>
      </c>
      <c r="P60" s="33">
        <v>215.15533478638599</v>
      </c>
      <c r="Q60" s="33">
        <v>211.44802597261332</v>
      </c>
      <c r="R60" s="33">
        <v>207.76089288381755</v>
      </c>
      <c r="S60" s="33">
        <v>204.61424747202824</v>
      </c>
      <c r="T60" s="33">
        <v>201.73695199491004</v>
      </c>
      <c r="U60" s="33">
        <v>199.09003211176503</v>
      </c>
      <c r="V60" s="33">
        <v>196.45530924446263</v>
      </c>
      <c r="W60" s="33">
        <v>195.69670263087187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8944.6667663432036</v>
      </c>
      <c r="C62" s="117">
        <f t="shared" si="21"/>
        <v>9526.247709734429</v>
      </c>
      <c r="D62" s="117">
        <f t="shared" si="21"/>
        <v>9248.2876638781781</v>
      </c>
      <c r="E62" s="117">
        <f t="shared" si="21"/>
        <v>9548.2074859740769</v>
      </c>
      <c r="F62" s="117">
        <f t="shared" si="21"/>
        <v>9235.1299394080615</v>
      </c>
      <c r="G62" s="117">
        <f t="shared" si="21"/>
        <v>9014.185710099644</v>
      </c>
      <c r="H62" s="117">
        <f t="shared" si="21"/>
        <v>9214.5312939801188</v>
      </c>
      <c r="I62" s="117">
        <f t="shared" si="21"/>
        <v>8327.2567000421896</v>
      </c>
      <c r="J62" s="117">
        <f t="shared" si="21"/>
        <v>9560.4603416977952</v>
      </c>
      <c r="K62" s="117">
        <f t="shared" si="21"/>
        <v>9643.407723787268</v>
      </c>
      <c r="L62" s="117">
        <f t="shared" si="21"/>
        <v>11379.587495671653</v>
      </c>
      <c r="M62" s="117">
        <f t="shared" si="21"/>
        <v>9034.9728954105012</v>
      </c>
      <c r="N62" s="117">
        <f t="shared" si="21"/>
        <v>9910.2280444076041</v>
      </c>
      <c r="O62" s="117">
        <f t="shared" si="21"/>
        <v>10715.688559991728</v>
      </c>
      <c r="P62" s="117">
        <f t="shared" si="21"/>
        <v>8065.5262985013742</v>
      </c>
      <c r="Q62" s="117">
        <f t="shared" si="21"/>
        <v>8621.557547033819</v>
      </c>
      <c r="R62" s="117">
        <f t="shared" ref="R62:V62" si="22">R63+R66+R68+R77</f>
        <v>8986.1056547571952</v>
      </c>
      <c r="S62" s="117">
        <f t="shared" si="22"/>
        <v>8804.2138939320666</v>
      </c>
      <c r="T62" s="117">
        <f t="shared" si="22"/>
        <v>8867.454322012034</v>
      </c>
      <c r="U62" s="117">
        <f t="shared" si="22"/>
        <v>8678.2801536992156</v>
      </c>
      <c r="V62" s="117">
        <f t="shared" si="22"/>
        <v>8398.7409997586383</v>
      </c>
      <c r="W62" s="117">
        <f t="shared" ref="W62" si="23">W63+W66+W68+W77</f>
        <v>9623.8109180824704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7813.3253984473449</v>
      </c>
      <c r="C63" s="122">
        <f t="shared" si="24"/>
        <v>8360.0978816907027</v>
      </c>
      <c r="D63" s="122">
        <f t="shared" si="24"/>
        <v>8003.9167708976483</v>
      </c>
      <c r="E63" s="122">
        <f t="shared" si="24"/>
        <v>8267.4281064565639</v>
      </c>
      <c r="F63" s="122">
        <f t="shared" si="24"/>
        <v>7987.7610673962417</v>
      </c>
      <c r="G63" s="122">
        <f t="shared" si="24"/>
        <v>7774.8685187495512</v>
      </c>
      <c r="H63" s="122">
        <f t="shared" si="24"/>
        <v>7935.412958935397</v>
      </c>
      <c r="I63" s="122">
        <f t="shared" si="24"/>
        <v>7120.5106303034399</v>
      </c>
      <c r="J63" s="122">
        <f t="shared" si="24"/>
        <v>8298.0240668398619</v>
      </c>
      <c r="K63" s="122">
        <f t="shared" si="24"/>
        <v>8370.9656370972607</v>
      </c>
      <c r="L63" s="122">
        <f t="shared" si="24"/>
        <v>9863.746892667541</v>
      </c>
      <c r="M63" s="122">
        <f t="shared" si="24"/>
        <v>7809.7139818161222</v>
      </c>
      <c r="N63" s="122">
        <f t="shared" si="24"/>
        <v>8619.8555335308938</v>
      </c>
      <c r="O63" s="122">
        <f t="shared" si="24"/>
        <v>9311.9401712086292</v>
      </c>
      <c r="P63" s="122">
        <f t="shared" si="24"/>
        <v>6871.1501229577643</v>
      </c>
      <c r="Q63" s="122">
        <f t="shared" si="24"/>
        <v>7223.0126531464884</v>
      </c>
      <c r="R63" s="122">
        <f t="shared" ref="R63:V63" si="25">SUM(R64:R65)</f>
        <v>7534.049579500318</v>
      </c>
      <c r="S63" s="122">
        <f t="shared" si="25"/>
        <v>7392.215876572036</v>
      </c>
      <c r="T63" s="122">
        <f t="shared" si="25"/>
        <v>7476.3428829180566</v>
      </c>
      <c r="U63" s="122">
        <f t="shared" si="25"/>
        <v>7352.736594519286</v>
      </c>
      <c r="V63" s="122">
        <f t="shared" si="25"/>
        <v>7173.5270375753134</v>
      </c>
      <c r="W63" s="122">
        <f t="shared" ref="W63" si="26">SUM(W64:W65)</f>
        <v>8331.7535065426146</v>
      </c>
      <c r="DA63" s="130" t="s">
        <v>2468</v>
      </c>
    </row>
    <row r="64" spans="1:105" ht="12" customHeight="1" x14ac:dyDescent="0.25">
      <c r="A64" s="97" t="s">
        <v>217</v>
      </c>
      <c r="B64" s="98">
        <v>7634.768134796298</v>
      </c>
      <c r="C64" s="98">
        <v>8172.0195534120521</v>
      </c>
      <c r="D64" s="98">
        <v>7827.2707946405635</v>
      </c>
      <c r="E64" s="98">
        <v>8088.2358365960881</v>
      </c>
      <c r="F64" s="98">
        <v>7818.0708377268238</v>
      </c>
      <c r="G64" s="98">
        <v>7613.5617044497048</v>
      </c>
      <c r="H64" s="98">
        <v>7774.8663781507366</v>
      </c>
      <c r="I64" s="98">
        <v>6980.6036974259605</v>
      </c>
      <c r="J64" s="98">
        <v>8134.3103679801079</v>
      </c>
      <c r="K64" s="98">
        <v>8207.7821030815012</v>
      </c>
      <c r="L64" s="98">
        <v>9667.4983766778114</v>
      </c>
      <c r="M64" s="98">
        <v>7663.5994120193645</v>
      </c>
      <c r="N64" s="98">
        <v>8458.7230436319915</v>
      </c>
      <c r="O64" s="98">
        <v>9136.711028404543</v>
      </c>
      <c r="P64" s="98">
        <v>6750.3556704040711</v>
      </c>
      <c r="Q64" s="98">
        <v>7092.5478189199721</v>
      </c>
      <c r="R64" s="98">
        <v>7397.4052855187238</v>
      </c>
      <c r="S64" s="98">
        <v>7260.3506802949705</v>
      </c>
      <c r="T64" s="98">
        <v>7344.4701408067904</v>
      </c>
      <c r="U64" s="98">
        <v>7225.6142606161411</v>
      </c>
      <c r="V64" s="98">
        <v>7052.6041645633632</v>
      </c>
      <c r="W64" s="98">
        <v>8187.9362551718405</v>
      </c>
      <c r="DA64" s="63" t="s">
        <v>2469</v>
      </c>
    </row>
    <row r="65" spans="1:105" ht="12" customHeight="1" x14ac:dyDescent="0.25">
      <c r="A65" s="97" t="s">
        <v>53</v>
      </c>
      <c r="B65" s="98">
        <v>178.55726365104658</v>
      </c>
      <c r="C65" s="98">
        <v>188.07832827865124</v>
      </c>
      <c r="D65" s="98">
        <v>176.64597625708504</v>
      </c>
      <c r="E65" s="98">
        <v>179.19226986047497</v>
      </c>
      <c r="F65" s="98">
        <v>169.69022966941753</v>
      </c>
      <c r="G65" s="98">
        <v>161.3068142998462</v>
      </c>
      <c r="H65" s="98">
        <v>160.54658078466042</v>
      </c>
      <c r="I65" s="98">
        <v>139.90693287747968</v>
      </c>
      <c r="J65" s="98">
        <v>163.71369885975466</v>
      </c>
      <c r="K65" s="98">
        <v>163.1835340157599</v>
      </c>
      <c r="L65" s="98">
        <v>196.24851598973027</v>
      </c>
      <c r="M65" s="98">
        <v>146.11456979675802</v>
      </c>
      <c r="N65" s="98">
        <v>161.13248989890258</v>
      </c>
      <c r="O65" s="98">
        <v>175.22914280408594</v>
      </c>
      <c r="P65" s="98">
        <v>120.79445255369329</v>
      </c>
      <c r="Q65" s="98">
        <v>130.46483422651605</v>
      </c>
      <c r="R65" s="98">
        <v>136.6442939815945</v>
      </c>
      <c r="S65" s="98">
        <v>131.86519627706531</v>
      </c>
      <c r="T65" s="98">
        <v>131.8727421112666</v>
      </c>
      <c r="U65" s="98">
        <v>127.12233390314482</v>
      </c>
      <c r="V65" s="98">
        <v>120.92287301195027</v>
      </c>
      <c r="W65" s="98">
        <v>143.81725137077402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10.35894907010899</v>
      </c>
      <c r="C66" s="122">
        <f t="shared" si="27"/>
        <v>10.901082493646001</v>
      </c>
      <c r="D66" s="122">
        <f t="shared" si="27"/>
        <v>11.879485575878514</v>
      </c>
      <c r="E66" s="122">
        <f t="shared" si="27"/>
        <v>18.083871548925302</v>
      </c>
      <c r="F66" s="122">
        <f t="shared" si="27"/>
        <v>14.4883824998752</v>
      </c>
      <c r="G66" s="122">
        <f t="shared" si="27"/>
        <v>16.446480784276222</v>
      </c>
      <c r="H66" s="122">
        <f t="shared" si="27"/>
        <v>28.010906206948391</v>
      </c>
      <c r="I66" s="122">
        <f t="shared" si="27"/>
        <v>20.726029378829598</v>
      </c>
      <c r="J66" s="122">
        <f t="shared" si="27"/>
        <v>22.773594394356731</v>
      </c>
      <c r="K66" s="122">
        <f t="shared" si="27"/>
        <v>26.765338522069353</v>
      </c>
      <c r="L66" s="122">
        <f t="shared" si="27"/>
        <v>31.441184640894292</v>
      </c>
      <c r="M66" s="122">
        <f t="shared" si="27"/>
        <v>41.78796991386767</v>
      </c>
      <c r="N66" s="122">
        <f t="shared" si="27"/>
        <v>52.36331086818484</v>
      </c>
      <c r="O66" s="122">
        <f t="shared" si="27"/>
        <v>62.549945116245652</v>
      </c>
      <c r="P66" s="122">
        <f t="shared" si="27"/>
        <v>74.513052431548772</v>
      </c>
      <c r="Q66" s="122">
        <f t="shared" si="27"/>
        <v>86.397639870370483</v>
      </c>
      <c r="R66" s="122">
        <f t="shared" si="27"/>
        <v>98.394397881240138</v>
      </c>
      <c r="S66" s="122">
        <f t="shared" si="27"/>
        <v>111.06350239483621</v>
      </c>
      <c r="T66" s="122">
        <f t="shared" si="27"/>
        <v>124.31244103852856</v>
      </c>
      <c r="U66" s="122">
        <f t="shared" si="27"/>
        <v>137.8016549299885</v>
      </c>
      <c r="V66" s="122">
        <f t="shared" si="27"/>
        <v>150.49894503897559</v>
      </c>
      <c r="W66" s="122">
        <f t="shared" si="27"/>
        <v>164.39476449442739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10.35894907010899</v>
      </c>
      <c r="C67" s="98">
        <f>IF(RES_hhdet_tes!C67=0,0,RES_hhdet_tes!C67*1000*11630/RES_hhdet_num!C62)</f>
        <v>10.901082493646001</v>
      </c>
      <c r="D67" s="98">
        <f>IF(RES_hhdet_tes!D67=0,0,RES_hhdet_tes!D67*1000*11630/RES_hhdet_num!D62)</f>
        <v>11.879485575878514</v>
      </c>
      <c r="E67" s="98">
        <f>IF(RES_hhdet_tes!E67=0,0,RES_hhdet_tes!E67*1000*11630/RES_hhdet_num!E62)</f>
        <v>18.083871548925302</v>
      </c>
      <c r="F67" s="98">
        <f>IF(RES_hhdet_tes!F67=0,0,RES_hhdet_tes!F67*1000*11630/RES_hhdet_num!F62)</f>
        <v>14.4883824998752</v>
      </c>
      <c r="G67" s="98">
        <f>IF(RES_hhdet_tes!G67=0,0,RES_hhdet_tes!G67*1000*11630/RES_hhdet_num!G62)</f>
        <v>16.446480784276222</v>
      </c>
      <c r="H67" s="98">
        <f>IF(RES_hhdet_tes!H67=0,0,RES_hhdet_tes!H67*1000*11630/RES_hhdet_num!H62)</f>
        <v>28.010906206948391</v>
      </c>
      <c r="I67" s="98">
        <f>IF(RES_hhdet_tes!I67=0,0,RES_hhdet_tes!I67*1000*11630/RES_hhdet_num!I62)</f>
        <v>20.726029378829598</v>
      </c>
      <c r="J67" s="98">
        <f>IF(RES_hhdet_tes!J67=0,0,RES_hhdet_tes!J67*1000*11630/RES_hhdet_num!J62)</f>
        <v>22.773594394356731</v>
      </c>
      <c r="K67" s="98">
        <f>IF(RES_hhdet_tes!K67=0,0,RES_hhdet_tes!K67*1000*11630/RES_hhdet_num!K62)</f>
        <v>26.765338522069353</v>
      </c>
      <c r="L67" s="98">
        <f>IF(RES_hhdet_tes!L67=0,0,RES_hhdet_tes!L67*1000*11630/RES_hhdet_num!L62)</f>
        <v>31.441184640894292</v>
      </c>
      <c r="M67" s="98">
        <f>IF(RES_hhdet_tes!M67=0,0,RES_hhdet_tes!M67*1000*11630/RES_hhdet_num!M62)</f>
        <v>41.78796991386767</v>
      </c>
      <c r="N67" s="98">
        <f>IF(RES_hhdet_tes!N67=0,0,RES_hhdet_tes!N67*1000*11630/RES_hhdet_num!N62)</f>
        <v>52.36331086818484</v>
      </c>
      <c r="O67" s="98">
        <f>IF(RES_hhdet_tes!O67=0,0,RES_hhdet_tes!O67*1000*11630/RES_hhdet_num!O62)</f>
        <v>62.549945116245652</v>
      </c>
      <c r="P67" s="98">
        <f>IF(RES_hhdet_tes!P67=0,0,RES_hhdet_tes!P67*1000*11630/RES_hhdet_num!P62)</f>
        <v>74.513052431548772</v>
      </c>
      <c r="Q67" s="98">
        <f>IF(RES_hhdet_tes!Q67=0,0,RES_hhdet_tes!Q67*1000*11630/RES_hhdet_num!Q62)</f>
        <v>86.397639870370483</v>
      </c>
      <c r="R67" s="98">
        <f>IF(RES_hhdet_tes!R67=0,0,RES_hhdet_tes!R67*1000*11630/RES_hhdet_num!R62)</f>
        <v>98.394397881240138</v>
      </c>
      <c r="S67" s="98">
        <f>IF(RES_hhdet_tes!S67=0,0,RES_hhdet_tes!S67*1000*11630/RES_hhdet_num!S62)</f>
        <v>111.06350239483621</v>
      </c>
      <c r="T67" s="98">
        <f>IF(RES_hhdet_tes!T67=0,0,RES_hhdet_tes!T67*1000*11630/RES_hhdet_num!T62)</f>
        <v>124.31244103852856</v>
      </c>
      <c r="U67" s="98">
        <f>IF(RES_hhdet_tes!U67=0,0,RES_hhdet_tes!U67*1000*11630/RES_hhdet_num!U62)</f>
        <v>137.8016549299885</v>
      </c>
      <c r="V67" s="98">
        <f>IF(RES_hhdet_tes!V67=0,0,RES_hhdet_tes!V67*1000*11630/RES_hhdet_num!V62)</f>
        <v>150.49894503897559</v>
      </c>
      <c r="W67" s="98">
        <f>IF(RES_hhdet_tes!W67=0,0,RES_hhdet_tes!W67*1000*11630/RES_hhdet_num!W62)</f>
        <v>164.39476449442739</v>
      </c>
      <c r="DA67" s="63" t="s">
        <v>2472</v>
      </c>
    </row>
    <row r="68" spans="1:105" ht="12" customHeight="1" x14ac:dyDescent="0.25">
      <c r="A68" s="121" t="s">
        <v>55</v>
      </c>
      <c r="B68" s="122">
        <v>947.90399184321939</v>
      </c>
      <c r="C68" s="122">
        <v>969.87538165164074</v>
      </c>
      <c r="D68" s="122">
        <v>1047.93703812229</v>
      </c>
      <c r="E68" s="122">
        <v>1077.573573344456</v>
      </c>
      <c r="F68" s="122">
        <v>1043.341583546021</v>
      </c>
      <c r="G68" s="122">
        <v>1032.598094306205</v>
      </c>
      <c r="H68" s="122">
        <v>1040.5668714995156</v>
      </c>
      <c r="I68" s="122">
        <v>993.20557938159948</v>
      </c>
      <c r="J68" s="122">
        <v>1038.1087965690929</v>
      </c>
      <c r="K68" s="122">
        <v>1062.1416088011113</v>
      </c>
      <c r="L68" s="122">
        <v>1249.3157250875095</v>
      </c>
      <c r="M68" s="122">
        <v>958.29183331238698</v>
      </c>
      <c r="N68" s="122">
        <v>1015.0040783402408</v>
      </c>
      <c r="O68" s="122">
        <v>1122.3250128595275</v>
      </c>
      <c r="P68" s="122">
        <v>904.89234420447474</v>
      </c>
      <c r="Q68" s="122">
        <v>1099.9503708721434</v>
      </c>
      <c r="R68" s="122">
        <v>1145.903888056042</v>
      </c>
      <c r="S68" s="122">
        <v>1096.2339056882133</v>
      </c>
      <c r="T68" s="122">
        <v>1064.7416341665232</v>
      </c>
      <c r="U68" s="122">
        <v>988.37537754468349</v>
      </c>
      <c r="V68" s="122">
        <v>878.63965923910121</v>
      </c>
      <c r="W68" s="122">
        <v>933.61512553899195</v>
      </c>
      <c r="DA68" s="130" t="s">
        <v>2473</v>
      </c>
    </row>
    <row r="69" spans="1:105" ht="12" customHeight="1" x14ac:dyDescent="0.25">
      <c r="A69" s="97" t="s">
        <v>134</v>
      </c>
      <c r="B69" s="98">
        <v>947.3994194349425</v>
      </c>
      <c r="C69" s="98">
        <v>970.28616580630671</v>
      </c>
      <c r="D69" s="98">
        <v>1047.8265625930915</v>
      </c>
      <c r="E69" s="98">
        <v>1077.730823586264</v>
      </c>
      <c r="F69" s="98">
        <v>1043.4577849244367</v>
      </c>
      <c r="G69" s="98">
        <v>1032.5729865958026</v>
      </c>
      <c r="H69" s="98">
        <v>1040.7437013106544</v>
      </c>
      <c r="I69" s="98">
        <v>992.48766534725416</v>
      </c>
      <c r="J69" s="98">
        <v>1038.7969018183635</v>
      </c>
      <c r="K69" s="98">
        <v>1062.4127854754736</v>
      </c>
      <c r="L69" s="98">
        <v>1251.7801648711345</v>
      </c>
      <c r="M69" s="98">
        <v>957.45161037821072</v>
      </c>
      <c r="N69" s="98">
        <v>1014.8506738539827</v>
      </c>
      <c r="O69" s="98">
        <v>1123.2265925036743</v>
      </c>
      <c r="P69" s="98">
        <v>904.0092503481784</v>
      </c>
      <c r="Q69" s="98">
        <v>1100.3296019784116</v>
      </c>
      <c r="R69" s="98">
        <v>1146.4383604023078</v>
      </c>
      <c r="S69" s="98">
        <v>1096.4239870385081</v>
      </c>
      <c r="T69" s="98">
        <v>1065.087179546437</v>
      </c>
      <c r="U69" s="98">
        <v>988.48247614644606</v>
      </c>
      <c r="V69" s="98">
        <v>878.08936724507703</v>
      </c>
      <c r="W69" s="98">
        <v>933.87772611982837</v>
      </c>
      <c r="DA69" s="63" t="s">
        <v>2474</v>
      </c>
    </row>
    <row r="70" spans="1:105" ht="12" customHeight="1" x14ac:dyDescent="0.25">
      <c r="A70" s="97" t="s">
        <v>133</v>
      </c>
      <c r="B70" s="98">
        <v>947.39941943494273</v>
      </c>
      <c r="C70" s="98">
        <v>970.24897727362725</v>
      </c>
      <c r="D70" s="98">
        <v>1047.8157516235801</v>
      </c>
      <c r="E70" s="98">
        <v>1077.6721426041502</v>
      </c>
      <c r="F70" s="98">
        <v>1043.3307567226659</v>
      </c>
      <c r="G70" s="98">
        <v>1032.4589747282525</v>
      </c>
      <c r="H70" s="98">
        <v>1040.6284306824948</v>
      </c>
      <c r="I70" s="98">
        <v>992.50208270837425</v>
      </c>
      <c r="J70" s="98">
        <v>1038.5656330156073</v>
      </c>
      <c r="K70" s="98">
        <v>1062.2258037995609</v>
      </c>
      <c r="L70" s="98">
        <v>1251.5488315387006</v>
      </c>
      <c r="M70" s="98">
        <v>957.58788880356747</v>
      </c>
      <c r="N70" s="98">
        <v>1015.1720797360523</v>
      </c>
      <c r="O70" s="98">
        <v>1123.2343707448622</v>
      </c>
      <c r="P70" s="98">
        <v>904.43367413579779</v>
      </c>
      <c r="Q70" s="98">
        <v>1100.4653802392918</v>
      </c>
      <c r="R70" s="98">
        <v>1146.0998253068742</v>
      </c>
      <c r="S70" s="98">
        <v>1096.4333723275402</v>
      </c>
      <c r="T70" s="98">
        <v>1065.5008303423142</v>
      </c>
      <c r="U70" s="98">
        <v>989.17581558225697</v>
      </c>
      <c r="V70" s="98">
        <v>879.27754731564028</v>
      </c>
      <c r="W70" s="98">
        <v>934.46126120496046</v>
      </c>
      <c r="DA70" s="63" t="s">
        <v>2475</v>
      </c>
    </row>
    <row r="71" spans="1:105" ht="12" customHeight="1" x14ac:dyDescent="0.25">
      <c r="A71" s="100" t="s">
        <v>217</v>
      </c>
      <c r="B71" s="101">
        <v>505.49593095290402</v>
      </c>
      <c r="C71" s="101">
        <v>475.56215743082589</v>
      </c>
      <c r="D71" s="101">
        <v>534.64236539160856</v>
      </c>
      <c r="E71" s="101">
        <v>540.14244364410411</v>
      </c>
      <c r="F71" s="101">
        <v>523.79583181552516</v>
      </c>
      <c r="G71" s="101">
        <v>523.87163837475566</v>
      </c>
      <c r="H71" s="101">
        <v>520.69070267293341</v>
      </c>
      <c r="I71" s="101">
        <v>524.12083612958509</v>
      </c>
      <c r="J71" s="101">
        <v>506.56106019811858</v>
      </c>
      <c r="K71" s="101">
        <v>531.15144075199294</v>
      </c>
      <c r="L71" s="101">
        <v>557.02997201568508</v>
      </c>
      <c r="M71" s="101">
        <v>440.66380105250875</v>
      </c>
      <c r="N71" s="101">
        <v>447.27763686269645</v>
      </c>
      <c r="O71" s="101">
        <v>517.62789326386633</v>
      </c>
      <c r="P71" s="101">
        <v>423.20979713893416</v>
      </c>
      <c r="Q71" s="101">
        <v>527.17418411204176</v>
      </c>
      <c r="R71" s="101">
        <v>570.67878755558297</v>
      </c>
      <c r="S71" s="101">
        <v>545.3699451001977</v>
      </c>
      <c r="T71" s="101">
        <v>508.1324213052992</v>
      </c>
      <c r="U71" s="101">
        <v>452.92349339847294</v>
      </c>
      <c r="V71" s="101">
        <v>395.35514871022633</v>
      </c>
      <c r="W71" s="101">
        <v>423.39418827393678</v>
      </c>
      <c r="DA71" s="131" t="s">
        <v>2476</v>
      </c>
    </row>
    <row r="72" spans="1:105" ht="12" customHeight="1" x14ac:dyDescent="0.25">
      <c r="A72" s="103" t="s">
        <v>52</v>
      </c>
      <c r="B72" s="104">
        <v>441.9034884820386</v>
      </c>
      <c r="C72" s="104">
        <v>494.6868198428013</v>
      </c>
      <c r="D72" s="104">
        <v>513.17338623197156</v>
      </c>
      <c r="E72" s="104">
        <v>537.52969896004583</v>
      </c>
      <c r="F72" s="104">
        <v>519.53492490714075</v>
      </c>
      <c r="G72" s="104">
        <v>508.58733635349694</v>
      </c>
      <c r="H72" s="104">
        <v>519.9377280095614</v>
      </c>
      <c r="I72" s="104">
        <v>468.38124657878905</v>
      </c>
      <c r="J72" s="104">
        <v>532.00457281748879</v>
      </c>
      <c r="K72" s="104">
        <v>531.07436304756789</v>
      </c>
      <c r="L72" s="104">
        <v>694.51885952301564</v>
      </c>
      <c r="M72" s="104">
        <v>516.92408775105878</v>
      </c>
      <c r="N72" s="104">
        <v>567.89444287335596</v>
      </c>
      <c r="O72" s="104">
        <v>605.60647748099586</v>
      </c>
      <c r="P72" s="104">
        <v>481.22387699686385</v>
      </c>
      <c r="Q72" s="104">
        <v>573.29119612725003</v>
      </c>
      <c r="R72" s="104">
        <v>575.42103775129124</v>
      </c>
      <c r="S72" s="104">
        <v>551.06342722734269</v>
      </c>
      <c r="T72" s="104">
        <v>557.368409037015</v>
      </c>
      <c r="U72" s="104">
        <v>536.25232218378403</v>
      </c>
      <c r="V72" s="104">
        <v>483.92239860541383</v>
      </c>
      <c r="W72" s="104">
        <v>511.06707293102369</v>
      </c>
      <c r="DA72" s="132" t="s">
        <v>2477</v>
      </c>
    </row>
    <row r="73" spans="1:105" ht="12" customHeight="1" x14ac:dyDescent="0.25">
      <c r="A73" s="106" t="s">
        <v>122</v>
      </c>
      <c r="B73" s="101">
        <v>1027.6394558050954</v>
      </c>
      <c r="C73" s="101">
        <v>922.54302475947497</v>
      </c>
      <c r="D73" s="101">
        <v>1059.6539409549089</v>
      </c>
      <c r="E73" s="101">
        <v>1060.0804952600386</v>
      </c>
      <c r="F73" s="101">
        <v>1029.8674133179843</v>
      </c>
      <c r="G73" s="101">
        <v>1035.587883585255</v>
      </c>
      <c r="H73" s="101">
        <v>1019.6002152489447</v>
      </c>
      <c r="I73" s="101">
        <v>1061.2783225454332</v>
      </c>
      <c r="J73" s="101">
        <v>977.42111619427249</v>
      </c>
      <c r="K73" s="101">
        <v>1038.3207903428063</v>
      </c>
      <c r="L73" s="101">
        <v>1020.5027802125717</v>
      </c>
      <c r="M73" s="101">
        <v>1044.6446149742151</v>
      </c>
      <c r="N73" s="101">
        <v>1028.495635352579</v>
      </c>
      <c r="O73" s="101">
        <v>1026.4387501181538</v>
      </c>
      <c r="P73" s="101">
        <v>1052.3760340540023</v>
      </c>
      <c r="Q73" s="101">
        <v>1059.060450051162</v>
      </c>
      <c r="R73" s="101">
        <v>1079.9271451127934</v>
      </c>
      <c r="S73" s="101">
        <v>1073.6156945139239</v>
      </c>
      <c r="T73" s="101">
        <v>1028.3937226004741</v>
      </c>
      <c r="U73" s="101">
        <v>978.82665018511102</v>
      </c>
      <c r="V73" s="101">
        <v>920.90397545759618</v>
      </c>
      <c r="W73" s="101">
        <v>906.59915349518121</v>
      </c>
      <c r="DA73" s="131" t="s">
        <v>2478</v>
      </c>
    </row>
    <row r="74" spans="1:105" ht="12" customHeight="1" x14ac:dyDescent="0.25">
      <c r="A74" s="107" t="s">
        <v>121</v>
      </c>
      <c r="B74" s="104">
        <v>1027.6394558050952</v>
      </c>
      <c r="C74" s="104">
        <v>922.67798938026476</v>
      </c>
      <c r="D74" s="104">
        <v>1059.838713003895</v>
      </c>
      <c r="E74" s="104">
        <v>1060.3121963550054</v>
      </c>
      <c r="F74" s="104">
        <v>1030.1322789078381</v>
      </c>
      <c r="G74" s="104">
        <v>1035.7469611637084</v>
      </c>
      <c r="H74" s="104">
        <v>1019.7434643916349</v>
      </c>
      <c r="I74" s="104">
        <v>1060.8171513837328</v>
      </c>
      <c r="J74" s="104">
        <v>977.25475325079651</v>
      </c>
      <c r="K74" s="104">
        <v>1038.0411681110597</v>
      </c>
      <c r="L74" s="104">
        <v>1020.4340611933744</v>
      </c>
      <c r="M74" s="104">
        <v>1045.2546363783313</v>
      </c>
      <c r="N74" s="104">
        <v>1029.2062819500986</v>
      </c>
      <c r="O74" s="104">
        <v>1027.1315014402821</v>
      </c>
      <c r="P74" s="104">
        <v>1053.6065248394716</v>
      </c>
      <c r="Q74" s="104">
        <v>1059.456416863964</v>
      </c>
      <c r="R74" s="104">
        <v>1079.6793683632566</v>
      </c>
      <c r="S74" s="104">
        <v>1072.3527605053491</v>
      </c>
      <c r="T74" s="104">
        <v>1027.4884809089644</v>
      </c>
      <c r="U74" s="104">
        <v>978.08873258491076</v>
      </c>
      <c r="V74" s="104">
        <v>920.27527153723531</v>
      </c>
      <c r="W74" s="104">
        <v>906.10119823894991</v>
      </c>
      <c r="DA74" s="132" t="s">
        <v>2479</v>
      </c>
    </row>
    <row r="75" spans="1:105" ht="12" customHeight="1" x14ac:dyDescent="0.25">
      <c r="A75" s="108" t="s">
        <v>53</v>
      </c>
      <c r="B75" s="98">
        <v>553.01548732962544</v>
      </c>
      <c r="C75" s="98">
        <v>448.38107849839315</v>
      </c>
      <c r="D75" s="98">
        <v>541.69237600711756</v>
      </c>
      <c r="E75" s="98">
        <v>530.10477583699446</v>
      </c>
      <c r="F75" s="98">
        <v>516.0351810965069</v>
      </c>
      <c r="G75" s="98">
        <v>525.81506401283025</v>
      </c>
      <c r="H75" s="98">
        <v>508.67964901739555</v>
      </c>
      <c r="I75" s="98">
        <v>564.98884145542831</v>
      </c>
      <c r="J75" s="98">
        <v>471.39927771772767</v>
      </c>
      <c r="K75" s="98">
        <v>517.25759817554479</v>
      </c>
      <c r="L75" s="98">
        <v>429.98448894496966</v>
      </c>
      <c r="M75" s="98">
        <v>484.23287768892624</v>
      </c>
      <c r="N75" s="98">
        <v>454.91919329992083</v>
      </c>
      <c r="O75" s="98">
        <v>464.2221201084256</v>
      </c>
      <c r="P75" s="98">
        <v>495.80716278844051</v>
      </c>
      <c r="Q75" s="98">
        <v>504.2812009959116</v>
      </c>
      <c r="R75" s="98">
        <v>532.53250927679574</v>
      </c>
      <c r="S75" s="98">
        <v>532.138981212609</v>
      </c>
      <c r="T75" s="98">
        <v>487.576639163246</v>
      </c>
      <c r="U75" s="98">
        <v>447.57062224266241</v>
      </c>
      <c r="V75" s="98">
        <v>416.93696782711589</v>
      </c>
      <c r="W75" s="98">
        <v>409.0900343237746</v>
      </c>
      <c r="DA75" s="63" t="s">
        <v>2480</v>
      </c>
    </row>
    <row r="76" spans="1:105" ht="12" customHeight="1" x14ac:dyDescent="0.25">
      <c r="A76" s="108" t="s">
        <v>52</v>
      </c>
      <c r="B76" s="98">
        <v>474.62396847546989</v>
      </c>
      <c r="C76" s="98">
        <v>474.29691088187155</v>
      </c>
      <c r="D76" s="98">
        <v>518.14633699677734</v>
      </c>
      <c r="E76" s="98">
        <v>530.20742051801096</v>
      </c>
      <c r="F76" s="98">
        <v>514.09709781133131</v>
      </c>
      <c r="G76" s="98">
        <v>509.9318971508784</v>
      </c>
      <c r="H76" s="98">
        <v>511.0638153742396</v>
      </c>
      <c r="I76" s="98">
        <v>495.82830992830463</v>
      </c>
      <c r="J76" s="98">
        <v>505.85547553306901</v>
      </c>
      <c r="K76" s="98">
        <v>520.78356993551506</v>
      </c>
      <c r="L76" s="98">
        <v>590.44957224840471</v>
      </c>
      <c r="M76" s="98">
        <v>561.02175868940492</v>
      </c>
      <c r="N76" s="98">
        <v>574.28708865017768</v>
      </c>
      <c r="O76" s="98">
        <v>562.90938133185625</v>
      </c>
      <c r="P76" s="98">
        <v>557.79936205103115</v>
      </c>
      <c r="Q76" s="98">
        <v>555.17521586805242</v>
      </c>
      <c r="R76" s="98">
        <v>547.14685908646072</v>
      </c>
      <c r="S76" s="98">
        <v>540.21377929274013</v>
      </c>
      <c r="T76" s="98">
        <v>539.91184174571845</v>
      </c>
      <c r="U76" s="98">
        <v>530.51811034224806</v>
      </c>
      <c r="V76" s="98">
        <v>503.33830371011953</v>
      </c>
      <c r="W76" s="98">
        <v>497.01116391517536</v>
      </c>
      <c r="DA76" s="63" t="s">
        <v>2481</v>
      </c>
    </row>
    <row r="77" spans="1:105" ht="12" customHeight="1" x14ac:dyDescent="0.25">
      <c r="A77" s="121" t="s">
        <v>54</v>
      </c>
      <c r="B77" s="122">
        <v>173.07842698253052</v>
      </c>
      <c r="C77" s="122">
        <v>185.37336389843989</v>
      </c>
      <c r="D77" s="122">
        <v>184.55436928236179</v>
      </c>
      <c r="E77" s="122">
        <v>185.12193462413296</v>
      </c>
      <c r="F77" s="122">
        <v>189.53890596592328</v>
      </c>
      <c r="G77" s="122">
        <v>190.27261625961151</v>
      </c>
      <c r="H77" s="122">
        <v>210.54055733825808</v>
      </c>
      <c r="I77" s="122">
        <v>192.81446097832108</v>
      </c>
      <c r="J77" s="122">
        <v>201.5538838944824</v>
      </c>
      <c r="K77" s="122">
        <v>183.53513936682697</v>
      </c>
      <c r="L77" s="122">
        <v>235.083693275706</v>
      </c>
      <c r="M77" s="122">
        <v>225.17911036812498</v>
      </c>
      <c r="N77" s="122">
        <v>223.0051216682854</v>
      </c>
      <c r="O77" s="122">
        <v>218.87343080732467</v>
      </c>
      <c r="P77" s="122">
        <v>214.97077890758513</v>
      </c>
      <c r="Q77" s="122">
        <v>212.19688314481496</v>
      </c>
      <c r="R77" s="122">
        <v>207.75778931959448</v>
      </c>
      <c r="S77" s="122">
        <v>204.70060927697983</v>
      </c>
      <c r="T77" s="122">
        <v>202.05736388892521</v>
      </c>
      <c r="U77" s="122">
        <v>199.3665267052582</v>
      </c>
      <c r="V77" s="122">
        <v>196.07535790524781</v>
      </c>
      <c r="W77" s="122">
        <v>194.04752150643694</v>
      </c>
      <c r="DA77" s="130" t="s">
        <v>2482</v>
      </c>
    </row>
    <row r="78" spans="1:105" ht="12" customHeight="1" x14ac:dyDescent="0.25">
      <c r="A78" s="97" t="s">
        <v>192</v>
      </c>
      <c r="B78" s="98">
        <v>173.08883638291519</v>
      </c>
      <c r="C78" s="98">
        <v>185.74755711878754</v>
      </c>
      <c r="D78" s="98">
        <v>184.47268375022207</v>
      </c>
      <c r="E78" s="98">
        <v>185.37306904829177</v>
      </c>
      <c r="F78" s="98">
        <v>189.36530575993851</v>
      </c>
      <c r="G78" s="98">
        <v>190.11927842171792</v>
      </c>
      <c r="H78" s="98">
        <v>211.16831335506609</v>
      </c>
      <c r="I78" s="98">
        <v>191.80195069075111</v>
      </c>
      <c r="J78" s="98">
        <v>201.82128986198919</v>
      </c>
      <c r="K78" s="98">
        <v>183.5328418625341</v>
      </c>
      <c r="L78" s="98">
        <v>239.20869111145456</v>
      </c>
      <c r="M78" s="98">
        <v>225.69561941105758</v>
      </c>
      <c r="N78" s="98">
        <v>222.6994878536068</v>
      </c>
      <c r="O78" s="98">
        <v>218.65904723439652</v>
      </c>
      <c r="P78" s="98">
        <v>214.8959213751389</v>
      </c>
      <c r="Q78" s="98">
        <v>212.51362200917305</v>
      </c>
      <c r="R78" s="98">
        <v>207.75644830760547</v>
      </c>
      <c r="S78" s="98">
        <v>204.73889799660148</v>
      </c>
      <c r="T78" s="98">
        <v>202.20179589718822</v>
      </c>
      <c r="U78" s="98">
        <v>199.4929763646258</v>
      </c>
      <c r="V78" s="98">
        <v>195.90049282263706</v>
      </c>
      <c r="W78" s="98">
        <v>193.27799842013508</v>
      </c>
      <c r="DA78" s="63" t="s">
        <v>2483</v>
      </c>
    </row>
    <row r="79" spans="1:105" ht="12" customHeight="1" x14ac:dyDescent="0.25">
      <c r="A79" s="109" t="s">
        <v>120</v>
      </c>
      <c r="B79" s="33">
        <v>173.05069330435222</v>
      </c>
      <c r="C79" s="33">
        <v>184.36807780003682</v>
      </c>
      <c r="D79" s="33">
        <v>184.77343090934838</v>
      </c>
      <c r="E79" s="33">
        <v>184.44808167902946</v>
      </c>
      <c r="F79" s="33">
        <v>190.00362090318524</v>
      </c>
      <c r="G79" s="33">
        <v>190.68201311976742</v>
      </c>
      <c r="H79" s="33">
        <v>208.86200419255866</v>
      </c>
      <c r="I79" s="33">
        <v>195.50026709432706</v>
      </c>
      <c r="J79" s="33">
        <v>200.84033879953503</v>
      </c>
      <c r="K79" s="33">
        <v>183.54126995405892</v>
      </c>
      <c r="L79" s="33">
        <v>224.4207233485287</v>
      </c>
      <c r="M79" s="33">
        <v>223.86018682966807</v>
      </c>
      <c r="N79" s="33">
        <v>223.7794504782843</v>
      </c>
      <c r="O79" s="33">
        <v>219.4085794151095</v>
      </c>
      <c r="P79" s="33">
        <v>215.15533478638591</v>
      </c>
      <c r="Q79" s="33">
        <v>211.44802597261344</v>
      </c>
      <c r="R79" s="33">
        <v>207.76089288381817</v>
      </c>
      <c r="S79" s="33">
        <v>204.61424747202881</v>
      </c>
      <c r="T79" s="33">
        <v>201.73695199491104</v>
      </c>
      <c r="U79" s="33">
        <v>199.09003211176582</v>
      </c>
      <c r="V79" s="33">
        <v>196.45530924446308</v>
      </c>
      <c r="W79" s="33">
        <v>195.69670263087073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9175.4894273796363</v>
      </c>
      <c r="C81" s="117">
        <f t="shared" si="28"/>
        <v>9213.3543048342599</v>
      </c>
      <c r="D81" s="117">
        <f t="shared" si="28"/>
        <v>9205.5443143486355</v>
      </c>
      <c r="E81" s="117">
        <f t="shared" si="28"/>
        <v>9213.2401526569029</v>
      </c>
      <c r="F81" s="117">
        <f t="shared" si="28"/>
        <v>9167.6590820727979</v>
      </c>
      <c r="G81" s="117">
        <f t="shared" si="28"/>
        <v>9104.7271858162567</v>
      </c>
      <c r="H81" s="117">
        <f t="shared" si="28"/>
        <v>9185.3323409851855</v>
      </c>
      <c r="I81" s="117">
        <f t="shared" si="28"/>
        <v>9212.450548495488</v>
      </c>
      <c r="J81" s="117">
        <f t="shared" si="28"/>
        <v>9318.8025696851037</v>
      </c>
      <c r="K81" s="117">
        <f t="shared" si="28"/>
        <v>9620.447990749657</v>
      </c>
      <c r="L81" s="117">
        <f t="shared" si="28"/>
        <v>9826.9592527773293</v>
      </c>
      <c r="M81" s="117">
        <f t="shared" si="28"/>
        <v>9964.8089511949547</v>
      </c>
      <c r="N81" s="117">
        <f t="shared" si="28"/>
        <v>9738.1711221600599</v>
      </c>
      <c r="O81" s="117">
        <f t="shared" si="28"/>
        <v>9590.5485846131596</v>
      </c>
      <c r="P81" s="117">
        <f t="shared" si="28"/>
        <v>8963.0514364389201</v>
      </c>
      <c r="Q81" s="117">
        <f t="shared" si="28"/>
        <v>8765.0913559778382</v>
      </c>
      <c r="R81" s="117">
        <f t="shared" ref="R81:V81" si="29">R82+R85+R87+R100</f>
        <v>8740.2683475859194</v>
      </c>
      <c r="S81" s="117">
        <f t="shared" si="29"/>
        <v>8783.2258886072887</v>
      </c>
      <c r="T81" s="117">
        <f t="shared" si="29"/>
        <v>8810.6396232937423</v>
      </c>
      <c r="U81" s="117">
        <f t="shared" si="29"/>
        <v>8869.2325318628154</v>
      </c>
      <c r="V81" s="117">
        <f t="shared" si="29"/>
        <v>8974.2478750318351</v>
      </c>
      <c r="W81" s="117">
        <f t="shared" ref="W81" si="30">W82+W85+W87+W100</f>
        <v>9258.3389904847063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7964.4400753868194</v>
      </c>
      <c r="C82" s="122">
        <f t="shared" si="31"/>
        <v>8095.1511727105189</v>
      </c>
      <c r="D82" s="122">
        <f t="shared" si="31"/>
        <v>7949.0103160937642</v>
      </c>
      <c r="E82" s="122">
        <f t="shared" si="31"/>
        <v>7950.8203860664053</v>
      </c>
      <c r="F82" s="122">
        <f t="shared" si="31"/>
        <v>7932.9696726149068</v>
      </c>
      <c r="G82" s="122">
        <f t="shared" si="31"/>
        <v>7859.7226451120159</v>
      </c>
      <c r="H82" s="122">
        <f t="shared" si="31"/>
        <v>7921.440999642442</v>
      </c>
      <c r="I82" s="122">
        <f t="shared" si="31"/>
        <v>7927.5839619708477</v>
      </c>
      <c r="J82" s="122">
        <f t="shared" si="31"/>
        <v>8109.5061480777076</v>
      </c>
      <c r="K82" s="122">
        <f t="shared" si="31"/>
        <v>8363.4518576557512</v>
      </c>
      <c r="L82" s="122">
        <f t="shared" si="31"/>
        <v>8544.1594915152018</v>
      </c>
      <c r="M82" s="122">
        <f t="shared" si="31"/>
        <v>8650.6560560373637</v>
      </c>
      <c r="N82" s="122">
        <f t="shared" si="31"/>
        <v>8431.6654285506884</v>
      </c>
      <c r="O82" s="122">
        <f t="shared" si="31"/>
        <v>8283.4200470462765</v>
      </c>
      <c r="P82" s="122">
        <f t="shared" si="31"/>
        <v>7619.2693920672127</v>
      </c>
      <c r="Q82" s="122">
        <f t="shared" si="31"/>
        <v>7390.9597692611715</v>
      </c>
      <c r="R82" s="122">
        <f t="shared" ref="R82:V82" si="32">SUM(R83:R84)</f>
        <v>7326.234611117623</v>
      </c>
      <c r="S82" s="122">
        <f t="shared" si="32"/>
        <v>7362.5470120942919</v>
      </c>
      <c r="T82" s="122">
        <f t="shared" si="32"/>
        <v>7424.6043124566331</v>
      </c>
      <c r="U82" s="122">
        <f t="shared" si="32"/>
        <v>7518.1416929820316</v>
      </c>
      <c r="V82" s="122">
        <f t="shared" si="32"/>
        <v>7670.0825632770502</v>
      </c>
      <c r="W82" s="122">
        <f t="shared" ref="W82" si="33">SUM(W83:W84)</f>
        <v>7961.7859027742552</v>
      </c>
      <c r="DA82" s="130" t="s">
        <v>2486</v>
      </c>
    </row>
    <row r="83" spans="1:105" ht="12" customHeight="1" x14ac:dyDescent="0.25">
      <c r="A83" s="97" t="s">
        <v>204</v>
      </c>
      <c r="B83" s="98">
        <v>7890.6236532947751</v>
      </c>
      <c r="C83" s="98">
        <v>8021.3072932889991</v>
      </c>
      <c r="D83" s="98">
        <v>7877.8949310530697</v>
      </c>
      <c r="E83" s="98">
        <v>7880.9801514052961</v>
      </c>
      <c r="F83" s="98">
        <v>7864.6888455829776</v>
      </c>
      <c r="G83" s="98">
        <v>7793.67352399625</v>
      </c>
      <c r="H83" s="98">
        <v>7856.5476981572656</v>
      </c>
      <c r="I83" s="98">
        <v>7864.5348051477986</v>
      </c>
      <c r="J83" s="98">
        <v>8044.7417431039612</v>
      </c>
      <c r="K83" s="98">
        <v>8297.46522778484</v>
      </c>
      <c r="L83" s="98">
        <v>8475.340324595154</v>
      </c>
      <c r="M83" s="98">
        <v>8585.1818533455516</v>
      </c>
      <c r="N83" s="98">
        <v>8367.9044437635202</v>
      </c>
      <c r="O83" s="98">
        <v>8220.3581288578062</v>
      </c>
      <c r="P83" s="98">
        <v>7565.1196829129431</v>
      </c>
      <c r="Q83" s="98">
        <v>7336.9753732313438</v>
      </c>
      <c r="R83" s="98">
        <v>7272.4997913469515</v>
      </c>
      <c r="S83" s="98">
        <v>7309.4442711423198</v>
      </c>
      <c r="T83" s="98">
        <v>7371.6599343967682</v>
      </c>
      <c r="U83" s="98">
        <v>7465.6038765664307</v>
      </c>
      <c r="V83" s="98">
        <v>7617.8368567347088</v>
      </c>
      <c r="W83" s="98">
        <v>7906.2381600743092</v>
      </c>
      <c r="DA83" s="63" t="s">
        <v>2487</v>
      </c>
    </row>
    <row r="84" spans="1:105" ht="12" customHeight="1" x14ac:dyDescent="0.25">
      <c r="A84" s="97" t="s">
        <v>53</v>
      </c>
      <c r="B84" s="98">
        <v>73.816422092044618</v>
      </c>
      <c r="C84" s="98">
        <v>73.843879421519475</v>
      </c>
      <c r="D84" s="98">
        <v>71.115385040694264</v>
      </c>
      <c r="E84" s="98">
        <v>69.840234661109449</v>
      </c>
      <c r="F84" s="98">
        <v>68.280827031928894</v>
      </c>
      <c r="G84" s="98">
        <v>66.049121115765985</v>
      </c>
      <c r="H84" s="98">
        <v>64.893301485176437</v>
      </c>
      <c r="I84" s="98">
        <v>63.049156823049096</v>
      </c>
      <c r="J84" s="98">
        <v>64.76440497374638</v>
      </c>
      <c r="K84" s="98">
        <v>65.986629870910818</v>
      </c>
      <c r="L84" s="98">
        <v>68.819166920048417</v>
      </c>
      <c r="M84" s="98">
        <v>65.47420269181211</v>
      </c>
      <c r="N84" s="98">
        <v>63.760984787167459</v>
      </c>
      <c r="O84" s="98">
        <v>63.061918188470244</v>
      </c>
      <c r="P84" s="98">
        <v>54.149709154269708</v>
      </c>
      <c r="Q84" s="98">
        <v>53.984396029827188</v>
      </c>
      <c r="R84" s="98">
        <v>53.734819770671145</v>
      </c>
      <c r="S84" s="98">
        <v>53.102740951972457</v>
      </c>
      <c r="T84" s="98">
        <v>52.944378059864924</v>
      </c>
      <c r="U84" s="98">
        <v>52.537816415600496</v>
      </c>
      <c r="V84" s="98">
        <v>52.245706542341765</v>
      </c>
      <c r="W84" s="98">
        <v>55.547742699946042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10.359202883368347</v>
      </c>
      <c r="C85" s="122">
        <f t="shared" si="34"/>
        <v>11.025093689219963</v>
      </c>
      <c r="D85" s="122">
        <f t="shared" si="34"/>
        <v>11.692180928679381</v>
      </c>
      <c r="E85" s="122">
        <f t="shared" si="34"/>
        <v>17.529608431066713</v>
      </c>
      <c r="F85" s="122">
        <f t="shared" si="34"/>
        <v>14.579462850656707</v>
      </c>
      <c r="G85" s="122">
        <f t="shared" si="34"/>
        <v>18.569840008427274</v>
      </c>
      <c r="H85" s="122">
        <f t="shared" si="34"/>
        <v>34.920879696064155</v>
      </c>
      <c r="I85" s="122">
        <f t="shared" si="34"/>
        <v>26.757523733271725</v>
      </c>
      <c r="J85" s="122">
        <f t="shared" si="34"/>
        <v>29.194949019161836</v>
      </c>
      <c r="K85" s="122">
        <f t="shared" si="34"/>
        <v>32.524109758000073</v>
      </c>
      <c r="L85" s="122">
        <f t="shared" si="34"/>
        <v>35.298638943071786</v>
      </c>
      <c r="M85" s="122">
        <f t="shared" si="34"/>
        <v>43.381324583657992</v>
      </c>
      <c r="N85" s="122">
        <f t="shared" si="34"/>
        <v>51.646254586442517</v>
      </c>
      <c r="O85" s="122">
        <f t="shared" si="34"/>
        <v>59.569428183059685</v>
      </c>
      <c r="P85" s="122">
        <f t="shared" si="34"/>
        <v>76.039745858794589</v>
      </c>
      <c r="Q85" s="122">
        <f t="shared" si="34"/>
        <v>96.991132168272102</v>
      </c>
      <c r="R85" s="122">
        <f t="shared" si="34"/>
        <v>119.32201669068192</v>
      </c>
      <c r="S85" s="122">
        <f t="shared" si="34"/>
        <v>134.65441411964534</v>
      </c>
      <c r="T85" s="122">
        <f t="shared" si="34"/>
        <v>147.44913764738052</v>
      </c>
      <c r="U85" s="122">
        <f t="shared" si="34"/>
        <v>163.67816662827008</v>
      </c>
      <c r="V85" s="122">
        <f t="shared" si="34"/>
        <v>175.94630864367176</v>
      </c>
      <c r="W85" s="122">
        <f t="shared" si="34"/>
        <v>183.82923087470087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10.359202883368347</v>
      </c>
      <c r="C86" s="98">
        <f>IF(RES_hhdet_tes!C86=0,0,RES_hhdet_tes!C86*1000*11630/RES_hhdet_num!C81)</f>
        <v>11.025093689219963</v>
      </c>
      <c r="D86" s="98">
        <f>IF(RES_hhdet_tes!D86=0,0,RES_hhdet_tes!D86*1000*11630/RES_hhdet_num!D81)</f>
        <v>11.692180928679381</v>
      </c>
      <c r="E86" s="98">
        <f>IF(RES_hhdet_tes!E86=0,0,RES_hhdet_tes!E86*1000*11630/RES_hhdet_num!E81)</f>
        <v>17.529608431066713</v>
      </c>
      <c r="F86" s="98">
        <f>IF(RES_hhdet_tes!F86=0,0,RES_hhdet_tes!F86*1000*11630/RES_hhdet_num!F81)</f>
        <v>14.579462850656707</v>
      </c>
      <c r="G86" s="98">
        <f>IF(RES_hhdet_tes!G86=0,0,RES_hhdet_tes!G86*1000*11630/RES_hhdet_num!G81)</f>
        <v>18.569840008427274</v>
      </c>
      <c r="H86" s="98">
        <f>IF(RES_hhdet_tes!H86=0,0,RES_hhdet_tes!H86*1000*11630/RES_hhdet_num!H81)</f>
        <v>34.920879696064155</v>
      </c>
      <c r="I86" s="98">
        <f>IF(RES_hhdet_tes!I86=0,0,RES_hhdet_tes!I86*1000*11630/RES_hhdet_num!I81)</f>
        <v>26.757523733271725</v>
      </c>
      <c r="J86" s="98">
        <f>IF(RES_hhdet_tes!J86=0,0,RES_hhdet_tes!J86*1000*11630/RES_hhdet_num!J81)</f>
        <v>29.194949019161836</v>
      </c>
      <c r="K86" s="98">
        <f>IF(RES_hhdet_tes!K86=0,0,RES_hhdet_tes!K86*1000*11630/RES_hhdet_num!K81)</f>
        <v>32.524109758000073</v>
      </c>
      <c r="L86" s="98">
        <f>IF(RES_hhdet_tes!L86=0,0,RES_hhdet_tes!L86*1000*11630/RES_hhdet_num!L81)</f>
        <v>35.298638943071786</v>
      </c>
      <c r="M86" s="98">
        <f>IF(RES_hhdet_tes!M86=0,0,RES_hhdet_tes!M86*1000*11630/RES_hhdet_num!M81)</f>
        <v>43.381324583657992</v>
      </c>
      <c r="N86" s="98">
        <f>IF(RES_hhdet_tes!N86=0,0,RES_hhdet_tes!N86*1000*11630/RES_hhdet_num!N81)</f>
        <v>51.646254586442517</v>
      </c>
      <c r="O86" s="98">
        <f>IF(RES_hhdet_tes!O86=0,0,RES_hhdet_tes!O86*1000*11630/RES_hhdet_num!O81)</f>
        <v>59.569428183059685</v>
      </c>
      <c r="P86" s="98">
        <f>IF(RES_hhdet_tes!P86=0,0,RES_hhdet_tes!P86*1000*11630/RES_hhdet_num!P81)</f>
        <v>76.039745858794589</v>
      </c>
      <c r="Q86" s="98">
        <f>IF(RES_hhdet_tes!Q86=0,0,RES_hhdet_tes!Q86*1000*11630/RES_hhdet_num!Q81)</f>
        <v>96.991132168272102</v>
      </c>
      <c r="R86" s="98">
        <f>IF(RES_hhdet_tes!R86=0,0,RES_hhdet_tes!R86*1000*11630/RES_hhdet_num!R81)</f>
        <v>119.32201669068192</v>
      </c>
      <c r="S86" s="98">
        <f>IF(RES_hhdet_tes!S86=0,0,RES_hhdet_tes!S86*1000*11630/RES_hhdet_num!S81)</f>
        <v>134.65441411964534</v>
      </c>
      <c r="T86" s="98">
        <f>IF(RES_hhdet_tes!T86=0,0,RES_hhdet_tes!T86*1000*11630/RES_hhdet_num!T81)</f>
        <v>147.44913764738052</v>
      </c>
      <c r="U86" s="98">
        <f>IF(RES_hhdet_tes!U86=0,0,RES_hhdet_tes!U86*1000*11630/RES_hhdet_num!U81)</f>
        <v>163.67816662827008</v>
      </c>
      <c r="V86" s="98">
        <f>IF(RES_hhdet_tes!V86=0,0,RES_hhdet_tes!V86*1000*11630/RES_hhdet_num!V81)</f>
        <v>175.94630864367176</v>
      </c>
      <c r="W86" s="98">
        <f>IF(RES_hhdet_tes!W86=0,0,RES_hhdet_tes!W86*1000*11630/RES_hhdet_num!W81)</f>
        <v>183.82923087470087</v>
      </c>
      <c r="DA86" s="63" t="s">
        <v>2490</v>
      </c>
    </row>
    <row r="87" spans="1:105" ht="12" customHeight="1" x14ac:dyDescent="0.25">
      <c r="A87" s="121" t="s">
        <v>55</v>
      </c>
      <c r="B87" s="122">
        <v>1027.6394558050952</v>
      </c>
      <c r="C87" s="122">
        <v>922.80996063448526</v>
      </c>
      <c r="D87" s="122">
        <v>1060.0683864168432</v>
      </c>
      <c r="E87" s="122">
        <v>1060.4420764804011</v>
      </c>
      <c r="F87" s="122">
        <v>1030.1063257040489</v>
      </c>
      <c r="G87" s="122">
        <v>1035.7526875760466</v>
      </c>
      <c r="H87" s="122">
        <v>1020.1084574541202</v>
      </c>
      <c r="I87" s="122">
        <v>1062.6087956970421</v>
      </c>
      <c r="J87" s="122">
        <v>979.26113378870002</v>
      </c>
      <c r="K87" s="122">
        <v>1040.9307533818462</v>
      </c>
      <c r="L87" s="122">
        <v>1023.080398970528</v>
      </c>
      <c r="M87" s="122">
        <v>1046.9113837442653</v>
      </c>
      <c r="N87" s="122">
        <v>1031.0799885446429</v>
      </c>
      <c r="O87" s="122">
        <v>1028.1505299687133</v>
      </c>
      <c r="P87" s="122">
        <v>1052.586963726528</v>
      </c>
      <c r="Q87" s="122">
        <v>1065.6924285757807</v>
      </c>
      <c r="R87" s="122">
        <v>1086.9508268937964</v>
      </c>
      <c r="S87" s="122">
        <v>1081.4102149213229</v>
      </c>
      <c r="T87" s="122">
        <v>1036.8492211948169</v>
      </c>
      <c r="U87" s="122">
        <v>988.32264014074985</v>
      </c>
      <c r="V87" s="122">
        <v>931.76369386664874</v>
      </c>
      <c r="W87" s="122">
        <v>917.02715420488005</v>
      </c>
      <c r="DA87" s="130" t="s">
        <v>2491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1027.6394558050952</v>
      </c>
      <c r="C96" s="101">
        <v>922.72494811232809</v>
      </c>
      <c r="D96" s="101">
        <v>1059.9684316853488</v>
      </c>
      <c r="E96" s="101">
        <v>1060.3332239576077</v>
      </c>
      <c r="F96" s="101">
        <v>1030.0043430759149</v>
      </c>
      <c r="G96" s="101">
        <v>1035.6887627018227</v>
      </c>
      <c r="H96" s="101">
        <v>1020.0799269699722</v>
      </c>
      <c r="I96" s="101">
        <v>1062.6439542814003</v>
      </c>
      <c r="J96" s="101">
        <v>979.26972892944843</v>
      </c>
      <c r="K96" s="101">
        <v>1040.9906689682707</v>
      </c>
      <c r="L96" s="101">
        <v>1022.9604553569371</v>
      </c>
      <c r="M96" s="101">
        <v>1046.9526807903042</v>
      </c>
      <c r="N96" s="101">
        <v>1031.1227012999343</v>
      </c>
      <c r="O96" s="101">
        <v>1028.1850542415293</v>
      </c>
      <c r="P96" s="101">
        <v>1053.2550190613324</v>
      </c>
      <c r="Q96" s="101">
        <v>1066.2908296373391</v>
      </c>
      <c r="R96" s="101">
        <v>1087.5166806359475</v>
      </c>
      <c r="S96" s="101">
        <v>1081.8979917628519</v>
      </c>
      <c r="T96" s="101">
        <v>1037.2249565357895</v>
      </c>
      <c r="U96" s="101">
        <v>988.65957069969784</v>
      </c>
      <c r="V96" s="101">
        <v>931.92005051636863</v>
      </c>
      <c r="W96" s="101">
        <v>917.08046916112198</v>
      </c>
      <c r="DA96" s="131" t="s">
        <v>2500</v>
      </c>
    </row>
    <row r="97" spans="1:105" ht="12" customHeight="1" x14ac:dyDescent="0.25">
      <c r="A97" s="107" t="s">
        <v>121</v>
      </c>
      <c r="B97" s="104">
        <v>1027.6394558050949</v>
      </c>
      <c r="C97" s="104">
        <v>922.9220974054557</v>
      </c>
      <c r="D97" s="104">
        <v>1060.1940323644662</v>
      </c>
      <c r="E97" s="104">
        <v>1060.571077879863</v>
      </c>
      <c r="F97" s="104">
        <v>1030.2101216359117</v>
      </c>
      <c r="G97" s="104">
        <v>1035.8141391557213</v>
      </c>
      <c r="H97" s="104">
        <v>1020.1359335202769</v>
      </c>
      <c r="I97" s="104">
        <v>1062.5782738990558</v>
      </c>
      <c r="J97" s="104">
        <v>979.25346140687725</v>
      </c>
      <c r="K97" s="104">
        <v>1040.8827376620993</v>
      </c>
      <c r="L97" s="104">
        <v>1023.2088341981872</v>
      </c>
      <c r="M97" s="104">
        <v>1046.8791496282197</v>
      </c>
      <c r="N97" s="104">
        <v>1031.043322643656</v>
      </c>
      <c r="O97" s="104">
        <v>1028.1213354385084</v>
      </c>
      <c r="P97" s="104">
        <v>1052.1066613224477</v>
      </c>
      <c r="Q97" s="104">
        <v>1065.2399493228731</v>
      </c>
      <c r="R97" s="104">
        <v>1086.5351390482808</v>
      </c>
      <c r="S97" s="104">
        <v>1081.0438565999161</v>
      </c>
      <c r="T97" s="104">
        <v>1036.5393321920667</v>
      </c>
      <c r="U97" s="104">
        <v>988.02067197013457</v>
      </c>
      <c r="V97" s="104">
        <v>931.61772264847082</v>
      </c>
      <c r="W97" s="104">
        <v>916.97433098114311</v>
      </c>
      <c r="DA97" s="132" t="s">
        <v>2501</v>
      </c>
    </row>
    <row r="98" spans="1:105" ht="12" customHeight="1" x14ac:dyDescent="0.25">
      <c r="A98" s="108" t="s">
        <v>53</v>
      </c>
      <c r="B98" s="98">
        <v>553.01548732962533</v>
      </c>
      <c r="C98" s="98">
        <v>448.49970430378249</v>
      </c>
      <c r="D98" s="98">
        <v>541.87398268585798</v>
      </c>
      <c r="E98" s="98">
        <v>530.23420406876869</v>
      </c>
      <c r="F98" s="98">
        <v>516.07417568691153</v>
      </c>
      <c r="G98" s="98">
        <v>525.8491680956754</v>
      </c>
      <c r="H98" s="98">
        <v>508.87542478412394</v>
      </c>
      <c r="I98" s="98">
        <v>565.92681136692102</v>
      </c>
      <c r="J98" s="98">
        <v>472.36339641657344</v>
      </c>
      <c r="K98" s="98">
        <v>518.67355689295698</v>
      </c>
      <c r="L98" s="98">
        <v>431.15370643563011</v>
      </c>
      <c r="M98" s="98">
        <v>484.9854624644056</v>
      </c>
      <c r="N98" s="98">
        <v>455.73118316534311</v>
      </c>
      <c r="O98" s="98">
        <v>464.66948525745266</v>
      </c>
      <c r="P98" s="98">
        <v>495.10135558488463</v>
      </c>
      <c r="Q98" s="98">
        <v>507.034052975431</v>
      </c>
      <c r="R98" s="98">
        <v>535.913995366927</v>
      </c>
      <c r="S98" s="98">
        <v>536.45180735687632</v>
      </c>
      <c r="T98" s="98">
        <v>491.87156191145795</v>
      </c>
      <c r="U98" s="98">
        <v>452.1154494578509</v>
      </c>
      <c r="V98" s="98">
        <v>422.07574240936242</v>
      </c>
      <c r="W98" s="98">
        <v>413.99907787802215</v>
      </c>
      <c r="DA98" s="63" t="s">
        <v>2502</v>
      </c>
    </row>
    <row r="99" spans="1:105" ht="12" customHeight="1" x14ac:dyDescent="0.25">
      <c r="A99" s="108" t="s">
        <v>52</v>
      </c>
      <c r="B99" s="98">
        <v>474.62396847546961</v>
      </c>
      <c r="C99" s="98">
        <v>474.42239310167315</v>
      </c>
      <c r="D99" s="98">
        <v>518.32004967860826</v>
      </c>
      <c r="E99" s="98">
        <v>530.33687381109428</v>
      </c>
      <c r="F99" s="98">
        <v>514.1359459490003</v>
      </c>
      <c r="G99" s="98">
        <v>509.9649710600458</v>
      </c>
      <c r="H99" s="98">
        <v>511.26050873615299</v>
      </c>
      <c r="I99" s="98">
        <v>496.65146253213464</v>
      </c>
      <c r="J99" s="98">
        <v>506.89006499030376</v>
      </c>
      <c r="K99" s="98">
        <v>522.20918076914234</v>
      </c>
      <c r="L99" s="98">
        <v>592.05512776255694</v>
      </c>
      <c r="M99" s="98">
        <v>561.89368716381409</v>
      </c>
      <c r="N99" s="98">
        <v>575.31213947831293</v>
      </c>
      <c r="O99" s="98">
        <v>563.45185018105576</v>
      </c>
      <c r="P99" s="98">
        <v>557.00530573756316</v>
      </c>
      <c r="Q99" s="98">
        <v>558.20589634744226</v>
      </c>
      <c r="R99" s="98">
        <v>550.6211436813536</v>
      </c>
      <c r="S99" s="98">
        <v>544.5920492430397</v>
      </c>
      <c r="T99" s="98">
        <v>544.66777028060869</v>
      </c>
      <c r="U99" s="98">
        <v>535.90522251228379</v>
      </c>
      <c r="V99" s="98">
        <v>509.5419802391084</v>
      </c>
      <c r="W99" s="98">
        <v>502.97525310312091</v>
      </c>
      <c r="DA99" s="63" t="s">
        <v>2503</v>
      </c>
    </row>
    <row r="100" spans="1:105" ht="12" customHeight="1" x14ac:dyDescent="0.25">
      <c r="A100" s="121" t="s">
        <v>54</v>
      </c>
      <c r="B100" s="122">
        <v>173.05069330435219</v>
      </c>
      <c r="C100" s="122">
        <v>184.36807780003682</v>
      </c>
      <c r="D100" s="122">
        <v>184.77343090934838</v>
      </c>
      <c r="E100" s="122">
        <v>184.44808167902951</v>
      </c>
      <c r="F100" s="122">
        <v>190.00362090318521</v>
      </c>
      <c r="G100" s="122">
        <v>190.68201311976753</v>
      </c>
      <c r="H100" s="122">
        <v>208.86200419255869</v>
      </c>
      <c r="I100" s="122">
        <v>195.50026709432692</v>
      </c>
      <c r="J100" s="122">
        <v>200.84033879953503</v>
      </c>
      <c r="K100" s="122">
        <v>183.54126995405898</v>
      </c>
      <c r="L100" s="122">
        <v>224.42072334852867</v>
      </c>
      <c r="M100" s="122">
        <v>223.86018682966795</v>
      </c>
      <c r="N100" s="122">
        <v>223.77945047828496</v>
      </c>
      <c r="O100" s="122">
        <v>219.40857941510984</v>
      </c>
      <c r="P100" s="122">
        <v>215.15533478638494</v>
      </c>
      <c r="Q100" s="122">
        <v>211.44802597261304</v>
      </c>
      <c r="R100" s="122">
        <v>207.76089288381874</v>
      </c>
      <c r="S100" s="122">
        <v>204.61424747202889</v>
      </c>
      <c r="T100" s="122">
        <v>201.73695199491118</v>
      </c>
      <c r="U100" s="122">
        <v>199.09003211176503</v>
      </c>
      <c r="V100" s="122">
        <v>196.45530924446305</v>
      </c>
      <c r="W100" s="122">
        <v>195.69670263086999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173.05069330435219</v>
      </c>
      <c r="C103" s="33">
        <v>184.36807780003682</v>
      </c>
      <c r="D103" s="33">
        <v>184.77343090934838</v>
      </c>
      <c r="E103" s="33">
        <v>184.44808167902951</v>
      </c>
      <c r="F103" s="33">
        <v>190.00362090318521</v>
      </c>
      <c r="G103" s="33">
        <v>190.68201311976753</v>
      </c>
      <c r="H103" s="33">
        <v>208.86200419255869</v>
      </c>
      <c r="I103" s="33">
        <v>195.50026709432692</v>
      </c>
      <c r="J103" s="33">
        <v>200.84033879953503</v>
      </c>
      <c r="K103" s="33">
        <v>183.54126995405898</v>
      </c>
      <c r="L103" s="33">
        <v>224.42072334852867</v>
      </c>
      <c r="M103" s="33">
        <v>223.86018682966795</v>
      </c>
      <c r="N103" s="33">
        <v>223.77945047828496</v>
      </c>
      <c r="O103" s="33">
        <v>219.40857941510984</v>
      </c>
      <c r="P103" s="33">
        <v>215.15533478638494</v>
      </c>
      <c r="Q103" s="33">
        <v>211.44802597261304</v>
      </c>
      <c r="R103" s="33">
        <v>207.76089288381874</v>
      </c>
      <c r="S103" s="33">
        <v>204.61424747202889</v>
      </c>
      <c r="T103" s="33">
        <v>201.73695199491118</v>
      </c>
      <c r="U103" s="33">
        <v>199.09003211176503</v>
      </c>
      <c r="V103" s="33">
        <v>196.45530924446305</v>
      </c>
      <c r="W103" s="33">
        <v>195.69670263086999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8696.5245656887018</v>
      </c>
      <c r="C124" s="117">
        <f t="shared" si="42"/>
        <v>9656.9422368486121</v>
      </c>
      <c r="D124" s="117">
        <f t="shared" si="42"/>
        <v>9139.7870911134523</v>
      </c>
      <c r="E124" s="117">
        <f t="shared" si="42"/>
        <v>9535.5373976602132</v>
      </c>
      <c r="F124" s="117">
        <f t="shared" si="42"/>
        <v>9477.2240358959971</v>
      </c>
      <c r="G124" s="117">
        <f t="shared" si="42"/>
        <v>9026.2308619224386</v>
      </c>
      <c r="H124" s="117">
        <f t="shared" si="42"/>
        <v>8952.6209285957648</v>
      </c>
      <c r="I124" s="117">
        <f t="shared" si="42"/>
        <v>8550.2850624410057</v>
      </c>
      <c r="J124" s="117">
        <f t="shared" si="42"/>
        <v>9548.1447839394878</v>
      </c>
      <c r="K124" s="117">
        <f t="shared" si="42"/>
        <v>9460.810209945621</v>
      </c>
      <c r="L124" s="117">
        <f t="shared" si="42"/>
        <v>11080.552806513197</v>
      </c>
      <c r="M124" s="117">
        <f t="shared" si="42"/>
        <v>9102.8726383594549</v>
      </c>
      <c r="N124" s="117">
        <f t="shared" si="42"/>
        <v>9963.0323279556997</v>
      </c>
      <c r="O124" s="117">
        <f t="shared" si="42"/>
        <v>10634.535912284873</v>
      </c>
      <c r="P124" s="117">
        <f t="shared" si="42"/>
        <v>8234.1955574565873</v>
      </c>
      <c r="Q124" s="117">
        <f t="shared" si="42"/>
        <v>8839.6920154062591</v>
      </c>
      <c r="R124" s="117">
        <f t="shared" ref="R124:V124" si="43">R125+R128+R130+R139</f>
        <v>8920.1024465182363</v>
      </c>
      <c r="S124" s="117">
        <f t="shared" si="43"/>
        <v>8667.7237649897379</v>
      </c>
      <c r="T124" s="117">
        <f t="shared" si="43"/>
        <v>8990.0222786888698</v>
      </c>
      <c r="U124" s="117">
        <f t="shared" si="43"/>
        <v>8701.260233928615</v>
      </c>
      <c r="V124" s="117">
        <f t="shared" si="43"/>
        <v>8505.5573590660588</v>
      </c>
      <c r="W124" s="117">
        <f t="shared" ref="W124" si="44">W125+W128+W130+W139</f>
        <v>9589.413655657223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7588.8712506468819</v>
      </c>
      <c r="C125" s="122">
        <f t="shared" si="45"/>
        <v>8477.7396600570992</v>
      </c>
      <c r="D125" s="122">
        <f t="shared" si="45"/>
        <v>7908.0837719391675</v>
      </c>
      <c r="E125" s="122">
        <f t="shared" si="45"/>
        <v>8256.955242979142</v>
      </c>
      <c r="F125" s="122">
        <f t="shared" si="45"/>
        <v>8201.1241256955036</v>
      </c>
      <c r="G125" s="122">
        <f t="shared" si="45"/>
        <v>7783.6919917548721</v>
      </c>
      <c r="H125" s="122">
        <f t="shared" si="45"/>
        <v>7702.3514594787212</v>
      </c>
      <c r="I125" s="122">
        <f t="shared" si="45"/>
        <v>7314.0745478985828</v>
      </c>
      <c r="J125" s="122">
        <f t="shared" si="45"/>
        <v>8288.4414607520539</v>
      </c>
      <c r="K125" s="122">
        <f t="shared" si="45"/>
        <v>8209.5211682488698</v>
      </c>
      <c r="L125" s="122">
        <f t="shared" si="45"/>
        <v>9608.8193199127818</v>
      </c>
      <c r="M125" s="122">
        <f t="shared" si="45"/>
        <v>7871.0629050289281</v>
      </c>
      <c r="N125" s="122">
        <f t="shared" si="45"/>
        <v>8666.504296159037</v>
      </c>
      <c r="O125" s="122">
        <f t="shared" si="45"/>
        <v>9236.8329060841897</v>
      </c>
      <c r="P125" s="122">
        <f t="shared" si="45"/>
        <v>7010.360620585584</v>
      </c>
      <c r="Q125" s="122">
        <f t="shared" si="45"/>
        <v>7401.764350492278</v>
      </c>
      <c r="R125" s="122">
        <f t="shared" ref="R125:V125" si="46">SUM(R126:R127)</f>
        <v>7459.2024860374595</v>
      </c>
      <c r="S125" s="122">
        <f t="shared" si="46"/>
        <v>7255.2850472858336</v>
      </c>
      <c r="T125" s="122">
        <f t="shared" si="46"/>
        <v>7569.2415745091685</v>
      </c>
      <c r="U125" s="122">
        <f t="shared" si="46"/>
        <v>7360.9362962223704</v>
      </c>
      <c r="V125" s="122">
        <f t="shared" si="46"/>
        <v>7260.2381912862966</v>
      </c>
      <c r="W125" s="122">
        <f t="shared" ref="W125" si="47">SUM(W126:W127)</f>
        <v>8295.1615885767642</v>
      </c>
      <c r="DA125" s="130" t="s">
        <v>2527</v>
      </c>
    </row>
    <row r="126" spans="1:105" ht="12" customHeight="1" x14ac:dyDescent="0.25">
      <c r="A126" s="97" t="s">
        <v>203</v>
      </c>
      <c r="B126" s="98">
        <v>7553.5397418604134</v>
      </c>
      <c r="C126" s="98">
        <v>8438.8955686864665</v>
      </c>
      <c r="D126" s="98">
        <v>7872.5502033991716</v>
      </c>
      <c r="E126" s="98">
        <v>8220.5305994023711</v>
      </c>
      <c r="F126" s="98">
        <v>8165.6771297214518</v>
      </c>
      <c r="G126" s="98">
        <v>7750.8488943505008</v>
      </c>
      <c r="H126" s="98">
        <v>7670.6724524152642</v>
      </c>
      <c r="I126" s="98">
        <v>7284.8735116103999</v>
      </c>
      <c r="J126" s="98">
        <v>8255.21205985507</v>
      </c>
      <c r="K126" s="98">
        <v>8177.0068335355645</v>
      </c>
      <c r="L126" s="98">
        <v>9569.9655963705827</v>
      </c>
      <c r="M126" s="98">
        <v>7841.1629041845645</v>
      </c>
      <c r="N126" s="98">
        <v>8633.6114987371238</v>
      </c>
      <c r="O126" s="98">
        <v>9201.5384180684396</v>
      </c>
      <c r="P126" s="98">
        <v>6985.3606692015173</v>
      </c>
      <c r="Q126" s="98">
        <v>7374.6336105650234</v>
      </c>
      <c r="R126" s="98">
        <v>7431.7467566454307</v>
      </c>
      <c r="S126" s="98">
        <v>7229.02579488027</v>
      </c>
      <c r="T126" s="98">
        <v>7542.1571171852538</v>
      </c>
      <c r="U126" s="98">
        <v>7335.1264933274379</v>
      </c>
      <c r="V126" s="98">
        <v>7235.4266872779144</v>
      </c>
      <c r="W126" s="98">
        <v>8266.123473953814</v>
      </c>
      <c r="DA126" s="63" t="s">
        <v>2528</v>
      </c>
    </row>
    <row r="127" spans="1:105" ht="12" customHeight="1" x14ac:dyDescent="0.25">
      <c r="A127" s="97" t="s">
        <v>53</v>
      </c>
      <c r="B127" s="98">
        <v>35.331508786468561</v>
      </c>
      <c r="C127" s="98">
        <v>38.844091370632569</v>
      </c>
      <c r="D127" s="98">
        <v>35.533568539996331</v>
      </c>
      <c r="E127" s="98">
        <v>36.424643576771189</v>
      </c>
      <c r="F127" s="98">
        <v>35.44699597405107</v>
      </c>
      <c r="G127" s="98">
        <v>32.843097404371314</v>
      </c>
      <c r="H127" s="98">
        <v>31.679007063456986</v>
      </c>
      <c r="I127" s="98">
        <v>29.201036288183158</v>
      </c>
      <c r="J127" s="98">
        <v>33.22940089698411</v>
      </c>
      <c r="K127" s="98">
        <v>32.514334713305459</v>
      </c>
      <c r="L127" s="98">
        <v>38.853723542199333</v>
      </c>
      <c r="M127" s="98">
        <v>29.900000844363788</v>
      </c>
      <c r="N127" s="98">
        <v>32.892797421913805</v>
      </c>
      <c r="O127" s="98">
        <v>35.294488015750495</v>
      </c>
      <c r="P127" s="98">
        <v>24.999951384066549</v>
      </c>
      <c r="Q127" s="98">
        <v>27.130739927254222</v>
      </c>
      <c r="R127" s="98">
        <v>27.455729392028527</v>
      </c>
      <c r="S127" s="98">
        <v>26.259252405563561</v>
      </c>
      <c r="T127" s="98">
        <v>27.084457323914364</v>
      </c>
      <c r="U127" s="98">
        <v>25.809802894932343</v>
      </c>
      <c r="V127" s="98">
        <v>24.811504008382187</v>
      </c>
      <c r="W127" s="98">
        <v>29.038114622950758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10.358813933927893</v>
      </c>
      <c r="C128" s="122">
        <f t="shared" si="48"/>
        <v>10.704402224944701</v>
      </c>
      <c r="D128" s="122">
        <f t="shared" si="48"/>
        <v>11.363174519682769</v>
      </c>
      <c r="E128" s="122">
        <f t="shared" si="48"/>
        <v>17.938560039675853</v>
      </c>
      <c r="F128" s="122">
        <f t="shared" si="48"/>
        <v>15.123302282781852</v>
      </c>
      <c r="G128" s="122">
        <f t="shared" si="48"/>
        <v>18.063068646305741</v>
      </c>
      <c r="H128" s="122">
        <f t="shared" si="48"/>
        <v>31.296388432752575</v>
      </c>
      <c r="I128" s="122">
        <f t="shared" si="48"/>
        <v>22.827406540318552</v>
      </c>
      <c r="J128" s="122">
        <f t="shared" si="48"/>
        <v>24.664236636701464</v>
      </c>
      <c r="K128" s="122">
        <f t="shared" si="48"/>
        <v>28.514879518937899</v>
      </c>
      <c r="L128" s="122">
        <f t="shared" si="48"/>
        <v>32.682807568914363</v>
      </c>
      <c r="M128" s="122">
        <f t="shared" si="48"/>
        <v>43.482468461938765</v>
      </c>
      <c r="N128" s="122">
        <f t="shared" si="48"/>
        <v>54.558141979820192</v>
      </c>
      <c r="O128" s="122">
        <f t="shared" si="48"/>
        <v>65.911043522888164</v>
      </c>
      <c r="P128" s="122">
        <f t="shared" si="48"/>
        <v>82.500039193296658</v>
      </c>
      <c r="Q128" s="122">
        <f t="shared" si="48"/>
        <v>99.552555111078433</v>
      </c>
      <c r="R128" s="122">
        <f t="shared" si="48"/>
        <v>117.1123689178709</v>
      </c>
      <c r="S128" s="122">
        <f t="shared" si="48"/>
        <v>130.22380575402329</v>
      </c>
      <c r="T128" s="122">
        <f t="shared" si="48"/>
        <v>141.09727001717965</v>
      </c>
      <c r="U128" s="122">
        <f t="shared" si="48"/>
        <v>153.21791889433962</v>
      </c>
      <c r="V128" s="122">
        <f t="shared" si="48"/>
        <v>162.21411015521085</v>
      </c>
      <c r="W128" s="122">
        <f t="shared" si="48"/>
        <v>169.02571403271585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10.358813933927893</v>
      </c>
      <c r="C129" s="98">
        <f>IF(RES_hhdet_tes!C129=0,0,RES_hhdet_tes!C129*1000*11630/RES_hhdet_num!C124)</f>
        <v>10.704402224944701</v>
      </c>
      <c r="D129" s="98">
        <f>IF(RES_hhdet_tes!D129=0,0,RES_hhdet_tes!D129*1000*11630/RES_hhdet_num!D124)</f>
        <v>11.363174519682769</v>
      </c>
      <c r="E129" s="98">
        <f>IF(RES_hhdet_tes!E129=0,0,RES_hhdet_tes!E129*1000*11630/RES_hhdet_num!E124)</f>
        <v>17.938560039675853</v>
      </c>
      <c r="F129" s="98">
        <f>IF(RES_hhdet_tes!F129=0,0,RES_hhdet_tes!F129*1000*11630/RES_hhdet_num!F124)</f>
        <v>15.123302282781852</v>
      </c>
      <c r="G129" s="98">
        <f>IF(RES_hhdet_tes!G129=0,0,RES_hhdet_tes!G129*1000*11630/RES_hhdet_num!G124)</f>
        <v>18.063068646305741</v>
      </c>
      <c r="H129" s="98">
        <f>IF(RES_hhdet_tes!H129=0,0,RES_hhdet_tes!H129*1000*11630/RES_hhdet_num!H124)</f>
        <v>31.296388432752575</v>
      </c>
      <c r="I129" s="98">
        <f>IF(RES_hhdet_tes!I129=0,0,RES_hhdet_tes!I129*1000*11630/RES_hhdet_num!I124)</f>
        <v>22.827406540318552</v>
      </c>
      <c r="J129" s="98">
        <f>IF(RES_hhdet_tes!J129=0,0,RES_hhdet_tes!J129*1000*11630/RES_hhdet_num!J124)</f>
        <v>24.664236636701464</v>
      </c>
      <c r="K129" s="98">
        <f>IF(RES_hhdet_tes!K129=0,0,RES_hhdet_tes!K129*1000*11630/RES_hhdet_num!K124)</f>
        <v>28.514879518937899</v>
      </c>
      <c r="L129" s="98">
        <f>IF(RES_hhdet_tes!L129=0,0,RES_hhdet_tes!L129*1000*11630/RES_hhdet_num!L124)</f>
        <v>32.682807568914363</v>
      </c>
      <c r="M129" s="98">
        <f>IF(RES_hhdet_tes!M129=0,0,RES_hhdet_tes!M129*1000*11630/RES_hhdet_num!M124)</f>
        <v>43.482468461938765</v>
      </c>
      <c r="N129" s="98">
        <f>IF(RES_hhdet_tes!N129=0,0,RES_hhdet_tes!N129*1000*11630/RES_hhdet_num!N124)</f>
        <v>54.558141979820192</v>
      </c>
      <c r="O129" s="98">
        <f>IF(RES_hhdet_tes!O129=0,0,RES_hhdet_tes!O129*1000*11630/RES_hhdet_num!O124)</f>
        <v>65.911043522888164</v>
      </c>
      <c r="P129" s="98">
        <f>IF(RES_hhdet_tes!P129=0,0,RES_hhdet_tes!P129*1000*11630/RES_hhdet_num!P124)</f>
        <v>82.500039193296658</v>
      </c>
      <c r="Q129" s="98">
        <f>IF(RES_hhdet_tes!Q129=0,0,RES_hhdet_tes!Q129*1000*11630/RES_hhdet_num!Q124)</f>
        <v>99.552555111078433</v>
      </c>
      <c r="R129" s="98">
        <f>IF(RES_hhdet_tes!R129=0,0,RES_hhdet_tes!R129*1000*11630/RES_hhdet_num!R124)</f>
        <v>117.1123689178709</v>
      </c>
      <c r="S129" s="98">
        <f>IF(RES_hhdet_tes!S129=0,0,RES_hhdet_tes!S129*1000*11630/RES_hhdet_num!S124)</f>
        <v>130.22380575402329</v>
      </c>
      <c r="T129" s="98">
        <f>IF(RES_hhdet_tes!T129=0,0,RES_hhdet_tes!T129*1000*11630/RES_hhdet_num!T124)</f>
        <v>141.09727001717965</v>
      </c>
      <c r="U129" s="98">
        <f>IF(RES_hhdet_tes!U129=0,0,RES_hhdet_tes!U129*1000*11630/RES_hhdet_num!U124)</f>
        <v>153.21791889433962</v>
      </c>
      <c r="V129" s="98">
        <f>IF(RES_hhdet_tes!V129=0,0,RES_hhdet_tes!V129*1000*11630/RES_hhdet_num!V124)</f>
        <v>162.21411015521085</v>
      </c>
      <c r="W129" s="98">
        <f>IF(RES_hhdet_tes!W129=0,0,RES_hhdet_tes!W129*1000*11630/RES_hhdet_num!W124)</f>
        <v>169.02571403271585</v>
      </c>
      <c r="DA129" s="63" t="s">
        <v>2531</v>
      </c>
    </row>
    <row r="130" spans="1:105" ht="12" customHeight="1" x14ac:dyDescent="0.25">
      <c r="A130" s="121" t="s">
        <v>55</v>
      </c>
      <c r="B130" s="122">
        <v>924.24380780353886</v>
      </c>
      <c r="C130" s="122">
        <v>984.13009676653189</v>
      </c>
      <c r="D130" s="122">
        <v>1035.5667137452535</v>
      </c>
      <c r="E130" s="122">
        <v>1076.1955129623664</v>
      </c>
      <c r="F130" s="122">
        <v>1070.9729870145261</v>
      </c>
      <c r="G130" s="122">
        <v>1033.7937884014932</v>
      </c>
      <c r="H130" s="122">
        <v>1010.1110764917325</v>
      </c>
      <c r="I130" s="122">
        <v>1017.8828409077777</v>
      </c>
      <c r="J130" s="122">
        <v>1034.1987477511971</v>
      </c>
      <c r="K130" s="122">
        <v>1039.232892223753</v>
      </c>
      <c r="L130" s="122">
        <v>1214.6299556829731</v>
      </c>
      <c r="M130" s="122">
        <v>964.46707803892048</v>
      </c>
      <c r="N130" s="122">
        <v>1018.1904393385574</v>
      </c>
      <c r="O130" s="122">
        <v>1112.383383262686</v>
      </c>
      <c r="P130" s="122">
        <v>926.17956289132178</v>
      </c>
      <c r="Q130" s="122">
        <v>1126.9270838302898</v>
      </c>
      <c r="R130" s="122">
        <v>1136.026698679088</v>
      </c>
      <c r="S130" s="122">
        <v>1077.6006644778511</v>
      </c>
      <c r="T130" s="122">
        <v>1077.9464821676106</v>
      </c>
      <c r="U130" s="122">
        <v>988.01598670013811</v>
      </c>
      <c r="V130" s="122">
        <v>886.64974838008959</v>
      </c>
      <c r="W130" s="122">
        <v>929.52965041687321</v>
      </c>
      <c r="DA130" s="130" t="s">
        <v>2532</v>
      </c>
    </row>
    <row r="131" spans="1:105" ht="12" customHeight="1" x14ac:dyDescent="0.25">
      <c r="A131" s="97" t="s">
        <v>128</v>
      </c>
      <c r="B131" s="98">
        <v>923.05317330062769</v>
      </c>
      <c r="C131" s="98">
        <v>984.84164176905642</v>
      </c>
      <c r="D131" s="98">
        <v>1035.2804001165555</v>
      </c>
      <c r="E131" s="98">
        <v>1076.3864620527443</v>
      </c>
      <c r="F131" s="98">
        <v>1071.4644464654618</v>
      </c>
      <c r="G131" s="98">
        <v>1033.7780007962074</v>
      </c>
      <c r="H131" s="98">
        <v>1009.9991526736899</v>
      </c>
      <c r="I131" s="98">
        <v>1017.3215608108874</v>
      </c>
      <c r="J131" s="98">
        <v>1034.9384525187918</v>
      </c>
      <c r="K131" s="98">
        <v>1039.2409261519692</v>
      </c>
      <c r="L131" s="98">
        <v>1217.2443803621807</v>
      </c>
      <c r="M131" s="98">
        <v>963.36638949457551</v>
      </c>
      <c r="N131" s="98">
        <v>1018.050478378142</v>
      </c>
      <c r="O131" s="98">
        <v>1113.6695678253786</v>
      </c>
      <c r="P131" s="98">
        <v>924.32000453627381</v>
      </c>
      <c r="Q131" s="98">
        <v>1127.9745831741182</v>
      </c>
      <c r="R131" s="98">
        <v>1136.9163417780253</v>
      </c>
      <c r="S131" s="98">
        <v>1077.6695533316126</v>
      </c>
      <c r="T131" s="98">
        <v>1078.7530962208345</v>
      </c>
      <c r="U131" s="98">
        <v>988.15838012739846</v>
      </c>
      <c r="V131" s="98">
        <v>886.03819236148661</v>
      </c>
      <c r="W131" s="98">
        <v>929.90287106472681</v>
      </c>
      <c r="DA131" s="63" t="s">
        <v>2533</v>
      </c>
    </row>
    <row r="132" spans="1:105" ht="12" customHeight="1" x14ac:dyDescent="0.25">
      <c r="A132" s="97" t="s">
        <v>127</v>
      </c>
      <c r="B132" s="98">
        <v>923.0531733006278</v>
      </c>
      <c r="C132" s="98">
        <v>984.77971086841865</v>
      </c>
      <c r="D132" s="98">
        <v>1035.2681241631524</v>
      </c>
      <c r="E132" s="98">
        <v>1076.31463537027</v>
      </c>
      <c r="F132" s="98">
        <v>1071.2928086461357</v>
      </c>
      <c r="G132" s="98">
        <v>1033.6656923974824</v>
      </c>
      <c r="H132" s="98">
        <v>1009.9413189930057</v>
      </c>
      <c r="I132" s="98">
        <v>1017.2582502381425</v>
      </c>
      <c r="J132" s="98">
        <v>1034.6900736240914</v>
      </c>
      <c r="K132" s="98">
        <v>1039.0786981249898</v>
      </c>
      <c r="L132" s="98">
        <v>1217.0246013736728</v>
      </c>
      <c r="M132" s="98">
        <v>963.5531765819087</v>
      </c>
      <c r="N132" s="98">
        <v>1018.2560945816207</v>
      </c>
      <c r="O132" s="98">
        <v>1113.5697194951645</v>
      </c>
      <c r="P132" s="98">
        <v>925.07021256169332</v>
      </c>
      <c r="Q132" s="98">
        <v>1127.9194009358405</v>
      </c>
      <c r="R132" s="98">
        <v>1136.8889440704036</v>
      </c>
      <c r="S132" s="98">
        <v>1078.1042061170613</v>
      </c>
      <c r="T132" s="98">
        <v>1079.3524954330621</v>
      </c>
      <c r="U132" s="98">
        <v>989.18450814517939</v>
      </c>
      <c r="V132" s="98">
        <v>887.46682663439208</v>
      </c>
      <c r="W132" s="98">
        <v>930.90769506516278</v>
      </c>
      <c r="DA132" s="63" t="s">
        <v>2534</v>
      </c>
    </row>
    <row r="133" spans="1:105" ht="12" customHeight="1" x14ac:dyDescent="0.25">
      <c r="A133" s="100" t="s">
        <v>203</v>
      </c>
      <c r="B133" s="101">
        <v>492.38571626224734</v>
      </c>
      <c r="C133" s="101">
        <v>482.79766572302174</v>
      </c>
      <c r="D133" s="101">
        <v>528.15947302857342</v>
      </c>
      <c r="E133" s="101">
        <v>539.45945434774831</v>
      </c>
      <c r="F133" s="101">
        <v>538.07156207964169</v>
      </c>
      <c r="G133" s="101">
        <v>524.48911751283367</v>
      </c>
      <c r="H133" s="101">
        <v>505.07039990299177</v>
      </c>
      <c r="I133" s="101">
        <v>537.36919826298561</v>
      </c>
      <c r="J133" s="101">
        <v>504.62603612928029</v>
      </c>
      <c r="K133" s="101">
        <v>519.3361004212743</v>
      </c>
      <c r="L133" s="101">
        <v>541.18721410671219</v>
      </c>
      <c r="M133" s="101">
        <v>442.91145417822662</v>
      </c>
      <c r="N133" s="101">
        <v>448.65300758203944</v>
      </c>
      <c r="O133" s="101">
        <v>513.06854764541959</v>
      </c>
      <c r="P133" s="101">
        <v>432.56337229105571</v>
      </c>
      <c r="Q133" s="101">
        <v>540.64722718142173</v>
      </c>
      <c r="R133" s="101">
        <v>565.96014852993073</v>
      </c>
      <c r="S133" s="101">
        <v>536.07660464292462</v>
      </c>
      <c r="T133" s="101">
        <v>514.84354611651361</v>
      </c>
      <c r="U133" s="101">
        <v>452.91670683637744</v>
      </c>
      <c r="V133" s="101">
        <v>399.09937918826864</v>
      </c>
      <c r="W133" s="101">
        <v>421.7266590374561</v>
      </c>
      <c r="DA133" s="131" t="s">
        <v>2535</v>
      </c>
    </row>
    <row r="134" spans="1:105" ht="12" customHeight="1" x14ac:dyDescent="0.25">
      <c r="A134" s="103" t="s">
        <v>52</v>
      </c>
      <c r="B134" s="104">
        <v>430.66745703838041</v>
      </c>
      <c r="C134" s="104">
        <v>501.98204514539685</v>
      </c>
      <c r="D134" s="104">
        <v>507.10865113457925</v>
      </c>
      <c r="E134" s="104">
        <v>536.85518102252172</v>
      </c>
      <c r="F134" s="104">
        <v>533.22124656649373</v>
      </c>
      <c r="G134" s="104">
        <v>509.17657488464869</v>
      </c>
      <c r="H134" s="104">
        <v>504.87091909001396</v>
      </c>
      <c r="I134" s="104">
        <v>479.88905197515697</v>
      </c>
      <c r="J134" s="104">
        <v>530.06403749481103</v>
      </c>
      <c r="K134" s="104">
        <v>519.74259770371566</v>
      </c>
      <c r="L134" s="104">
        <v>675.83738726696083</v>
      </c>
      <c r="M134" s="104">
        <v>520.64172240368214</v>
      </c>
      <c r="N134" s="104">
        <v>569.60308699958114</v>
      </c>
      <c r="O134" s="104">
        <v>600.50117184974476</v>
      </c>
      <c r="P134" s="104">
        <v>492.50684027063767</v>
      </c>
      <c r="Q134" s="104">
        <v>587.27217375441887</v>
      </c>
      <c r="R134" s="104">
        <v>570.92879554047261</v>
      </c>
      <c r="S134" s="104">
        <v>542.02760147413653</v>
      </c>
      <c r="T134" s="104">
        <v>564.50894931654841</v>
      </c>
      <c r="U134" s="104">
        <v>536.26780130880195</v>
      </c>
      <c r="V134" s="104">
        <v>488.36744744612344</v>
      </c>
      <c r="W134" s="104">
        <v>509.18103602770674</v>
      </c>
      <c r="DA134" s="132" t="s">
        <v>2536</v>
      </c>
    </row>
    <row r="135" spans="1:105" ht="12" customHeight="1" x14ac:dyDescent="0.25">
      <c r="A135" s="106" t="s">
        <v>122</v>
      </c>
      <c r="B135" s="101">
        <v>1027.6394558050952</v>
      </c>
      <c r="C135" s="101">
        <v>922.65793491734485</v>
      </c>
      <c r="D135" s="101">
        <v>1059.7575292497193</v>
      </c>
      <c r="E135" s="101">
        <v>1059.9851181892197</v>
      </c>
      <c r="F135" s="101">
        <v>1029.584085955039</v>
      </c>
      <c r="G135" s="101">
        <v>1035.1345049875231</v>
      </c>
      <c r="H135" s="101">
        <v>1019.1227563294906</v>
      </c>
      <c r="I135" s="101">
        <v>1061.3217312608188</v>
      </c>
      <c r="J135" s="101">
        <v>977.85102937125737</v>
      </c>
      <c r="K135" s="101">
        <v>1038.9636970747733</v>
      </c>
      <c r="L135" s="101">
        <v>1020.1553810433733</v>
      </c>
      <c r="M135" s="101">
        <v>1043.9160223302351</v>
      </c>
      <c r="N135" s="101">
        <v>1027.9315433228501</v>
      </c>
      <c r="O135" s="101">
        <v>1024.6741856434926</v>
      </c>
      <c r="P135" s="101">
        <v>1048.5342458386929</v>
      </c>
      <c r="Q135" s="101">
        <v>1060.1053408686691</v>
      </c>
      <c r="R135" s="101">
        <v>1079.9735333887857</v>
      </c>
      <c r="S135" s="101">
        <v>1073.5846033509517</v>
      </c>
      <c r="T135" s="101">
        <v>1028.3436562660647</v>
      </c>
      <c r="U135" s="101">
        <v>979.3931907895892</v>
      </c>
      <c r="V135" s="101">
        <v>922.05528129620438</v>
      </c>
      <c r="W135" s="101">
        <v>907.07375794824247</v>
      </c>
      <c r="DA135" s="131" t="s">
        <v>2537</v>
      </c>
    </row>
    <row r="136" spans="1:105" ht="12" customHeight="1" x14ac:dyDescent="0.25">
      <c r="A136" s="107" t="s">
        <v>121</v>
      </c>
      <c r="B136" s="104">
        <v>1027.6394558050952</v>
      </c>
      <c r="C136" s="104">
        <v>922.82097713576661</v>
      </c>
      <c r="D136" s="104">
        <v>1059.9404074870406</v>
      </c>
      <c r="E136" s="104">
        <v>1060.1748664987258</v>
      </c>
      <c r="F136" s="104">
        <v>1029.7265134456381</v>
      </c>
      <c r="G136" s="104">
        <v>1035.1893209111272</v>
      </c>
      <c r="H136" s="104">
        <v>1019.1993059915681</v>
      </c>
      <c r="I136" s="104">
        <v>1061.1146850045061</v>
      </c>
      <c r="J136" s="104">
        <v>977.7522565149593</v>
      </c>
      <c r="K136" s="104">
        <v>1038.5465514881762</v>
      </c>
      <c r="L136" s="104">
        <v>1020.6896201030039</v>
      </c>
      <c r="M136" s="104">
        <v>1043.7911262968819</v>
      </c>
      <c r="N136" s="104">
        <v>1027.9383284270828</v>
      </c>
      <c r="O136" s="104">
        <v>1024.7542801816378</v>
      </c>
      <c r="P136" s="104">
        <v>1046.8455010539631</v>
      </c>
      <c r="Q136" s="104">
        <v>1058.8687614169153</v>
      </c>
      <c r="R136" s="104">
        <v>1078.8515053816075</v>
      </c>
      <c r="S136" s="104">
        <v>1072.64816281241</v>
      </c>
      <c r="T136" s="104">
        <v>1027.9397335970907</v>
      </c>
      <c r="U136" s="104">
        <v>978.69130399194569</v>
      </c>
      <c r="V136" s="104">
        <v>921.85609197121346</v>
      </c>
      <c r="W136" s="104">
        <v>906.94398485582371</v>
      </c>
      <c r="DA136" s="132" t="s">
        <v>2538</v>
      </c>
    </row>
    <row r="137" spans="1:105" ht="12" customHeight="1" x14ac:dyDescent="0.25">
      <c r="A137" s="108" t="s">
        <v>53</v>
      </c>
      <c r="B137" s="98">
        <v>553.01548732962544</v>
      </c>
      <c r="C137" s="98">
        <v>448.45056428299188</v>
      </c>
      <c r="D137" s="98">
        <v>541.74435290277745</v>
      </c>
      <c r="E137" s="98">
        <v>530.03611755603799</v>
      </c>
      <c r="F137" s="98">
        <v>515.83191666333016</v>
      </c>
      <c r="G137" s="98">
        <v>525.53196818334516</v>
      </c>
      <c r="H137" s="98">
        <v>508.40820594016907</v>
      </c>
      <c r="I137" s="98">
        <v>565.14730719617853</v>
      </c>
      <c r="J137" s="98">
        <v>471.63925882665393</v>
      </c>
      <c r="K137" s="98">
        <v>517.50943153229002</v>
      </c>
      <c r="L137" s="98">
        <v>430.09217485171388</v>
      </c>
      <c r="M137" s="98">
        <v>483.55488050661057</v>
      </c>
      <c r="N137" s="98">
        <v>454.35874550247911</v>
      </c>
      <c r="O137" s="98">
        <v>463.14771172828455</v>
      </c>
      <c r="P137" s="98">
        <v>492.62555377064422</v>
      </c>
      <c r="Q137" s="98">
        <v>504.001488126281</v>
      </c>
      <c r="R137" s="98">
        <v>532.12418068974193</v>
      </c>
      <c r="S137" s="98">
        <v>532.28557017896128</v>
      </c>
      <c r="T137" s="98">
        <v>487.79077321260792</v>
      </c>
      <c r="U137" s="98">
        <v>447.84635720474449</v>
      </c>
      <c r="V137" s="98">
        <v>417.65316927119164</v>
      </c>
      <c r="W137" s="98">
        <v>409.47053884875987</v>
      </c>
      <c r="DA137" s="63" t="s">
        <v>2539</v>
      </c>
    </row>
    <row r="138" spans="1:105" ht="12" customHeight="1" x14ac:dyDescent="0.25">
      <c r="A138" s="108" t="s">
        <v>52</v>
      </c>
      <c r="B138" s="98">
        <v>474.62396847546972</v>
      </c>
      <c r="C138" s="98">
        <v>474.3704128527749</v>
      </c>
      <c r="D138" s="98">
        <v>518.19605458426338</v>
      </c>
      <c r="E138" s="98">
        <v>530.13874894268758</v>
      </c>
      <c r="F138" s="98">
        <v>513.89459678230799</v>
      </c>
      <c r="G138" s="98">
        <v>509.65735272778198</v>
      </c>
      <c r="H138" s="98">
        <v>510.79110005139898</v>
      </c>
      <c r="I138" s="98">
        <v>495.96737780832751</v>
      </c>
      <c r="J138" s="98">
        <v>506.11299768830537</v>
      </c>
      <c r="K138" s="98">
        <v>521.03711995588628</v>
      </c>
      <c r="L138" s="98">
        <v>590.59744525128997</v>
      </c>
      <c r="M138" s="98">
        <v>560.23624579027137</v>
      </c>
      <c r="N138" s="98">
        <v>573.57958292460364</v>
      </c>
      <c r="O138" s="98">
        <v>561.60656845335336</v>
      </c>
      <c r="P138" s="98">
        <v>554.21994728331867</v>
      </c>
      <c r="Q138" s="98">
        <v>554.86727329063422</v>
      </c>
      <c r="R138" s="98">
        <v>546.72732469186553</v>
      </c>
      <c r="S138" s="98">
        <v>540.36259263344846</v>
      </c>
      <c r="T138" s="98">
        <v>540.14896038448262</v>
      </c>
      <c r="U138" s="98">
        <v>530.84494678720114</v>
      </c>
      <c r="V138" s="98">
        <v>504.20292270002187</v>
      </c>
      <c r="W138" s="98">
        <v>497.47344600706379</v>
      </c>
      <c r="DA138" s="63" t="s">
        <v>2540</v>
      </c>
    </row>
    <row r="139" spans="1:105" ht="12" customHeight="1" x14ac:dyDescent="0.25">
      <c r="A139" s="121" t="s">
        <v>54</v>
      </c>
      <c r="B139" s="122">
        <v>173.05069330435222</v>
      </c>
      <c r="C139" s="122">
        <v>184.36807780003679</v>
      </c>
      <c r="D139" s="122">
        <v>184.77343090934841</v>
      </c>
      <c r="E139" s="122">
        <v>184.44808167902951</v>
      </c>
      <c r="F139" s="122">
        <v>190.00362090318529</v>
      </c>
      <c r="G139" s="122">
        <v>190.68201311976748</v>
      </c>
      <c r="H139" s="122">
        <v>208.86200419255869</v>
      </c>
      <c r="I139" s="122">
        <v>195.50026709432714</v>
      </c>
      <c r="J139" s="122">
        <v>200.84033879953478</v>
      </c>
      <c r="K139" s="122">
        <v>183.54126995405869</v>
      </c>
      <c r="L139" s="122">
        <v>224.4207233485287</v>
      </c>
      <c r="M139" s="122">
        <v>223.86018682966801</v>
      </c>
      <c r="N139" s="122">
        <v>223.77945047828482</v>
      </c>
      <c r="O139" s="122">
        <v>219.40857941510964</v>
      </c>
      <c r="P139" s="122">
        <v>215.15533478638488</v>
      </c>
      <c r="Q139" s="122">
        <v>211.44802597261318</v>
      </c>
      <c r="R139" s="122">
        <v>207.76089288381885</v>
      </c>
      <c r="S139" s="122">
        <v>204.61424747202875</v>
      </c>
      <c r="T139" s="122">
        <v>201.73695199491129</v>
      </c>
      <c r="U139" s="122">
        <v>199.09003211176517</v>
      </c>
      <c r="V139" s="122">
        <v>196.455309244463</v>
      </c>
      <c r="W139" s="122">
        <v>195.69670263086948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173.05069330435222</v>
      </c>
      <c r="C141" s="33">
        <v>184.36807780003679</v>
      </c>
      <c r="D141" s="33">
        <v>184.77343090934841</v>
      </c>
      <c r="E141" s="33">
        <v>184.44808167902951</v>
      </c>
      <c r="F141" s="33">
        <v>190.00362090318529</v>
      </c>
      <c r="G141" s="33">
        <v>190.68201311976748</v>
      </c>
      <c r="H141" s="33">
        <v>208.86200419255869</v>
      </c>
      <c r="I141" s="33">
        <v>195.50026709432714</v>
      </c>
      <c r="J141" s="33">
        <v>200.84033879953478</v>
      </c>
      <c r="K141" s="33">
        <v>183.54126995405869</v>
      </c>
      <c r="L141" s="33">
        <v>224.4207233485287</v>
      </c>
      <c r="M141" s="33">
        <v>223.86018682966801</v>
      </c>
      <c r="N141" s="33">
        <v>223.77945047828482</v>
      </c>
      <c r="O141" s="33">
        <v>219.40857941510964</v>
      </c>
      <c r="P141" s="33">
        <v>215.15533478638488</v>
      </c>
      <c r="Q141" s="33">
        <v>211.44802597261318</v>
      </c>
      <c r="R141" s="33">
        <v>207.76089288381885</v>
      </c>
      <c r="S141" s="33">
        <v>204.61424747202875</v>
      </c>
      <c r="T141" s="33">
        <v>201.73695199491129</v>
      </c>
      <c r="U141" s="33">
        <v>199.09003211176517</v>
      </c>
      <c r="V141" s="33">
        <v>196.455309244463</v>
      </c>
      <c r="W141" s="33">
        <v>195.69670263086948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9018.480653340217</v>
      </c>
      <c r="C143" s="117">
        <f t="shared" si="49"/>
        <v>8978.0234077879122</v>
      </c>
      <c r="D143" s="117">
        <f t="shared" si="49"/>
        <v>9200.4988713493494</v>
      </c>
      <c r="E143" s="117">
        <f t="shared" si="49"/>
        <v>9561.8908494737971</v>
      </c>
      <c r="F143" s="117">
        <f t="shared" si="49"/>
        <v>9201.330591407379</v>
      </c>
      <c r="G143" s="117">
        <f t="shared" si="49"/>
        <v>8650.0819432086519</v>
      </c>
      <c r="H143" s="117">
        <f t="shared" si="49"/>
        <v>8901.0110755046062</v>
      </c>
      <c r="I143" s="117">
        <f t="shared" si="49"/>
        <v>8478.3001856452211</v>
      </c>
      <c r="J143" s="117">
        <f t="shared" si="49"/>
        <v>9284.2790046458922</v>
      </c>
      <c r="K143" s="117">
        <f t="shared" si="49"/>
        <v>9919.2062608224951</v>
      </c>
      <c r="L143" s="117">
        <f t="shared" si="49"/>
        <v>10145.517127785251</v>
      </c>
      <c r="M143" s="117">
        <f t="shared" si="49"/>
        <v>10037.627874183556</v>
      </c>
      <c r="N143" s="117">
        <f t="shared" si="49"/>
        <v>9964.3097754014361</v>
      </c>
      <c r="O143" s="117">
        <f t="shared" si="49"/>
        <v>9564.9827712421938</v>
      </c>
      <c r="P143" s="117">
        <f t="shared" si="49"/>
        <v>8885.4741341552253</v>
      </c>
      <c r="Q143" s="117">
        <f t="shared" si="49"/>
        <v>8529.8115114860575</v>
      </c>
      <c r="R143" s="117">
        <f t="shared" ref="R143:V143" si="50">R144+R146+R148+R157</f>
        <v>8527.3859144167363</v>
      </c>
      <c r="S143" s="117">
        <f t="shared" si="50"/>
        <v>8590.2191723952092</v>
      </c>
      <c r="T143" s="117">
        <f t="shared" si="50"/>
        <v>8389.9414419138338</v>
      </c>
      <c r="U143" s="117">
        <f t="shared" si="50"/>
        <v>8489.5589447311886</v>
      </c>
      <c r="V143" s="117">
        <f t="shared" si="50"/>
        <v>8997.3179334993165</v>
      </c>
      <c r="W143" s="117">
        <f t="shared" ref="W143" si="51">W144+W146+W148+W157</f>
        <v>10131.388645672845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7714.1967833004064</v>
      </c>
      <c r="C144" s="122">
        <f t="shared" si="52"/>
        <v>7771.6183120222477</v>
      </c>
      <c r="D144" s="122">
        <f t="shared" si="52"/>
        <v>7866.4883957505926</v>
      </c>
      <c r="E144" s="122">
        <f t="shared" si="52"/>
        <v>8205.7950918905281</v>
      </c>
      <c r="F144" s="122">
        <f t="shared" si="52"/>
        <v>7906.3925238140737</v>
      </c>
      <c r="G144" s="122">
        <f t="shared" si="52"/>
        <v>7355.0063371631404</v>
      </c>
      <c r="H144" s="122">
        <f t="shared" si="52"/>
        <v>7572.9385686720725</v>
      </c>
      <c r="I144" s="122">
        <f t="shared" si="52"/>
        <v>7148.0615250068759</v>
      </c>
      <c r="J144" s="122">
        <f t="shared" si="52"/>
        <v>8024.4621903998504</v>
      </c>
      <c r="K144" s="122">
        <f t="shared" si="52"/>
        <v>8606.7250438807314</v>
      </c>
      <c r="L144" s="122">
        <f t="shared" si="52"/>
        <v>8797.6164707526477</v>
      </c>
      <c r="M144" s="122">
        <f t="shared" si="52"/>
        <v>8648.3459659219679</v>
      </c>
      <c r="N144" s="122">
        <f t="shared" si="52"/>
        <v>8566.8470079204744</v>
      </c>
      <c r="O144" s="122">
        <f t="shared" si="52"/>
        <v>8151.5421490394101</v>
      </c>
      <c r="P144" s="122">
        <f t="shared" si="52"/>
        <v>7429.4845492311861</v>
      </c>
      <c r="Q144" s="122">
        <f t="shared" si="52"/>
        <v>7024.6961377890639</v>
      </c>
      <c r="R144" s="122">
        <f t="shared" si="52"/>
        <v>6988.5568801082281</v>
      </c>
      <c r="S144" s="122">
        <f t="shared" si="52"/>
        <v>7036.1499052152258</v>
      </c>
      <c r="T144" s="122">
        <f t="shared" si="52"/>
        <v>6871.9146022991263</v>
      </c>
      <c r="U144" s="122">
        <f t="shared" si="52"/>
        <v>6997.924908330584</v>
      </c>
      <c r="V144" s="122">
        <f t="shared" si="52"/>
        <v>7543.3772132178028</v>
      </c>
      <c r="W144" s="122">
        <f t="shared" si="52"/>
        <v>8651.5989494411933</v>
      </c>
      <c r="DA144" s="130" t="s">
        <v>2545</v>
      </c>
    </row>
    <row r="145" spans="1:105" ht="12" customHeight="1" x14ac:dyDescent="0.25">
      <c r="A145" s="97" t="s">
        <v>53</v>
      </c>
      <c r="B145" s="98">
        <v>7714.1967833004064</v>
      </c>
      <c r="C145" s="98">
        <v>7771.6183120222477</v>
      </c>
      <c r="D145" s="98">
        <v>7866.4883957505926</v>
      </c>
      <c r="E145" s="98">
        <v>8205.7950918905281</v>
      </c>
      <c r="F145" s="98">
        <v>7906.3925238140737</v>
      </c>
      <c r="G145" s="98">
        <v>7355.0063371631404</v>
      </c>
      <c r="H145" s="98">
        <v>7572.9385686720725</v>
      </c>
      <c r="I145" s="98">
        <v>7148.0615250068759</v>
      </c>
      <c r="J145" s="98">
        <v>8024.4621903998504</v>
      </c>
      <c r="K145" s="98">
        <v>8606.7250438807314</v>
      </c>
      <c r="L145" s="98">
        <v>8797.6164707526477</v>
      </c>
      <c r="M145" s="98">
        <v>8648.3459659219679</v>
      </c>
      <c r="N145" s="98">
        <v>8566.8470079204744</v>
      </c>
      <c r="O145" s="98">
        <v>8151.5421490394101</v>
      </c>
      <c r="P145" s="98">
        <v>7429.4845492311861</v>
      </c>
      <c r="Q145" s="98">
        <v>7024.6961377890639</v>
      </c>
      <c r="R145" s="98">
        <v>6988.5568801082281</v>
      </c>
      <c r="S145" s="98">
        <v>7036.1499052152258</v>
      </c>
      <c r="T145" s="98">
        <v>6871.9146022991263</v>
      </c>
      <c r="U145" s="98">
        <v>6997.924908330584</v>
      </c>
      <c r="V145" s="98">
        <v>7543.3772132178028</v>
      </c>
      <c r="W145" s="98">
        <v>8651.5989494411933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103.59372093036319</v>
      </c>
      <c r="C146" s="122">
        <f t="shared" si="53"/>
        <v>99.285676423997799</v>
      </c>
      <c r="D146" s="122">
        <f t="shared" si="53"/>
        <v>89.452324148214686</v>
      </c>
      <c r="E146" s="122">
        <f t="shared" si="53"/>
        <v>111.662021116679</v>
      </c>
      <c r="F146" s="122">
        <f t="shared" si="53"/>
        <v>75.358600447912394</v>
      </c>
      <c r="G146" s="122">
        <f t="shared" si="53"/>
        <v>69.244700866469998</v>
      </c>
      <c r="H146" s="122">
        <f t="shared" si="53"/>
        <v>99.916601417521747</v>
      </c>
      <c r="I146" s="122">
        <f t="shared" si="53"/>
        <v>73.453988221390816</v>
      </c>
      <c r="J146" s="122">
        <f t="shared" si="53"/>
        <v>81.25191208500965</v>
      </c>
      <c r="K146" s="122">
        <f t="shared" si="53"/>
        <v>90.108594502382047</v>
      </c>
      <c r="L146" s="122">
        <f t="shared" si="53"/>
        <v>102.56725406580607</v>
      </c>
      <c r="M146" s="122">
        <f t="shared" si="53"/>
        <v>120.73171409166029</v>
      </c>
      <c r="N146" s="122">
        <f t="shared" si="53"/>
        <v>144.49916649443523</v>
      </c>
      <c r="O146" s="122">
        <f t="shared" si="53"/>
        <v>167.49398047854339</v>
      </c>
      <c r="P146" s="122">
        <f t="shared" si="53"/>
        <v>190.94378760052544</v>
      </c>
      <c r="Q146" s="122">
        <f t="shared" si="53"/>
        <v>231.62476304766477</v>
      </c>
      <c r="R146" s="122">
        <f t="shared" si="53"/>
        <v>249.4276618044735</v>
      </c>
      <c r="S146" s="122">
        <f t="shared" si="53"/>
        <v>274.23136223603569</v>
      </c>
      <c r="T146" s="122">
        <f t="shared" si="53"/>
        <v>286.35305071469338</v>
      </c>
      <c r="U146" s="122">
        <f t="shared" si="53"/>
        <v>312.16144774342712</v>
      </c>
      <c r="V146" s="122">
        <f t="shared" si="53"/>
        <v>334.62584935747338</v>
      </c>
      <c r="W146" s="122">
        <f t="shared" si="53"/>
        <v>375.6463855897361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103.59372093036319</v>
      </c>
      <c r="C147" s="98">
        <f>IF(RES_hhdet_tes!C147=0,0,RES_hhdet_tes!C147*1000*11630/RES_hhdet_num!C143)</f>
        <v>99.285676423997799</v>
      </c>
      <c r="D147" s="98">
        <f>IF(RES_hhdet_tes!D147=0,0,RES_hhdet_tes!D147*1000*11630/RES_hhdet_num!D143)</f>
        <v>89.452324148214686</v>
      </c>
      <c r="E147" s="98">
        <f>IF(RES_hhdet_tes!E147=0,0,RES_hhdet_tes!E147*1000*11630/RES_hhdet_num!E143)</f>
        <v>111.662021116679</v>
      </c>
      <c r="F147" s="98">
        <f>IF(RES_hhdet_tes!F147=0,0,RES_hhdet_tes!F147*1000*11630/RES_hhdet_num!F143)</f>
        <v>75.358600447912394</v>
      </c>
      <c r="G147" s="98">
        <f>IF(RES_hhdet_tes!G147=0,0,RES_hhdet_tes!G147*1000*11630/RES_hhdet_num!G143)</f>
        <v>69.244700866469998</v>
      </c>
      <c r="H147" s="98">
        <f>IF(RES_hhdet_tes!H147=0,0,RES_hhdet_tes!H147*1000*11630/RES_hhdet_num!H143)</f>
        <v>99.916601417521747</v>
      </c>
      <c r="I147" s="98">
        <f>IF(RES_hhdet_tes!I147=0,0,RES_hhdet_tes!I147*1000*11630/RES_hhdet_num!I143)</f>
        <v>73.453988221390816</v>
      </c>
      <c r="J147" s="98">
        <f>IF(RES_hhdet_tes!J147=0,0,RES_hhdet_tes!J147*1000*11630/RES_hhdet_num!J143)</f>
        <v>81.25191208500965</v>
      </c>
      <c r="K147" s="98">
        <f>IF(RES_hhdet_tes!K147=0,0,RES_hhdet_tes!K147*1000*11630/RES_hhdet_num!K143)</f>
        <v>90.108594502382047</v>
      </c>
      <c r="L147" s="98">
        <f>IF(RES_hhdet_tes!L147=0,0,RES_hhdet_tes!L147*1000*11630/RES_hhdet_num!L143)</f>
        <v>102.56725406580607</v>
      </c>
      <c r="M147" s="98">
        <f>IF(RES_hhdet_tes!M147=0,0,RES_hhdet_tes!M147*1000*11630/RES_hhdet_num!M143)</f>
        <v>120.73171409166029</v>
      </c>
      <c r="N147" s="98">
        <f>IF(RES_hhdet_tes!N147=0,0,RES_hhdet_tes!N147*1000*11630/RES_hhdet_num!N143)</f>
        <v>144.49916649443523</v>
      </c>
      <c r="O147" s="98">
        <f>IF(RES_hhdet_tes!O147=0,0,RES_hhdet_tes!O147*1000*11630/RES_hhdet_num!O143)</f>
        <v>167.49398047854339</v>
      </c>
      <c r="P147" s="98">
        <f>IF(RES_hhdet_tes!P147=0,0,RES_hhdet_tes!P147*1000*11630/RES_hhdet_num!P143)</f>
        <v>190.94378760052544</v>
      </c>
      <c r="Q147" s="98">
        <f>IF(RES_hhdet_tes!Q147=0,0,RES_hhdet_tes!Q147*1000*11630/RES_hhdet_num!Q143)</f>
        <v>231.62476304766477</v>
      </c>
      <c r="R147" s="98">
        <f>IF(RES_hhdet_tes!R147=0,0,RES_hhdet_tes!R147*1000*11630/RES_hhdet_num!R143)</f>
        <v>249.4276618044735</v>
      </c>
      <c r="S147" s="98">
        <f>IF(RES_hhdet_tes!S147=0,0,RES_hhdet_tes!S147*1000*11630/RES_hhdet_num!S143)</f>
        <v>274.23136223603569</v>
      </c>
      <c r="T147" s="98">
        <f>IF(RES_hhdet_tes!T147=0,0,RES_hhdet_tes!T147*1000*11630/RES_hhdet_num!T143)</f>
        <v>286.35305071469338</v>
      </c>
      <c r="U147" s="98">
        <f>IF(RES_hhdet_tes!U147=0,0,RES_hhdet_tes!U147*1000*11630/RES_hhdet_num!U143)</f>
        <v>312.16144774342712</v>
      </c>
      <c r="V147" s="98">
        <f>IF(RES_hhdet_tes!V147=0,0,RES_hhdet_tes!V147*1000*11630/RES_hhdet_num!V143)</f>
        <v>334.62584935747338</v>
      </c>
      <c r="W147" s="98">
        <f>IF(RES_hhdet_tes!W147=0,0,RES_hhdet_tes!W147*1000*11630/RES_hhdet_num!W143)</f>
        <v>375.6463855897361</v>
      </c>
      <c r="DA147" s="63" t="s">
        <v>2548</v>
      </c>
    </row>
    <row r="148" spans="1:105" ht="12" customHeight="1" x14ac:dyDescent="0.25">
      <c r="A148" s="121" t="s">
        <v>55</v>
      </c>
      <c r="B148" s="122">
        <v>1027.6394558050954</v>
      </c>
      <c r="C148" s="122">
        <v>922.75134154163106</v>
      </c>
      <c r="D148" s="122">
        <v>1059.7847205411938</v>
      </c>
      <c r="E148" s="122">
        <v>1059.9856547875611</v>
      </c>
      <c r="F148" s="122">
        <v>1029.5758462422082</v>
      </c>
      <c r="G148" s="122">
        <v>1035.1488920592744</v>
      </c>
      <c r="H148" s="122">
        <v>1019.2939012224526</v>
      </c>
      <c r="I148" s="122">
        <v>1061.2844053226277</v>
      </c>
      <c r="J148" s="122">
        <v>977.72456336149764</v>
      </c>
      <c r="K148" s="122">
        <v>1038.8313524853227</v>
      </c>
      <c r="L148" s="122">
        <v>1020.9126796182705</v>
      </c>
      <c r="M148" s="122">
        <v>1044.6900073402596</v>
      </c>
      <c r="N148" s="122">
        <v>1029.1841505082414</v>
      </c>
      <c r="O148" s="122">
        <v>1026.5380623091305</v>
      </c>
      <c r="P148" s="122">
        <v>1049.8904625371267</v>
      </c>
      <c r="Q148" s="122">
        <v>1062.0425846767155</v>
      </c>
      <c r="R148" s="122">
        <v>1081.640479620215</v>
      </c>
      <c r="S148" s="122">
        <v>1075.2236574719191</v>
      </c>
      <c r="T148" s="122">
        <v>1029.9368369051022</v>
      </c>
      <c r="U148" s="122">
        <v>980.38255654541115</v>
      </c>
      <c r="V148" s="122">
        <v>922.85956167957852</v>
      </c>
      <c r="W148" s="122">
        <v>908.4466080110459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1027.6394558050956</v>
      </c>
      <c r="C153" s="101">
        <v>922.67421537153155</v>
      </c>
      <c r="D153" s="101">
        <v>1059.6917761756363</v>
      </c>
      <c r="E153" s="101">
        <v>1059.8767019639986</v>
      </c>
      <c r="F153" s="101">
        <v>1029.4720358013708</v>
      </c>
      <c r="G153" s="101">
        <v>1035.0713742664284</v>
      </c>
      <c r="H153" s="101">
        <v>1019.2346563937546</v>
      </c>
      <c r="I153" s="101">
        <v>1061.4421449690535</v>
      </c>
      <c r="J153" s="101">
        <v>977.7440683647003</v>
      </c>
      <c r="K153" s="101">
        <v>1039.0071666221213</v>
      </c>
      <c r="L153" s="101">
        <v>1020.7627094337442</v>
      </c>
      <c r="M153" s="101">
        <v>1044.7996703024678</v>
      </c>
      <c r="N153" s="101">
        <v>1029.2652343348927</v>
      </c>
      <c r="O153" s="101">
        <v>1026.5846843722668</v>
      </c>
      <c r="P153" s="101">
        <v>1050.8330267360898</v>
      </c>
      <c r="Q153" s="101">
        <v>1062.5109625064426</v>
      </c>
      <c r="R153" s="101">
        <v>1081.9712721861983</v>
      </c>
      <c r="S153" s="101">
        <v>1075.3318084637572</v>
      </c>
      <c r="T153" s="101">
        <v>1029.8387020227706</v>
      </c>
      <c r="U153" s="101">
        <v>980.45129704574379</v>
      </c>
      <c r="V153" s="101">
        <v>922.92060135877568</v>
      </c>
      <c r="W153" s="101">
        <v>908.51343153949892</v>
      </c>
      <c r="DA153" s="131" t="s">
        <v>2554</v>
      </c>
    </row>
    <row r="154" spans="1:105" ht="12" customHeight="1" x14ac:dyDescent="0.25">
      <c r="A154" s="107" t="s">
        <v>121</v>
      </c>
      <c r="B154" s="104">
        <v>1027.6394558050949</v>
      </c>
      <c r="C154" s="104">
        <v>922.84855648938765</v>
      </c>
      <c r="D154" s="104">
        <v>1059.8950081130806</v>
      </c>
      <c r="E154" s="104">
        <v>1060.1077658030088</v>
      </c>
      <c r="F154" s="104">
        <v>1029.675556937638</v>
      </c>
      <c r="G154" s="104">
        <v>1035.221158726325</v>
      </c>
      <c r="H154" s="104">
        <v>1019.3516660988171</v>
      </c>
      <c r="I154" s="104">
        <v>1061.1587791381394</v>
      </c>
      <c r="J154" s="104">
        <v>977.70772327683198</v>
      </c>
      <c r="K154" s="104">
        <v>1038.705389301635</v>
      </c>
      <c r="L154" s="104">
        <v>1021.0727654045542</v>
      </c>
      <c r="M154" s="104">
        <v>1044.6123820590597</v>
      </c>
      <c r="N154" s="104">
        <v>1029.1195759223644</v>
      </c>
      <c r="O154" s="104">
        <v>1026.5007124519982</v>
      </c>
      <c r="P154" s="104">
        <v>1049.2669053642264</v>
      </c>
      <c r="Q154" s="104">
        <v>1061.6988807601856</v>
      </c>
      <c r="R154" s="104">
        <v>1081.4026183253152</v>
      </c>
      <c r="S154" s="104">
        <v>1075.1399421041697</v>
      </c>
      <c r="T154" s="104">
        <v>1030.0314447430078</v>
      </c>
      <c r="U154" s="104">
        <v>980.31562091613193</v>
      </c>
      <c r="V154" s="104">
        <v>922.79707341906453</v>
      </c>
      <c r="W154" s="104">
        <v>908.37679263940981</v>
      </c>
      <c r="DA154" s="132" t="s">
        <v>2555</v>
      </c>
    </row>
    <row r="155" spans="1:105" ht="12" customHeight="1" x14ac:dyDescent="0.25">
      <c r="A155" s="108" t="s">
        <v>53</v>
      </c>
      <c r="B155" s="98">
        <v>553.01548732962556</v>
      </c>
      <c r="C155" s="98">
        <v>448.46396664054578</v>
      </c>
      <c r="D155" s="98">
        <v>541.72114890536909</v>
      </c>
      <c r="E155" s="98">
        <v>530.00257045605792</v>
      </c>
      <c r="F155" s="98">
        <v>515.80639047473051</v>
      </c>
      <c r="G155" s="98">
        <v>525.5481312071953</v>
      </c>
      <c r="H155" s="98">
        <v>508.48420788436965</v>
      </c>
      <c r="I155" s="98">
        <v>565.17079163309973</v>
      </c>
      <c r="J155" s="98">
        <v>471.61777728745665</v>
      </c>
      <c r="K155" s="98">
        <v>517.58858067243341</v>
      </c>
      <c r="L155" s="98">
        <v>430.25362236012654</v>
      </c>
      <c r="M155" s="98">
        <v>483.93534190539089</v>
      </c>
      <c r="N155" s="98">
        <v>454.88086839180255</v>
      </c>
      <c r="O155" s="98">
        <v>463.9370288605453</v>
      </c>
      <c r="P155" s="98">
        <v>493.76502051912314</v>
      </c>
      <c r="Q155" s="98">
        <v>505.348571365071</v>
      </c>
      <c r="R155" s="98">
        <v>533.38247145380546</v>
      </c>
      <c r="S155" s="98">
        <v>533.52207829696079</v>
      </c>
      <c r="T155" s="98">
        <v>488.78335805377827</v>
      </c>
      <c r="U155" s="98">
        <v>448.58964000952227</v>
      </c>
      <c r="V155" s="98">
        <v>418.07948731295801</v>
      </c>
      <c r="W155" s="98">
        <v>410.11742838660177</v>
      </c>
      <c r="DA155" s="63" t="s">
        <v>2556</v>
      </c>
    </row>
    <row r="156" spans="1:105" ht="12" customHeight="1" x14ac:dyDescent="0.25">
      <c r="A156" s="108" t="s">
        <v>52</v>
      </c>
      <c r="B156" s="98">
        <v>474.62396847546955</v>
      </c>
      <c r="C156" s="98">
        <v>474.3845898488417</v>
      </c>
      <c r="D156" s="98">
        <v>518.17385920771142</v>
      </c>
      <c r="E156" s="98">
        <v>530.10519534695106</v>
      </c>
      <c r="F156" s="98">
        <v>513.8691664629074</v>
      </c>
      <c r="G156" s="98">
        <v>509.67302751912973</v>
      </c>
      <c r="H156" s="98">
        <v>510.86745821444737</v>
      </c>
      <c r="I156" s="98">
        <v>495.98798750503977</v>
      </c>
      <c r="J156" s="98">
        <v>506.08994598937528</v>
      </c>
      <c r="K156" s="98">
        <v>521.11680862920184</v>
      </c>
      <c r="L156" s="98">
        <v>590.81914304442762</v>
      </c>
      <c r="M156" s="98">
        <v>560.67704015366883</v>
      </c>
      <c r="N156" s="98">
        <v>574.23870753056201</v>
      </c>
      <c r="O156" s="98">
        <v>562.5636835914529</v>
      </c>
      <c r="P156" s="98">
        <v>555.50188484510318</v>
      </c>
      <c r="Q156" s="98">
        <v>556.35030939511478</v>
      </c>
      <c r="R156" s="98">
        <v>548.02014687150972</v>
      </c>
      <c r="S156" s="98">
        <v>541.61786380720878</v>
      </c>
      <c r="T156" s="98">
        <v>541.24808668922958</v>
      </c>
      <c r="U156" s="98">
        <v>531.72598090660972</v>
      </c>
      <c r="V156" s="98">
        <v>504.71758610610664</v>
      </c>
      <c r="W156" s="98">
        <v>498.25936425280815</v>
      </c>
      <c r="DA156" s="63" t="s">
        <v>2557</v>
      </c>
    </row>
    <row r="157" spans="1:105" ht="12" customHeight="1" x14ac:dyDescent="0.25">
      <c r="A157" s="121" t="s">
        <v>54</v>
      </c>
      <c r="B157" s="122">
        <v>173.05069330435222</v>
      </c>
      <c r="C157" s="122">
        <v>184.36807780003682</v>
      </c>
      <c r="D157" s="122">
        <v>184.77343090934843</v>
      </c>
      <c r="E157" s="122">
        <v>184.44808167902946</v>
      </c>
      <c r="F157" s="122">
        <v>190.00362090318526</v>
      </c>
      <c r="G157" s="122">
        <v>190.68201311976742</v>
      </c>
      <c r="H157" s="122">
        <v>208.86200419255874</v>
      </c>
      <c r="I157" s="122">
        <v>195.50026709432714</v>
      </c>
      <c r="J157" s="122">
        <v>200.84033879953498</v>
      </c>
      <c r="K157" s="122">
        <v>183.54126995405883</v>
      </c>
      <c r="L157" s="122">
        <v>224.42072334852872</v>
      </c>
      <c r="M157" s="122">
        <v>223.86018682966798</v>
      </c>
      <c r="N157" s="122">
        <v>223.77945047828445</v>
      </c>
      <c r="O157" s="122">
        <v>219.4085794151097</v>
      </c>
      <c r="P157" s="122">
        <v>215.15533478638628</v>
      </c>
      <c r="Q157" s="122">
        <v>211.44802597261372</v>
      </c>
      <c r="R157" s="122">
        <v>207.76089288381917</v>
      </c>
      <c r="S157" s="122">
        <v>204.61424747202958</v>
      </c>
      <c r="T157" s="122">
        <v>201.73695199491155</v>
      </c>
      <c r="U157" s="122">
        <v>199.09003211176625</v>
      </c>
      <c r="V157" s="122">
        <v>196.45530924446248</v>
      </c>
      <c r="W157" s="122">
        <v>195.69670263086968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173.05069330435222</v>
      </c>
      <c r="C159" s="33">
        <v>184.36807780003682</v>
      </c>
      <c r="D159" s="33">
        <v>184.77343090934843</v>
      </c>
      <c r="E159" s="33">
        <v>184.44808167902946</v>
      </c>
      <c r="F159" s="33">
        <v>190.00362090318526</v>
      </c>
      <c r="G159" s="33">
        <v>190.68201311976742</v>
      </c>
      <c r="H159" s="33">
        <v>208.86200419255874</v>
      </c>
      <c r="I159" s="33">
        <v>195.50026709432714</v>
      </c>
      <c r="J159" s="33">
        <v>200.84033879953498</v>
      </c>
      <c r="K159" s="33">
        <v>183.54126995405883</v>
      </c>
      <c r="L159" s="33">
        <v>224.42072334852872</v>
      </c>
      <c r="M159" s="33">
        <v>223.86018682966798</v>
      </c>
      <c r="N159" s="33">
        <v>223.77945047828445</v>
      </c>
      <c r="O159" s="33">
        <v>219.4085794151097</v>
      </c>
      <c r="P159" s="33">
        <v>215.15533478638628</v>
      </c>
      <c r="Q159" s="33">
        <v>211.44802597261372</v>
      </c>
      <c r="R159" s="33">
        <v>207.76089288381917</v>
      </c>
      <c r="S159" s="33">
        <v>204.61424747202958</v>
      </c>
      <c r="T159" s="33">
        <v>201.73695199491155</v>
      </c>
      <c r="U159" s="33">
        <v>199.09003211176625</v>
      </c>
      <c r="V159" s="33">
        <v>196.45530924446248</v>
      </c>
      <c r="W159" s="33">
        <v>195.69670263086968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9667.3442823966798</v>
      </c>
      <c r="C161" s="117">
        <f t="shared" si="54"/>
        <v>8201.7942041649712</v>
      </c>
      <c r="D161" s="117">
        <f t="shared" si="54"/>
        <v>9657.4615085102596</v>
      </c>
      <c r="E161" s="117">
        <f t="shared" si="54"/>
        <v>9839.7122596456884</v>
      </c>
      <c r="F161" s="117">
        <f t="shared" si="54"/>
        <v>9042.7229823812377</v>
      </c>
      <c r="G161" s="117">
        <f t="shared" si="54"/>
        <v>9127.1428020432577</v>
      </c>
      <c r="H161" s="117">
        <f t="shared" si="54"/>
        <v>8888.0320980929009</v>
      </c>
      <c r="I161" s="117">
        <f t="shared" si="54"/>
        <v>9167.1456965162961</v>
      </c>
      <c r="J161" s="117">
        <f t="shared" si="54"/>
        <v>8823.6411313833996</v>
      </c>
      <c r="K161" s="117">
        <f t="shared" si="54"/>
        <v>9936.5360315888029</v>
      </c>
      <c r="L161" s="117">
        <f t="shared" si="54"/>
        <v>7398.5813711911433</v>
      </c>
      <c r="M161" s="117">
        <f t="shared" si="54"/>
        <v>10607.512579494442</v>
      </c>
      <c r="N161" s="117">
        <f t="shared" si="54"/>
        <v>12841.105567649422</v>
      </c>
      <c r="O161" s="117">
        <f t="shared" si="54"/>
        <v>11194.66157824099</v>
      </c>
      <c r="P161" s="117">
        <f t="shared" si="54"/>
        <v>11032.145143033824</v>
      </c>
      <c r="Q161" s="117">
        <f t="shared" si="54"/>
        <v>3033.6014949330056</v>
      </c>
      <c r="R161" s="117">
        <f t="shared" ref="R161:V161" si="55">R162+R164+R166+R175</f>
        <v>2330.6710297125569</v>
      </c>
      <c r="S161" s="117">
        <f t="shared" si="55"/>
        <v>4550.8114258029264</v>
      </c>
      <c r="T161" s="117">
        <f t="shared" si="55"/>
        <v>7355.7171687713644</v>
      </c>
      <c r="U161" s="117">
        <f t="shared" si="55"/>
        <v>12713.405697759845</v>
      </c>
      <c r="V161" s="117">
        <f t="shared" si="55"/>
        <v>17889.713917129673</v>
      </c>
      <c r="W161" s="117">
        <f t="shared" ref="W161" si="56">W162+W164+W166+W175</f>
        <v>2379.5550656016685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8414.8580990931368</v>
      </c>
      <c r="C162" s="122">
        <f t="shared" si="57"/>
        <v>7040.5961474277947</v>
      </c>
      <c r="D162" s="122">
        <f t="shared" si="57"/>
        <v>8354.1679684517112</v>
      </c>
      <c r="E162" s="122">
        <f t="shared" si="57"/>
        <v>8514.5457465826948</v>
      </c>
      <c r="F162" s="122">
        <f t="shared" si="57"/>
        <v>7765.5716669552248</v>
      </c>
      <c r="G162" s="122">
        <f t="shared" si="57"/>
        <v>7847.7677586670461</v>
      </c>
      <c r="H162" s="122">
        <f t="shared" si="57"/>
        <v>7584.9513437040205</v>
      </c>
      <c r="I162" s="122">
        <f t="shared" si="57"/>
        <v>7854.8584403900868</v>
      </c>
      <c r="J162" s="122">
        <f t="shared" si="57"/>
        <v>7584.0081849605222</v>
      </c>
      <c r="K162" s="122">
        <f t="shared" si="57"/>
        <v>8646.8916775630951</v>
      </c>
      <c r="L162" s="122">
        <f t="shared" si="57"/>
        <v>6077.5821929678732</v>
      </c>
      <c r="M162" s="122">
        <f t="shared" si="57"/>
        <v>9249.1280541766046</v>
      </c>
      <c r="N162" s="122">
        <f t="shared" si="57"/>
        <v>11476.879263153391</v>
      </c>
      <c r="O162" s="122">
        <f t="shared" si="57"/>
        <v>9813.4198727638359</v>
      </c>
      <c r="P162" s="122">
        <f t="shared" si="57"/>
        <v>9611.1305934348475</v>
      </c>
      <c r="Q162" s="122">
        <f t="shared" si="57"/>
        <v>1569.8884241300302</v>
      </c>
      <c r="R162" s="122">
        <f t="shared" si="57"/>
        <v>842.62024695821049</v>
      </c>
      <c r="S162" s="122">
        <f t="shared" si="57"/>
        <v>3059.940116738147</v>
      </c>
      <c r="T162" s="122">
        <f t="shared" si="57"/>
        <v>5923.7560875606487</v>
      </c>
      <c r="U162" s="122">
        <f t="shared" si="57"/>
        <v>11353.271542638679</v>
      </c>
      <c r="V162" s="122">
        <f t="shared" si="57"/>
        <v>16627.872821056062</v>
      </c>
      <c r="W162" s="122">
        <f t="shared" si="57"/>
        <v>1176.9656353310972</v>
      </c>
      <c r="DA162" s="130" t="s">
        <v>2562</v>
      </c>
    </row>
    <row r="163" spans="1:105" ht="12" customHeight="1" x14ac:dyDescent="0.25">
      <c r="A163" s="97" t="s">
        <v>53</v>
      </c>
      <c r="B163" s="33">
        <v>8414.8580990931368</v>
      </c>
      <c r="C163" s="33">
        <v>7040.5961474277947</v>
      </c>
      <c r="D163" s="33">
        <v>8354.1679684517112</v>
      </c>
      <c r="E163" s="33">
        <v>8514.5457465826948</v>
      </c>
      <c r="F163" s="33">
        <v>7765.5716669552248</v>
      </c>
      <c r="G163" s="33">
        <v>7847.7677586670461</v>
      </c>
      <c r="H163" s="33">
        <v>7584.9513437040205</v>
      </c>
      <c r="I163" s="33">
        <v>7854.8584403900868</v>
      </c>
      <c r="J163" s="33">
        <v>7584.0081849605222</v>
      </c>
      <c r="K163" s="33">
        <v>8646.8916775630951</v>
      </c>
      <c r="L163" s="33">
        <v>6077.5821929678732</v>
      </c>
      <c r="M163" s="33">
        <v>9249.1280541766046</v>
      </c>
      <c r="N163" s="33">
        <v>11476.879263153391</v>
      </c>
      <c r="O163" s="33">
        <v>9813.4198727638359</v>
      </c>
      <c r="P163" s="33">
        <v>9611.1305934348475</v>
      </c>
      <c r="Q163" s="33">
        <v>1569.8884241300302</v>
      </c>
      <c r="R163" s="33">
        <v>842.62024695821049</v>
      </c>
      <c r="S163" s="33">
        <v>3059.940116738147</v>
      </c>
      <c r="T163" s="33">
        <v>5923.7560875606487</v>
      </c>
      <c r="U163" s="33">
        <v>11353.271542638679</v>
      </c>
      <c r="V163" s="33">
        <v>16627.872821056062</v>
      </c>
      <c r="W163" s="33">
        <v>1176.9656353310972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51.796034194094325</v>
      </c>
      <c r="C164" s="122">
        <f t="shared" si="58"/>
        <v>54.027205976379001</v>
      </c>
      <c r="D164" s="122">
        <f t="shared" si="58"/>
        <v>58.409019472489845</v>
      </c>
      <c r="E164" s="122">
        <f t="shared" si="58"/>
        <v>80.151348968007682</v>
      </c>
      <c r="F164" s="122">
        <f t="shared" si="58"/>
        <v>56.72268064994968</v>
      </c>
      <c r="G164" s="122">
        <f t="shared" si="58"/>
        <v>52.41657937042131</v>
      </c>
      <c r="H164" s="122">
        <f t="shared" si="58"/>
        <v>73.388266186326803</v>
      </c>
      <c r="I164" s="122">
        <f t="shared" si="58"/>
        <v>53.499362401710954</v>
      </c>
      <c r="J164" s="122">
        <f t="shared" si="58"/>
        <v>59.025824134958945</v>
      </c>
      <c r="K164" s="122">
        <f t="shared" si="58"/>
        <v>64.81723794094998</v>
      </c>
      <c r="L164" s="122">
        <f t="shared" si="58"/>
        <v>73.201925462842667</v>
      </c>
      <c r="M164" s="122">
        <f t="shared" si="58"/>
        <v>87.599050538934833</v>
      </c>
      <c r="N164" s="122">
        <f t="shared" si="58"/>
        <v>109.58715906676639</v>
      </c>
      <c r="O164" s="122">
        <f t="shared" si="58"/>
        <v>133.580555810297</v>
      </c>
      <c r="P164" s="122">
        <f t="shared" si="58"/>
        <v>150.0295819107628</v>
      </c>
      <c r="Q164" s="122">
        <f t="shared" si="58"/>
        <v>181.49404946645194</v>
      </c>
      <c r="R164" s="122">
        <f t="shared" si="58"/>
        <v>186.16423572220634</v>
      </c>
      <c r="S164" s="122">
        <f t="shared" si="58"/>
        <v>196.07411297748317</v>
      </c>
      <c r="T164" s="122">
        <f t="shared" si="58"/>
        <v>182.96549906148798</v>
      </c>
      <c r="U164" s="122">
        <f t="shared" si="58"/>
        <v>160.82280259051805</v>
      </c>
      <c r="V164" s="122">
        <f t="shared" si="58"/>
        <v>120.20275968653871</v>
      </c>
      <c r="W164" s="122">
        <f t="shared" si="58"/>
        <v>74.836674574776254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51.796034194094325</v>
      </c>
      <c r="C165" s="98">
        <f>IF(RES_hhdet_tes!C165=0,0,RES_hhdet_tes!C165*1000*11630/RES_hhdet_num!C161)</f>
        <v>54.027205976379001</v>
      </c>
      <c r="D165" s="98">
        <f>IF(RES_hhdet_tes!D165=0,0,RES_hhdet_tes!D165*1000*11630/RES_hhdet_num!D161)</f>
        <v>58.409019472489845</v>
      </c>
      <c r="E165" s="98">
        <f>IF(RES_hhdet_tes!E165=0,0,RES_hhdet_tes!E165*1000*11630/RES_hhdet_num!E161)</f>
        <v>80.151348968007682</v>
      </c>
      <c r="F165" s="98">
        <f>IF(RES_hhdet_tes!F165=0,0,RES_hhdet_tes!F165*1000*11630/RES_hhdet_num!F161)</f>
        <v>56.72268064994968</v>
      </c>
      <c r="G165" s="98">
        <f>IF(RES_hhdet_tes!G165=0,0,RES_hhdet_tes!G165*1000*11630/RES_hhdet_num!G161)</f>
        <v>52.41657937042131</v>
      </c>
      <c r="H165" s="98">
        <f>IF(RES_hhdet_tes!H165=0,0,RES_hhdet_tes!H165*1000*11630/RES_hhdet_num!H161)</f>
        <v>73.388266186326803</v>
      </c>
      <c r="I165" s="98">
        <f>IF(RES_hhdet_tes!I165=0,0,RES_hhdet_tes!I165*1000*11630/RES_hhdet_num!I161)</f>
        <v>53.499362401710954</v>
      </c>
      <c r="J165" s="98">
        <f>IF(RES_hhdet_tes!J165=0,0,RES_hhdet_tes!J165*1000*11630/RES_hhdet_num!J161)</f>
        <v>59.025824134958945</v>
      </c>
      <c r="K165" s="98">
        <f>IF(RES_hhdet_tes!K165=0,0,RES_hhdet_tes!K165*1000*11630/RES_hhdet_num!K161)</f>
        <v>64.81723794094998</v>
      </c>
      <c r="L165" s="98">
        <f>IF(RES_hhdet_tes!L165=0,0,RES_hhdet_tes!L165*1000*11630/RES_hhdet_num!L161)</f>
        <v>73.201925462842667</v>
      </c>
      <c r="M165" s="98">
        <f>IF(RES_hhdet_tes!M165=0,0,RES_hhdet_tes!M165*1000*11630/RES_hhdet_num!M161)</f>
        <v>87.599050538934833</v>
      </c>
      <c r="N165" s="98">
        <f>IF(RES_hhdet_tes!N165=0,0,RES_hhdet_tes!N165*1000*11630/RES_hhdet_num!N161)</f>
        <v>109.58715906676639</v>
      </c>
      <c r="O165" s="98">
        <f>IF(RES_hhdet_tes!O165=0,0,RES_hhdet_tes!O165*1000*11630/RES_hhdet_num!O161)</f>
        <v>133.580555810297</v>
      </c>
      <c r="P165" s="98">
        <f>IF(RES_hhdet_tes!P165=0,0,RES_hhdet_tes!P165*1000*11630/RES_hhdet_num!P161)</f>
        <v>150.0295819107628</v>
      </c>
      <c r="Q165" s="98">
        <f>IF(RES_hhdet_tes!Q165=0,0,RES_hhdet_tes!Q165*1000*11630/RES_hhdet_num!Q161)</f>
        <v>181.49404946645194</v>
      </c>
      <c r="R165" s="98">
        <f>IF(RES_hhdet_tes!R165=0,0,RES_hhdet_tes!R165*1000*11630/RES_hhdet_num!R161)</f>
        <v>186.16423572220634</v>
      </c>
      <c r="S165" s="98">
        <f>IF(RES_hhdet_tes!S165=0,0,RES_hhdet_tes!S165*1000*11630/RES_hhdet_num!S161)</f>
        <v>196.07411297748317</v>
      </c>
      <c r="T165" s="98">
        <f>IF(RES_hhdet_tes!T165=0,0,RES_hhdet_tes!T165*1000*11630/RES_hhdet_num!T161)</f>
        <v>182.96549906148798</v>
      </c>
      <c r="U165" s="98">
        <f>IF(RES_hhdet_tes!U165=0,0,RES_hhdet_tes!U165*1000*11630/RES_hhdet_num!U161)</f>
        <v>160.82280259051805</v>
      </c>
      <c r="V165" s="98">
        <f>IF(RES_hhdet_tes!V165=0,0,RES_hhdet_tes!V165*1000*11630/RES_hhdet_num!V161)</f>
        <v>120.20275968653871</v>
      </c>
      <c r="W165" s="98">
        <f>IF(RES_hhdet_tes!W165=0,0,RES_hhdet_tes!W165*1000*11630/RES_hhdet_num!W161)</f>
        <v>74.836674574776254</v>
      </c>
      <c r="DA165" s="63" t="s">
        <v>2565</v>
      </c>
    </row>
    <row r="166" spans="1:105" ht="12" customHeight="1" x14ac:dyDescent="0.25">
      <c r="A166" s="121" t="s">
        <v>55</v>
      </c>
      <c r="B166" s="122">
        <v>1027.6394558050954</v>
      </c>
      <c r="C166" s="122">
        <v>922.80277296075985</v>
      </c>
      <c r="D166" s="122">
        <v>1060.1110896767102</v>
      </c>
      <c r="E166" s="122">
        <v>1060.5670824159561</v>
      </c>
      <c r="F166" s="122">
        <v>1030.4250138728778</v>
      </c>
      <c r="G166" s="122">
        <v>1036.2764508860237</v>
      </c>
      <c r="H166" s="122">
        <v>1020.8304840099937</v>
      </c>
      <c r="I166" s="122">
        <v>1063.2876266301716</v>
      </c>
      <c r="J166" s="122">
        <v>979.76678348838357</v>
      </c>
      <c r="K166" s="122">
        <v>1041.285846130698</v>
      </c>
      <c r="L166" s="122">
        <v>1023.3765294118983</v>
      </c>
      <c r="M166" s="122">
        <v>1046.9252879492342</v>
      </c>
      <c r="N166" s="122">
        <v>1030.8596949509815</v>
      </c>
      <c r="O166" s="122">
        <v>1028.2525702517489</v>
      </c>
      <c r="P166" s="122">
        <v>1055.8296329018269</v>
      </c>
      <c r="Q166" s="122">
        <v>1070.7709953639094</v>
      </c>
      <c r="R166" s="122">
        <v>1094.1256541483224</v>
      </c>
      <c r="S166" s="122">
        <v>1090.1829486152674</v>
      </c>
      <c r="T166" s="122">
        <v>1047.2586301543167</v>
      </c>
      <c r="U166" s="122">
        <v>1000.2213204188823</v>
      </c>
      <c r="V166" s="122">
        <v>945.18302714260972</v>
      </c>
      <c r="W166" s="122">
        <v>932.05605306492362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1027.6394558050954</v>
      </c>
      <c r="C171" s="101">
        <v>922.71882210931221</v>
      </c>
      <c r="D171" s="101">
        <v>1060.009686485213</v>
      </c>
      <c r="E171" s="101">
        <v>1060.4535068834728</v>
      </c>
      <c r="F171" s="101">
        <v>1030.2882914188494</v>
      </c>
      <c r="G171" s="101">
        <v>1036.1911831201564</v>
      </c>
      <c r="H171" s="101">
        <v>1020.8104182910099</v>
      </c>
      <c r="I171" s="101">
        <v>1063.3673566032433</v>
      </c>
      <c r="J171" s="101">
        <v>979.79914794142519</v>
      </c>
      <c r="K171" s="101">
        <v>1041.4197571948591</v>
      </c>
      <c r="L171" s="101">
        <v>1023.2958228824357</v>
      </c>
      <c r="M171" s="101">
        <v>1047.1704602460272</v>
      </c>
      <c r="N171" s="101">
        <v>1031.0090003952917</v>
      </c>
      <c r="O171" s="101">
        <v>1028.3437450159342</v>
      </c>
      <c r="P171" s="101">
        <v>1055.3731932378769</v>
      </c>
      <c r="Q171" s="101">
        <v>1070.5996315674975</v>
      </c>
      <c r="R171" s="101">
        <v>1093.9399835917734</v>
      </c>
      <c r="S171" s="101">
        <v>1090.3555101990537</v>
      </c>
      <c r="T171" s="101">
        <v>1047.7827538743436</v>
      </c>
      <c r="U171" s="101">
        <v>1000.3627991144076</v>
      </c>
      <c r="V171" s="101">
        <v>945.40991383332641</v>
      </c>
      <c r="W171" s="101">
        <v>932.11647078285637</v>
      </c>
      <c r="DA171" s="131" t="s">
        <v>2571</v>
      </c>
    </row>
    <row r="172" spans="1:105" ht="12" customHeight="1" x14ac:dyDescent="0.25">
      <c r="A172" s="107" t="s">
        <v>121</v>
      </c>
      <c r="B172" s="104">
        <v>1027.6394558050954</v>
      </c>
      <c r="C172" s="104">
        <v>922.91289675764733</v>
      </c>
      <c r="D172" s="104">
        <v>1060.2385838513951</v>
      </c>
      <c r="E172" s="104">
        <v>1060.7024589566131</v>
      </c>
      <c r="F172" s="104">
        <v>1030.5696122360439</v>
      </c>
      <c r="G172" s="104">
        <v>1036.3610188370199</v>
      </c>
      <c r="H172" s="104">
        <v>1020.8499806482179</v>
      </c>
      <c r="I172" s="104">
        <v>1063.2188563880732</v>
      </c>
      <c r="J172" s="104">
        <v>979.73800971814751</v>
      </c>
      <c r="K172" s="104">
        <v>1041.180229290178</v>
      </c>
      <c r="L172" s="104">
        <v>1023.4582645014867</v>
      </c>
      <c r="M172" s="104">
        <v>1046.7444458068578</v>
      </c>
      <c r="N172" s="104">
        <v>1030.7392127977018</v>
      </c>
      <c r="O172" s="104">
        <v>1028.1798413563624</v>
      </c>
      <c r="P172" s="104">
        <v>1056.185532679985</v>
      </c>
      <c r="Q172" s="104">
        <v>1070.9073146093106</v>
      </c>
      <c r="R172" s="104">
        <v>1094.2686304678975</v>
      </c>
      <c r="S172" s="104">
        <v>1090.0335927380272</v>
      </c>
      <c r="T172" s="104">
        <v>1046.8926222229704</v>
      </c>
      <c r="U172" s="104">
        <v>1000.0782206464141</v>
      </c>
      <c r="V172" s="104">
        <v>944.96412125527411</v>
      </c>
      <c r="W172" s="104">
        <v>931.99490149360076</v>
      </c>
      <c r="DA172" s="132" t="s">
        <v>2572</v>
      </c>
    </row>
    <row r="173" spans="1:105" ht="12" customHeight="1" x14ac:dyDescent="0.25">
      <c r="A173" s="108" t="s">
        <v>53</v>
      </c>
      <c r="B173" s="98">
        <v>553.01548732962556</v>
      </c>
      <c r="C173" s="98">
        <v>448.49523319204621</v>
      </c>
      <c r="D173" s="98">
        <v>541.89675332115667</v>
      </c>
      <c r="E173" s="98">
        <v>530.2998882478995</v>
      </c>
      <c r="F173" s="98">
        <v>516.25425915846188</v>
      </c>
      <c r="G173" s="98">
        <v>526.12680113290526</v>
      </c>
      <c r="H173" s="98">
        <v>509.23161362485337</v>
      </c>
      <c r="I173" s="98">
        <v>566.26798416739337</v>
      </c>
      <c r="J173" s="98">
        <v>472.59712843291032</v>
      </c>
      <c r="K173" s="98">
        <v>518.82179745387543</v>
      </c>
      <c r="L173" s="98">
        <v>431.25880990636875</v>
      </c>
      <c r="M173" s="98">
        <v>484.92305851346015</v>
      </c>
      <c r="N173" s="98">
        <v>455.59676365370348</v>
      </c>
      <c r="O173" s="98">
        <v>464.69592757879758</v>
      </c>
      <c r="P173" s="98">
        <v>497.02079475641693</v>
      </c>
      <c r="Q173" s="98">
        <v>509.73161157966803</v>
      </c>
      <c r="R173" s="98">
        <v>539.72840148770172</v>
      </c>
      <c r="S173" s="98">
        <v>540.91282914568581</v>
      </c>
      <c r="T173" s="98">
        <v>496.78453412607968</v>
      </c>
      <c r="U173" s="98">
        <v>457.63294943916799</v>
      </c>
      <c r="V173" s="98">
        <v>428.12241902736815</v>
      </c>
      <c r="W173" s="98">
        <v>420.7806224984754</v>
      </c>
      <c r="DA173" s="63" t="s">
        <v>2573</v>
      </c>
    </row>
    <row r="174" spans="1:105" ht="12" customHeight="1" x14ac:dyDescent="0.25">
      <c r="A174" s="115" t="s">
        <v>52</v>
      </c>
      <c r="B174" s="33">
        <v>474.62396847546967</v>
      </c>
      <c r="C174" s="33">
        <v>474.41766356560129</v>
      </c>
      <c r="D174" s="33">
        <v>518.34183053023844</v>
      </c>
      <c r="E174" s="33">
        <v>530.40257070871382</v>
      </c>
      <c r="F174" s="33">
        <v>514.31535307758224</v>
      </c>
      <c r="G174" s="33">
        <v>510.23421770411449</v>
      </c>
      <c r="H174" s="33">
        <v>511.61836702336461</v>
      </c>
      <c r="I174" s="33">
        <v>496.9508722206798</v>
      </c>
      <c r="J174" s="33">
        <v>507.14088128523719</v>
      </c>
      <c r="K174" s="33">
        <v>522.35843183630266</v>
      </c>
      <c r="L174" s="33">
        <v>592.19945459511803</v>
      </c>
      <c r="M174" s="33">
        <v>561.82138729339772</v>
      </c>
      <c r="N174" s="33">
        <v>575.14244914399842</v>
      </c>
      <c r="O174" s="33">
        <v>563.48391377756479</v>
      </c>
      <c r="P174" s="33">
        <v>559.1647379235684</v>
      </c>
      <c r="Q174" s="33">
        <v>561.17570302964248</v>
      </c>
      <c r="R174" s="33">
        <v>554.54022898019571</v>
      </c>
      <c r="S174" s="33">
        <v>549.12076359234163</v>
      </c>
      <c r="T174" s="33">
        <v>550.1080880968907</v>
      </c>
      <c r="U174" s="33">
        <v>542.44527120724615</v>
      </c>
      <c r="V174" s="33">
        <v>516.84170222790613</v>
      </c>
      <c r="W174" s="33">
        <v>511.21427899512531</v>
      </c>
      <c r="DA174" s="60" t="s">
        <v>2574</v>
      </c>
    </row>
    <row r="175" spans="1:105" ht="12" customHeight="1" x14ac:dyDescent="0.25">
      <c r="A175" s="121" t="s">
        <v>54</v>
      </c>
      <c r="B175" s="122">
        <v>173.05069330435228</v>
      </c>
      <c r="C175" s="122">
        <v>184.36807780003676</v>
      </c>
      <c r="D175" s="122">
        <v>184.77343090934838</v>
      </c>
      <c r="E175" s="122">
        <v>184.44808167902946</v>
      </c>
      <c r="F175" s="122">
        <v>190.00362090318526</v>
      </c>
      <c r="G175" s="122">
        <v>190.6820131197675</v>
      </c>
      <c r="H175" s="122">
        <v>208.8620041925586</v>
      </c>
      <c r="I175" s="122">
        <v>195.50026709432711</v>
      </c>
      <c r="J175" s="122">
        <v>200.84033879953495</v>
      </c>
      <c r="K175" s="122">
        <v>183.54126995405881</v>
      </c>
      <c r="L175" s="122">
        <v>224.4207233485289</v>
      </c>
      <c r="M175" s="122">
        <v>223.86018682966784</v>
      </c>
      <c r="N175" s="122">
        <v>223.77945047828408</v>
      </c>
      <c r="O175" s="122">
        <v>219.40857941510964</v>
      </c>
      <c r="P175" s="122">
        <v>215.15533478638619</v>
      </c>
      <c r="Q175" s="122">
        <v>211.44802597261412</v>
      </c>
      <c r="R175" s="122">
        <v>207.76089288381775</v>
      </c>
      <c r="S175" s="122">
        <v>204.6142474720285</v>
      </c>
      <c r="T175" s="122">
        <v>201.73695199491036</v>
      </c>
      <c r="U175" s="122">
        <v>199.09003211176571</v>
      </c>
      <c r="V175" s="122">
        <v>196.45530924446274</v>
      </c>
      <c r="W175" s="122">
        <v>195.69670263087096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173.05069330435228</v>
      </c>
      <c r="C177" s="33">
        <v>184.36807780003676</v>
      </c>
      <c r="D177" s="33">
        <v>184.77343090934838</v>
      </c>
      <c r="E177" s="33">
        <v>184.44808167902946</v>
      </c>
      <c r="F177" s="33">
        <v>190.00362090318526</v>
      </c>
      <c r="G177" s="33">
        <v>190.6820131197675</v>
      </c>
      <c r="H177" s="33">
        <v>208.8620041925586</v>
      </c>
      <c r="I177" s="33">
        <v>195.50026709432711</v>
      </c>
      <c r="J177" s="33">
        <v>200.84033879953495</v>
      </c>
      <c r="K177" s="33">
        <v>183.54126995405881</v>
      </c>
      <c r="L177" s="33">
        <v>224.4207233485289</v>
      </c>
      <c r="M177" s="33">
        <v>223.86018682966784</v>
      </c>
      <c r="N177" s="33">
        <v>223.77945047828408</v>
      </c>
      <c r="O177" s="33">
        <v>219.40857941510964</v>
      </c>
      <c r="P177" s="33">
        <v>215.15533478638619</v>
      </c>
      <c r="Q177" s="33">
        <v>211.44802597261412</v>
      </c>
      <c r="R177" s="33">
        <v>207.76089288381775</v>
      </c>
      <c r="S177" s="33">
        <v>204.6142474720285</v>
      </c>
      <c r="T177" s="33">
        <v>201.73695199491036</v>
      </c>
      <c r="U177" s="33">
        <v>199.09003211176571</v>
      </c>
      <c r="V177" s="33">
        <v>196.45530924446274</v>
      </c>
      <c r="W177" s="33">
        <v>195.69670263087096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4413.0173442288042</v>
      </c>
      <c r="C3" s="117">
        <f t="shared" si="0"/>
        <v>3968.4069171384435</v>
      </c>
      <c r="D3" s="117">
        <f t="shared" si="0"/>
        <v>3944.0484092071601</v>
      </c>
      <c r="E3" s="117">
        <f t="shared" si="0"/>
        <v>4048.0117535545032</v>
      </c>
      <c r="F3" s="117">
        <f t="shared" si="0"/>
        <v>2531.6484905660377</v>
      </c>
      <c r="G3" s="117">
        <f t="shared" si="0"/>
        <v>2493.7456479091375</v>
      </c>
      <c r="H3" s="117">
        <f t="shared" si="0"/>
        <v>2444.5269838056674</v>
      </c>
      <c r="I3" s="117">
        <f t="shared" si="0"/>
        <v>2737.5372016846054</v>
      </c>
      <c r="J3" s="117">
        <f t="shared" si="0"/>
        <v>11894.748734468478</v>
      </c>
      <c r="K3" s="117">
        <f t="shared" si="0"/>
        <v>3566.4938271604933</v>
      </c>
      <c r="L3" s="117">
        <f t="shared" si="0"/>
        <v>3825.3663560568903</v>
      </c>
      <c r="M3" s="117">
        <f t="shared" si="0"/>
        <v>4381.9786516853947</v>
      </c>
      <c r="N3" s="117">
        <f t="shared" si="0"/>
        <v>4999.9500000000007</v>
      </c>
      <c r="O3" s="117">
        <f t="shared" si="0"/>
        <v>3145.1298387096781</v>
      </c>
      <c r="P3" s="117">
        <f t="shared" si="0"/>
        <v>2311.2299463327381</v>
      </c>
      <c r="Q3" s="117">
        <f t="shared" si="0"/>
        <v>2067.7554520037288</v>
      </c>
      <c r="R3" s="117">
        <f t="shared" ref="R3:V3" si="1">R4+R7+R9+R19</f>
        <v>4092.8764684014886</v>
      </c>
      <c r="S3" s="117">
        <f t="shared" si="1"/>
        <v>4578.9320597014948</v>
      </c>
      <c r="T3" s="117">
        <f t="shared" si="1"/>
        <v>4264.3065154639207</v>
      </c>
      <c r="U3" s="117">
        <f t="shared" si="1"/>
        <v>4911.5954935622321</v>
      </c>
      <c r="V3" s="117">
        <f t="shared" si="1"/>
        <v>2163.4658282208593</v>
      </c>
      <c r="W3" s="117">
        <f t="shared" ref="W3" si="2">W4+W7+W9+W19</f>
        <v>3729.008385542169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4413.0173442288042</v>
      </c>
      <c r="C4" s="122">
        <f t="shared" si="3"/>
        <v>3968.4069171384435</v>
      </c>
      <c r="D4" s="122">
        <f t="shared" si="3"/>
        <v>3944.0484092071601</v>
      </c>
      <c r="E4" s="122">
        <f t="shared" si="3"/>
        <v>4048.0117535545032</v>
      </c>
      <c r="F4" s="122">
        <f t="shared" si="3"/>
        <v>2531.6484905660377</v>
      </c>
      <c r="G4" s="122">
        <f t="shared" si="3"/>
        <v>2493.7456479091375</v>
      </c>
      <c r="H4" s="122">
        <f t="shared" si="3"/>
        <v>2444.5269838056674</v>
      </c>
      <c r="I4" s="122">
        <f t="shared" si="3"/>
        <v>2737.5372016846054</v>
      </c>
      <c r="J4" s="122">
        <f t="shared" si="3"/>
        <v>11894.748734468478</v>
      </c>
      <c r="K4" s="122">
        <f t="shared" si="3"/>
        <v>3566.4938271604933</v>
      </c>
      <c r="L4" s="122">
        <f t="shared" si="3"/>
        <v>3825.3663560568903</v>
      </c>
      <c r="M4" s="122">
        <f t="shared" si="3"/>
        <v>4381.9786516853947</v>
      </c>
      <c r="N4" s="122">
        <f t="shared" si="3"/>
        <v>4999.9500000000007</v>
      </c>
      <c r="O4" s="122">
        <f t="shared" si="3"/>
        <v>3145.1298387096781</v>
      </c>
      <c r="P4" s="122">
        <f t="shared" si="3"/>
        <v>2311.2299463327381</v>
      </c>
      <c r="Q4" s="122">
        <f t="shared" si="3"/>
        <v>2067.7554520037288</v>
      </c>
      <c r="R4" s="122">
        <f t="shared" ref="R4:V4" si="4">SUM(R5:R6)</f>
        <v>4092.8764684014886</v>
      </c>
      <c r="S4" s="122">
        <f t="shared" si="4"/>
        <v>4578.9320597014948</v>
      </c>
      <c r="T4" s="122">
        <f t="shared" si="4"/>
        <v>4264.3065154639207</v>
      </c>
      <c r="U4" s="122">
        <f t="shared" si="4"/>
        <v>4911.5954935622321</v>
      </c>
      <c r="V4" s="122">
        <f t="shared" si="4"/>
        <v>2163.4658282208593</v>
      </c>
      <c r="W4" s="122">
        <f t="shared" ref="W4" si="5">SUM(W5:W6)</f>
        <v>3729.008385542169</v>
      </c>
      <c r="DA4" s="130" t="s">
        <v>2580</v>
      </c>
    </row>
    <row r="5" spans="1:105" ht="12" customHeight="1" x14ac:dyDescent="0.25">
      <c r="A5" s="97" t="s">
        <v>51</v>
      </c>
      <c r="B5" s="98">
        <v>4413.0173442288042</v>
      </c>
      <c r="C5" s="98">
        <v>3968.4069171384435</v>
      </c>
      <c r="D5" s="98">
        <v>3944.0484092071601</v>
      </c>
      <c r="E5" s="98">
        <v>4048.0117535545032</v>
      </c>
      <c r="F5" s="98">
        <v>2531.6484905660377</v>
      </c>
      <c r="G5" s="98">
        <v>2493.7456479091375</v>
      </c>
      <c r="H5" s="98">
        <v>2444.5269838056674</v>
      </c>
      <c r="I5" s="98">
        <v>2737.5372016846054</v>
      </c>
      <c r="J5" s="98">
        <v>11894.748734468478</v>
      </c>
      <c r="K5" s="98">
        <v>3566.4938271604933</v>
      </c>
      <c r="L5" s="98">
        <v>3825.3663560568903</v>
      </c>
      <c r="M5" s="98">
        <v>4381.9786516853947</v>
      </c>
      <c r="N5" s="98">
        <v>4999.9500000000007</v>
      </c>
      <c r="O5" s="98">
        <v>3145.1298387096781</v>
      </c>
      <c r="P5" s="98">
        <v>2311.2299463327381</v>
      </c>
      <c r="Q5" s="98">
        <v>2067.7554520037288</v>
      </c>
      <c r="R5" s="98">
        <v>4092.8764684014886</v>
      </c>
      <c r="S5" s="98">
        <v>4578.9320597014948</v>
      </c>
      <c r="T5" s="98">
        <v>4264.3065154639207</v>
      </c>
      <c r="U5" s="98">
        <v>4911.5954935622321</v>
      </c>
      <c r="V5" s="98">
        <v>2163.4658282208593</v>
      </c>
      <c r="W5" s="98">
        <v>3729.008385542169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3599.3997865871142</v>
      </c>
      <c r="C24" s="117">
        <f t="shared" si="7"/>
        <v>3771.8748890166753</v>
      </c>
      <c r="D24" s="117">
        <f t="shared" si="7"/>
        <v>3606.019752859359</v>
      </c>
      <c r="E24" s="117">
        <f t="shared" si="7"/>
        <v>3579.2764949512234</v>
      </c>
      <c r="F24" s="117">
        <f t="shared" si="7"/>
        <v>3438.2473520385793</v>
      </c>
      <c r="G24" s="117">
        <f t="shared" si="7"/>
        <v>3232.5796115204284</v>
      </c>
      <c r="H24" s="117">
        <f t="shared" si="7"/>
        <v>3407.248017204302</v>
      </c>
      <c r="I24" s="117">
        <f t="shared" si="7"/>
        <v>3114.1042868192394</v>
      </c>
      <c r="J24" s="117">
        <f t="shared" si="7"/>
        <v>3345.0019650832319</v>
      </c>
      <c r="K24" s="117">
        <f t="shared" si="7"/>
        <v>3340.3305955491487</v>
      </c>
      <c r="L24" s="117">
        <f t="shared" si="7"/>
        <v>3849.017108151882</v>
      </c>
      <c r="M24" s="117">
        <f t="shared" si="7"/>
        <v>3050.6729417008401</v>
      </c>
      <c r="N24" s="117">
        <f t="shared" si="7"/>
        <v>3247.5761457603367</v>
      </c>
      <c r="O24" s="117">
        <f t="shared" si="7"/>
        <v>3426.3974185797028</v>
      </c>
      <c r="P24" s="117">
        <f t="shared" si="7"/>
        <v>2649.5412871621625</v>
      </c>
      <c r="Q24" s="117">
        <f t="shared" si="7"/>
        <v>2606.6554458476853</v>
      </c>
      <c r="R24" s="117">
        <f t="shared" ref="R24:V24" si="8">R25+R28+R30+R39</f>
        <v>2622.0190926583164</v>
      </c>
      <c r="S24" s="117">
        <f t="shared" si="8"/>
        <v>2594.266195049714</v>
      </c>
      <c r="T24" s="117">
        <f t="shared" si="8"/>
        <v>2543.2047574023404</v>
      </c>
      <c r="U24" s="117">
        <f t="shared" si="8"/>
        <v>2503.5450489875893</v>
      </c>
      <c r="V24" s="117">
        <f t="shared" si="8"/>
        <v>2526.5455246570286</v>
      </c>
      <c r="W24" s="117">
        <f t="shared" ref="W24" si="9">W25+W28+W30+W39</f>
        <v>2574.8106272567011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3599.3997865871142</v>
      </c>
      <c r="C25" s="122">
        <f t="shared" si="10"/>
        <v>3771.8748890166753</v>
      </c>
      <c r="D25" s="122">
        <f t="shared" si="10"/>
        <v>3606.019752859359</v>
      </c>
      <c r="E25" s="122">
        <f t="shared" si="10"/>
        <v>3579.2764949512234</v>
      </c>
      <c r="F25" s="122">
        <f t="shared" si="10"/>
        <v>3438.2473520385793</v>
      </c>
      <c r="G25" s="122">
        <f t="shared" si="10"/>
        <v>3232.5796115204284</v>
      </c>
      <c r="H25" s="122">
        <f t="shared" si="10"/>
        <v>3407.248017204302</v>
      </c>
      <c r="I25" s="122">
        <f t="shared" si="10"/>
        <v>3114.1042868192394</v>
      </c>
      <c r="J25" s="122">
        <f t="shared" si="10"/>
        <v>3345.0019650832319</v>
      </c>
      <c r="K25" s="122">
        <f t="shared" si="10"/>
        <v>3340.3305955491487</v>
      </c>
      <c r="L25" s="122">
        <f t="shared" si="10"/>
        <v>3849.017108151882</v>
      </c>
      <c r="M25" s="122">
        <f t="shared" si="10"/>
        <v>3050.6729417008401</v>
      </c>
      <c r="N25" s="122">
        <f t="shared" si="10"/>
        <v>3247.5761457603367</v>
      </c>
      <c r="O25" s="122">
        <f t="shared" si="10"/>
        <v>3426.3974185797028</v>
      </c>
      <c r="P25" s="122">
        <f t="shared" si="10"/>
        <v>2649.5412871621625</v>
      </c>
      <c r="Q25" s="122">
        <f t="shared" si="10"/>
        <v>2606.6554458476853</v>
      </c>
      <c r="R25" s="122">
        <f t="shared" ref="R25:V25" si="11">SUM(R26:R27)</f>
        <v>2622.0190926583164</v>
      </c>
      <c r="S25" s="122">
        <f t="shared" si="11"/>
        <v>2594.266195049714</v>
      </c>
      <c r="T25" s="122">
        <f t="shared" si="11"/>
        <v>2543.2047574023404</v>
      </c>
      <c r="U25" s="122">
        <f t="shared" si="11"/>
        <v>2503.5450489875893</v>
      </c>
      <c r="V25" s="122">
        <f t="shared" si="11"/>
        <v>2526.5455246570286</v>
      </c>
      <c r="W25" s="122">
        <f t="shared" ref="W25" si="12">SUM(W26:W27)</f>
        <v>2574.8106272567011</v>
      </c>
      <c r="DA25" s="130" t="s">
        <v>2600</v>
      </c>
    </row>
    <row r="26" spans="1:105" ht="12" customHeight="1" x14ac:dyDescent="0.25">
      <c r="A26" s="97" t="s">
        <v>74</v>
      </c>
      <c r="B26" s="98">
        <v>3599.3997865871142</v>
      </c>
      <c r="C26" s="98">
        <v>3771.8748890166753</v>
      </c>
      <c r="D26" s="98">
        <v>3606.019752859359</v>
      </c>
      <c r="E26" s="98">
        <v>3579.2764949512234</v>
      </c>
      <c r="F26" s="98">
        <v>3438.2473520385793</v>
      </c>
      <c r="G26" s="98">
        <v>3232.5796115204284</v>
      </c>
      <c r="H26" s="98">
        <v>3407.248017204302</v>
      </c>
      <c r="I26" s="98">
        <v>3114.1042868192394</v>
      </c>
      <c r="J26" s="98">
        <v>3345.0019650832319</v>
      </c>
      <c r="K26" s="98">
        <v>3340.3305955491487</v>
      </c>
      <c r="L26" s="98">
        <v>3849.017108151882</v>
      </c>
      <c r="M26" s="98">
        <v>3050.6729417008401</v>
      </c>
      <c r="N26" s="98">
        <v>3247.5761457603367</v>
      </c>
      <c r="O26" s="98">
        <v>3426.3974185797028</v>
      </c>
      <c r="P26" s="98">
        <v>2649.5412871621625</v>
      </c>
      <c r="Q26" s="98">
        <v>2606.6554458476853</v>
      </c>
      <c r="R26" s="98">
        <v>2622.0190926583164</v>
      </c>
      <c r="S26" s="98">
        <v>2594.266195049714</v>
      </c>
      <c r="T26" s="98">
        <v>2543.2047574023404</v>
      </c>
      <c r="U26" s="98">
        <v>2503.5450489875893</v>
      </c>
      <c r="V26" s="98">
        <v>2526.5455246570286</v>
      </c>
      <c r="W26" s="98">
        <v>2574.8106272567011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4412.0670020871012</v>
      </c>
      <c r="C43" s="117">
        <f t="shared" si="14"/>
        <v>4308.7954045287461</v>
      </c>
      <c r="D43" s="117">
        <f t="shared" si="14"/>
        <v>4299.8379945722045</v>
      </c>
      <c r="E43" s="117">
        <f t="shared" si="14"/>
        <v>4318.4468365433786</v>
      </c>
      <c r="F43" s="117">
        <f t="shared" si="14"/>
        <v>4251.8050225050438</v>
      </c>
      <c r="G43" s="117">
        <f t="shared" si="14"/>
        <v>4050.03763090349</v>
      </c>
      <c r="H43" s="117">
        <f t="shared" si="14"/>
        <v>3511.7941162401348</v>
      </c>
      <c r="I43" s="117">
        <f t="shared" si="14"/>
        <v>3901.1986183686131</v>
      </c>
      <c r="J43" s="117">
        <f t="shared" si="14"/>
        <v>4286.148803576637</v>
      </c>
      <c r="K43" s="117">
        <f t="shared" si="14"/>
        <v>4387.641532185854</v>
      </c>
      <c r="L43" s="117">
        <f t="shared" si="14"/>
        <v>4467.1986466774724</v>
      </c>
      <c r="M43" s="117">
        <f t="shared" si="14"/>
        <v>3914.5592629367957</v>
      </c>
      <c r="N43" s="117">
        <f t="shared" si="14"/>
        <v>3685.8228802588974</v>
      </c>
      <c r="O43" s="117">
        <f t="shared" si="14"/>
        <v>3403.7102540262308</v>
      </c>
      <c r="P43" s="117">
        <f t="shared" si="14"/>
        <v>3061.8395728474347</v>
      </c>
      <c r="Q43" s="117">
        <f t="shared" si="14"/>
        <v>2975.3946783963102</v>
      </c>
      <c r="R43" s="117">
        <f t="shared" ref="R43:V43" si="15">R44+R47+R49+R58</f>
        <v>2926.0262698183928</v>
      </c>
      <c r="S43" s="117">
        <f t="shared" si="15"/>
        <v>2944.6266218978103</v>
      </c>
      <c r="T43" s="117">
        <f t="shared" si="15"/>
        <v>2944.7875294811338</v>
      </c>
      <c r="U43" s="117">
        <f t="shared" si="15"/>
        <v>2947.7302344333302</v>
      </c>
      <c r="V43" s="117">
        <f t="shared" si="15"/>
        <v>2967.6473312580702</v>
      </c>
      <c r="W43" s="117">
        <f t="shared" ref="W43" si="16">W44+W47+W49+W58</f>
        <v>3115.4381482076842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4412.0670020871012</v>
      </c>
      <c r="C44" s="122">
        <f t="shared" si="17"/>
        <v>4308.7954045287461</v>
      </c>
      <c r="D44" s="122">
        <f t="shared" si="17"/>
        <v>4299.8379945722045</v>
      </c>
      <c r="E44" s="122">
        <f t="shared" si="17"/>
        <v>4318.4468365433786</v>
      </c>
      <c r="F44" s="122">
        <f t="shared" si="17"/>
        <v>4251.8050225050438</v>
      </c>
      <c r="G44" s="122">
        <f t="shared" si="17"/>
        <v>4050.03763090349</v>
      </c>
      <c r="H44" s="122">
        <f t="shared" si="17"/>
        <v>3511.7941162401348</v>
      </c>
      <c r="I44" s="122">
        <f t="shared" si="17"/>
        <v>3901.1986183686131</v>
      </c>
      <c r="J44" s="122">
        <f t="shared" si="17"/>
        <v>4286.148803576637</v>
      </c>
      <c r="K44" s="122">
        <f t="shared" si="17"/>
        <v>4387.641532185854</v>
      </c>
      <c r="L44" s="122">
        <f t="shared" si="17"/>
        <v>4467.1986466774724</v>
      </c>
      <c r="M44" s="122">
        <f t="shared" si="17"/>
        <v>3914.5592629367957</v>
      </c>
      <c r="N44" s="122">
        <f t="shared" si="17"/>
        <v>3685.8228802588974</v>
      </c>
      <c r="O44" s="122">
        <f t="shared" si="17"/>
        <v>3403.7102540262308</v>
      </c>
      <c r="P44" s="122">
        <f t="shared" si="17"/>
        <v>3061.8395728474347</v>
      </c>
      <c r="Q44" s="122">
        <f t="shared" si="17"/>
        <v>2975.3946783963102</v>
      </c>
      <c r="R44" s="122">
        <f t="shared" ref="R44:V44" si="18">SUM(R45:R46)</f>
        <v>2926.0262698183928</v>
      </c>
      <c r="S44" s="122">
        <f t="shared" si="18"/>
        <v>2944.6266218978103</v>
      </c>
      <c r="T44" s="122">
        <f t="shared" si="18"/>
        <v>2944.7875294811338</v>
      </c>
      <c r="U44" s="122">
        <f t="shared" si="18"/>
        <v>2947.7302344333302</v>
      </c>
      <c r="V44" s="122">
        <f t="shared" si="18"/>
        <v>2967.6473312580702</v>
      </c>
      <c r="W44" s="122">
        <f t="shared" ref="W44" si="19">SUM(W45:W46)</f>
        <v>3115.4381482076842</v>
      </c>
      <c r="DA44" s="130" t="s">
        <v>2618</v>
      </c>
    </row>
    <row r="45" spans="1:105" ht="12" customHeight="1" x14ac:dyDescent="0.25">
      <c r="A45" s="97" t="s">
        <v>216</v>
      </c>
      <c r="B45" s="98">
        <v>4412.0670020871012</v>
      </c>
      <c r="C45" s="98">
        <v>4308.7954045287461</v>
      </c>
      <c r="D45" s="98">
        <v>4299.8379945722045</v>
      </c>
      <c r="E45" s="98">
        <v>4318.4468365433786</v>
      </c>
      <c r="F45" s="98">
        <v>4251.8050225050438</v>
      </c>
      <c r="G45" s="98">
        <v>4050.03763090349</v>
      </c>
      <c r="H45" s="98">
        <v>3511.7941162401348</v>
      </c>
      <c r="I45" s="98">
        <v>3901.1986183686131</v>
      </c>
      <c r="J45" s="98">
        <v>4286.148803576637</v>
      </c>
      <c r="K45" s="98">
        <v>4387.641532185854</v>
      </c>
      <c r="L45" s="98">
        <v>4467.1986466774724</v>
      </c>
      <c r="M45" s="98">
        <v>3914.5592629367957</v>
      </c>
      <c r="N45" s="98">
        <v>3685.8228802588974</v>
      </c>
      <c r="O45" s="98">
        <v>3403.7102540262308</v>
      </c>
      <c r="P45" s="98">
        <v>3061.8395728474347</v>
      </c>
      <c r="Q45" s="98">
        <v>2975.3946783963102</v>
      </c>
      <c r="R45" s="98">
        <v>2926.0262698183928</v>
      </c>
      <c r="S45" s="98">
        <v>2944.6266218978103</v>
      </c>
      <c r="T45" s="98">
        <v>2944.7875294811338</v>
      </c>
      <c r="U45" s="98">
        <v>2947.7302344333302</v>
      </c>
      <c r="V45" s="98">
        <v>2967.6473312580702</v>
      </c>
      <c r="W45" s="98">
        <v>3115.4381482076842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3189.4578611492138</v>
      </c>
      <c r="C62" s="117">
        <f t="shared" si="21"/>
        <v>3353.1810542903327</v>
      </c>
      <c r="D62" s="117">
        <f t="shared" si="21"/>
        <v>3209.3546401225449</v>
      </c>
      <c r="E62" s="117">
        <f t="shared" si="21"/>
        <v>3266.8550837567668</v>
      </c>
      <c r="F62" s="117">
        <f t="shared" si="21"/>
        <v>3115.2353844825857</v>
      </c>
      <c r="G62" s="117">
        <f t="shared" si="21"/>
        <v>2994.8841636996426</v>
      </c>
      <c r="H62" s="117">
        <f t="shared" si="21"/>
        <v>3007.7160678611349</v>
      </c>
      <c r="I62" s="117">
        <f t="shared" si="21"/>
        <v>2671.3175436239571</v>
      </c>
      <c r="J62" s="117">
        <f t="shared" si="21"/>
        <v>3012.4677216571672</v>
      </c>
      <c r="K62" s="117">
        <f t="shared" si="21"/>
        <v>2978.119032820523</v>
      </c>
      <c r="L62" s="117">
        <f t="shared" si="21"/>
        <v>3436.8697972822461</v>
      </c>
      <c r="M62" s="117">
        <f t="shared" si="21"/>
        <v>2660.0320672378057</v>
      </c>
      <c r="N62" s="117">
        <f t="shared" si="21"/>
        <v>2842.2677492214975</v>
      </c>
      <c r="O62" s="117">
        <f t="shared" si="21"/>
        <v>2996.9443310269635</v>
      </c>
      <c r="P62" s="117">
        <f t="shared" si="21"/>
        <v>2234.5225260654506</v>
      </c>
      <c r="Q62" s="117">
        <f t="shared" si="21"/>
        <v>2363.2421309000542</v>
      </c>
      <c r="R62" s="117">
        <f t="shared" ref="R62:V62" si="22">R63+R66+R68+R77</f>
        <v>2430.1871984911722</v>
      </c>
      <c r="S62" s="117">
        <f t="shared" si="22"/>
        <v>2341.2686068338235</v>
      </c>
      <c r="T62" s="117">
        <f t="shared" si="22"/>
        <v>2321.3579092393747</v>
      </c>
      <c r="U62" s="117">
        <f t="shared" si="22"/>
        <v>2236.1925554596246</v>
      </c>
      <c r="V62" s="117">
        <f t="shared" si="22"/>
        <v>2130.8589559643501</v>
      </c>
      <c r="W62" s="117">
        <f t="shared" ref="W62" si="23">W63+W66+W68+W77</f>
        <v>2413.1892904774913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2821.9645273593424</v>
      </c>
      <c r="C63" s="122">
        <f t="shared" si="24"/>
        <v>2978.4817781216307</v>
      </c>
      <c r="D63" s="122">
        <f t="shared" si="24"/>
        <v>2811.9872111553786</v>
      </c>
      <c r="E63" s="122">
        <f t="shared" si="24"/>
        <v>2862.6310957330729</v>
      </c>
      <c r="F63" s="122">
        <f t="shared" si="24"/>
        <v>2724.9349647753393</v>
      </c>
      <c r="G63" s="122">
        <f t="shared" si="24"/>
        <v>2611.5686465185745</v>
      </c>
      <c r="H63" s="122">
        <f t="shared" si="24"/>
        <v>2620.702618361031</v>
      </c>
      <c r="I63" s="122">
        <f t="shared" si="24"/>
        <v>2309.2387196484292</v>
      </c>
      <c r="J63" s="122">
        <f t="shared" si="24"/>
        <v>2638.1197177929416</v>
      </c>
      <c r="K63" s="122">
        <f t="shared" si="24"/>
        <v>2605.7283080717275</v>
      </c>
      <c r="L63" s="122">
        <f t="shared" si="24"/>
        <v>2999.6017732235559</v>
      </c>
      <c r="M63" s="122">
        <f t="shared" si="24"/>
        <v>2320.5429992469949</v>
      </c>
      <c r="N63" s="122">
        <f t="shared" si="24"/>
        <v>2493.2139670215097</v>
      </c>
      <c r="O63" s="122">
        <f t="shared" si="24"/>
        <v>2624.2444660131282</v>
      </c>
      <c r="P63" s="122">
        <f t="shared" si="24"/>
        <v>1926.7309334384875</v>
      </c>
      <c r="Q63" s="122">
        <f t="shared" si="24"/>
        <v>2005.3261234769257</v>
      </c>
      <c r="R63" s="122">
        <f t="shared" ref="R63:V63" si="25">SUM(R64:R65)</f>
        <v>2065.634881817271</v>
      </c>
      <c r="S63" s="122">
        <f t="shared" si="25"/>
        <v>1997.5509806322611</v>
      </c>
      <c r="T63" s="122">
        <f t="shared" si="25"/>
        <v>1992.8908816683868</v>
      </c>
      <c r="U63" s="122">
        <f t="shared" si="25"/>
        <v>1934.4966700919463</v>
      </c>
      <c r="V63" s="122">
        <f t="shared" si="25"/>
        <v>1863.6381087000666</v>
      </c>
      <c r="W63" s="122">
        <f t="shared" ref="W63" si="26">SUM(W64:W65)</f>
        <v>2136.6402145242341</v>
      </c>
      <c r="DA63" s="130" t="s">
        <v>2636</v>
      </c>
    </row>
    <row r="64" spans="1:105" ht="12" customHeight="1" x14ac:dyDescent="0.25">
      <c r="A64" s="97" t="s">
        <v>217</v>
      </c>
      <c r="B64" s="98">
        <v>2821.9645273593424</v>
      </c>
      <c r="C64" s="98">
        <v>2978.4817781216307</v>
      </c>
      <c r="D64" s="98">
        <v>2811.9872111553786</v>
      </c>
      <c r="E64" s="98">
        <v>2862.6310957330729</v>
      </c>
      <c r="F64" s="98">
        <v>2724.9349647753393</v>
      </c>
      <c r="G64" s="98">
        <v>2611.5686465185745</v>
      </c>
      <c r="H64" s="98">
        <v>2620.702618361031</v>
      </c>
      <c r="I64" s="98">
        <v>2309.2387196484292</v>
      </c>
      <c r="J64" s="98">
        <v>2638.1197177929416</v>
      </c>
      <c r="K64" s="98">
        <v>2605.7283080717275</v>
      </c>
      <c r="L64" s="98">
        <v>2999.6017732235559</v>
      </c>
      <c r="M64" s="98">
        <v>2320.5429992469949</v>
      </c>
      <c r="N64" s="98">
        <v>2493.2139670215097</v>
      </c>
      <c r="O64" s="98">
        <v>2624.2444660131282</v>
      </c>
      <c r="P64" s="98">
        <v>1926.7309334384875</v>
      </c>
      <c r="Q64" s="98">
        <v>2005.3261234769257</v>
      </c>
      <c r="R64" s="98">
        <v>2065.634881817271</v>
      </c>
      <c r="S64" s="98">
        <v>1997.5509806322611</v>
      </c>
      <c r="T64" s="98">
        <v>1992.8908816683868</v>
      </c>
      <c r="U64" s="98">
        <v>1934.4966700919463</v>
      </c>
      <c r="V64" s="98">
        <v>1863.6381087000666</v>
      </c>
      <c r="W64" s="98">
        <v>2136.6402145242341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325.57320400638258</v>
      </c>
      <c r="C68" s="122">
        <v>329.6903272796531</v>
      </c>
      <c r="D68" s="122">
        <v>352.76692602665275</v>
      </c>
      <c r="E68" s="122">
        <v>359.47924316041673</v>
      </c>
      <c r="F68" s="122">
        <v>344.70472644411853</v>
      </c>
      <c r="G68" s="122">
        <v>337.65821286401962</v>
      </c>
      <c r="H68" s="122">
        <v>336.38357673116246</v>
      </c>
      <c r="I68" s="122">
        <v>316.23649086325327</v>
      </c>
      <c r="J68" s="122">
        <v>326.0490503671025</v>
      </c>
      <c r="K68" s="122">
        <v>328.48859169464231</v>
      </c>
      <c r="L68" s="122">
        <v>380.57173197305588</v>
      </c>
      <c r="M68" s="122">
        <v>286.20071472372092</v>
      </c>
      <c r="N68" s="122">
        <v>296.60827526013196</v>
      </c>
      <c r="O68" s="122">
        <v>321.43718791921191</v>
      </c>
      <c r="P68" s="122">
        <v>257.5968215181673</v>
      </c>
      <c r="Q68" s="122">
        <v>308.88834080056296</v>
      </c>
      <c r="R68" s="122">
        <v>316.9418035489627</v>
      </c>
      <c r="S68" s="122">
        <v>297.19470560041003</v>
      </c>
      <c r="T68" s="122">
        <v>282.80184945688677</v>
      </c>
      <c r="U68" s="122">
        <v>256.90847230148239</v>
      </c>
      <c r="V68" s="122">
        <v>223.40339983924932</v>
      </c>
      <c r="W68" s="122">
        <v>233.58577946661453</v>
      </c>
      <c r="DA68" s="130" t="s">
        <v>2641</v>
      </c>
    </row>
    <row r="69" spans="1:105" ht="12" customHeight="1" x14ac:dyDescent="0.25">
      <c r="A69" s="97" t="s">
        <v>134</v>
      </c>
      <c r="B69" s="98">
        <v>328.34913454860072</v>
      </c>
      <c r="C69" s="98">
        <v>333.56891188884998</v>
      </c>
      <c r="D69" s="98">
        <v>357.06582739180004</v>
      </c>
      <c r="E69" s="98">
        <v>363.83720519723931</v>
      </c>
      <c r="F69" s="98">
        <v>348.85303904030633</v>
      </c>
      <c r="G69" s="98">
        <v>341.65584788707264</v>
      </c>
      <c r="H69" s="98">
        <v>340.41886618383512</v>
      </c>
      <c r="I69" s="98">
        <v>320.61921891541641</v>
      </c>
      <c r="J69" s="98">
        <v>331.07369411011985</v>
      </c>
      <c r="K69" s="98">
        <v>333.52986983253226</v>
      </c>
      <c r="L69" s="98">
        <v>386.49795916531139</v>
      </c>
      <c r="M69" s="98">
        <v>290.20329807972121</v>
      </c>
      <c r="N69" s="98">
        <v>301.11272176530588</v>
      </c>
      <c r="O69" s="98">
        <v>325.95062215620351</v>
      </c>
      <c r="P69" s="98">
        <v>260.2247480077645</v>
      </c>
      <c r="Q69" s="98">
        <v>313.10638623580411</v>
      </c>
      <c r="R69" s="98">
        <v>320.85113485516229</v>
      </c>
      <c r="S69" s="98">
        <v>300.82324372967742</v>
      </c>
      <c r="T69" s="98">
        <v>286.61113768029622</v>
      </c>
      <c r="U69" s="98">
        <v>260.81644247968308</v>
      </c>
      <c r="V69" s="98">
        <v>227.09894593013942</v>
      </c>
      <c r="W69" s="98">
        <v>236.75864920985174</v>
      </c>
      <c r="DA69" s="63" t="s">
        <v>2642</v>
      </c>
    </row>
    <row r="70" spans="1:105" ht="12" customHeight="1" x14ac:dyDescent="0.25">
      <c r="A70" s="97" t="s">
        <v>133</v>
      </c>
      <c r="B70" s="98">
        <v>175.19448296181162</v>
      </c>
      <c r="C70" s="98">
        <v>160.55919115247318</v>
      </c>
      <c r="D70" s="98">
        <v>179.80920342913862</v>
      </c>
      <c r="E70" s="98">
        <v>179.25861823880516</v>
      </c>
      <c r="F70" s="98">
        <v>171.41523689443673</v>
      </c>
      <c r="G70" s="98">
        <v>169.91564879837091</v>
      </c>
      <c r="H70" s="98">
        <v>167.1024758555603</v>
      </c>
      <c r="I70" s="98">
        <v>167.06729122068</v>
      </c>
      <c r="J70" s="98">
        <v>158.29825979475444</v>
      </c>
      <c r="K70" s="98">
        <v>164.09724072802317</v>
      </c>
      <c r="L70" s="98">
        <v>169.56072235795818</v>
      </c>
      <c r="M70" s="98">
        <v>133.26404445902395</v>
      </c>
      <c r="N70" s="98">
        <v>133.62729014698502</v>
      </c>
      <c r="O70" s="98">
        <v>150.44678482143902</v>
      </c>
      <c r="P70" s="98">
        <v>122.64766791256663</v>
      </c>
      <c r="Q70" s="98">
        <v>150.14356328074632</v>
      </c>
      <c r="R70" s="98">
        <v>158.81948428275484</v>
      </c>
      <c r="S70" s="98">
        <v>149.66012038731589</v>
      </c>
      <c r="T70" s="98">
        <v>137.72743563337767</v>
      </c>
      <c r="U70" s="98">
        <v>120.97166418927026</v>
      </c>
      <c r="V70" s="98">
        <v>104.33355683517674</v>
      </c>
      <c r="W70" s="98">
        <v>108.55301810081042</v>
      </c>
      <c r="DA70" s="63" t="s">
        <v>2643</v>
      </c>
    </row>
    <row r="71" spans="1:105" ht="12" customHeight="1" x14ac:dyDescent="0.25">
      <c r="A71" s="100" t="s">
        <v>217</v>
      </c>
      <c r="B71" s="101">
        <v>175.19448296181162</v>
      </c>
      <c r="C71" s="101">
        <v>160.55919115247318</v>
      </c>
      <c r="D71" s="101">
        <v>179.80920342913862</v>
      </c>
      <c r="E71" s="101">
        <v>179.25861823880516</v>
      </c>
      <c r="F71" s="101">
        <v>171.41523689443673</v>
      </c>
      <c r="G71" s="101">
        <v>169.91564879837091</v>
      </c>
      <c r="H71" s="101">
        <v>167.1024758555603</v>
      </c>
      <c r="I71" s="101">
        <v>167.06729122068</v>
      </c>
      <c r="J71" s="101">
        <v>158.29825979475444</v>
      </c>
      <c r="K71" s="101">
        <v>164.09724072802317</v>
      </c>
      <c r="L71" s="101">
        <v>169.56072235795818</v>
      </c>
      <c r="M71" s="101">
        <v>133.26404445902395</v>
      </c>
      <c r="N71" s="101">
        <v>133.62729014698502</v>
      </c>
      <c r="O71" s="101">
        <v>150.44678482143902</v>
      </c>
      <c r="P71" s="101">
        <v>122.64766791256663</v>
      </c>
      <c r="Q71" s="101">
        <v>150.14356328074632</v>
      </c>
      <c r="R71" s="101">
        <v>158.81948428275484</v>
      </c>
      <c r="S71" s="101">
        <v>149.66012038731589</v>
      </c>
      <c r="T71" s="101">
        <v>137.72743563337767</v>
      </c>
      <c r="U71" s="101">
        <v>120.97166418927026</v>
      </c>
      <c r="V71" s="101">
        <v>104.33355683517674</v>
      </c>
      <c r="W71" s="101">
        <v>108.55301810081042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41.920129783488989</v>
      </c>
      <c r="C77" s="122">
        <v>45.008948889049023</v>
      </c>
      <c r="D77" s="122">
        <v>44.600502940513479</v>
      </c>
      <c r="E77" s="122">
        <v>44.744744863276935</v>
      </c>
      <c r="F77" s="122">
        <v>45.595693263127885</v>
      </c>
      <c r="G77" s="122">
        <v>45.657304317048137</v>
      </c>
      <c r="H77" s="122">
        <v>50.629872768941333</v>
      </c>
      <c r="I77" s="122">
        <v>45.842333112274929</v>
      </c>
      <c r="J77" s="122">
        <v>48.298953497122795</v>
      </c>
      <c r="K77" s="122">
        <v>43.902133054153126</v>
      </c>
      <c r="L77" s="122">
        <v>56.696292085634624</v>
      </c>
      <c r="M77" s="122">
        <v>53.288353267089754</v>
      </c>
      <c r="N77" s="122">
        <v>52.445506939855747</v>
      </c>
      <c r="O77" s="122">
        <v>51.26267709462352</v>
      </c>
      <c r="P77" s="122">
        <v>50.194771108795855</v>
      </c>
      <c r="Q77" s="122">
        <v>49.027666622565334</v>
      </c>
      <c r="R77" s="122">
        <v>47.610513124938649</v>
      </c>
      <c r="S77" s="122">
        <v>46.522920601152215</v>
      </c>
      <c r="T77" s="122">
        <v>45.665178114101501</v>
      </c>
      <c r="U77" s="122">
        <v>44.787413066195683</v>
      </c>
      <c r="V77" s="122">
        <v>43.817447425033983</v>
      </c>
      <c r="W77" s="122">
        <v>42.963296486642612</v>
      </c>
      <c r="DA77" s="130" t="s">
        <v>2650</v>
      </c>
    </row>
    <row r="78" spans="1:105" ht="12" customHeight="1" x14ac:dyDescent="0.25">
      <c r="A78" s="97" t="s">
        <v>192</v>
      </c>
      <c r="B78" s="98">
        <v>57.654191897099977</v>
      </c>
      <c r="C78" s="98">
        <v>61.762431858732803</v>
      </c>
      <c r="D78" s="98">
        <v>61.231511604645881</v>
      </c>
      <c r="E78" s="98">
        <v>61.420409512403722</v>
      </c>
      <c r="F78" s="98">
        <v>62.628547401911852</v>
      </c>
      <c r="G78" s="98">
        <v>62.758051805338802</v>
      </c>
      <c r="H78" s="98">
        <v>69.564755672325475</v>
      </c>
      <c r="I78" s="98">
        <v>63.124233546478195</v>
      </c>
      <c r="J78" s="98">
        <v>66.399320917369806</v>
      </c>
      <c r="K78" s="98">
        <v>60.354935264399678</v>
      </c>
      <c r="L78" s="98">
        <v>78.629401129872704</v>
      </c>
      <c r="M78" s="98">
        <v>74.156823305648615</v>
      </c>
      <c r="N78" s="98">
        <v>73.14617071704869</v>
      </c>
      <c r="O78" s="98">
        <v>71.798796807048873</v>
      </c>
      <c r="P78" s="98">
        <v>70.554223927765264</v>
      </c>
      <c r="Q78" s="98">
        <v>69.764554809811159</v>
      </c>
      <c r="R78" s="98">
        <v>68.182431184475305</v>
      </c>
      <c r="S78" s="98">
        <v>67.148972405962809</v>
      </c>
      <c r="T78" s="98">
        <v>66.249661730109608</v>
      </c>
      <c r="U78" s="98">
        <v>65.270103359145793</v>
      </c>
      <c r="V78" s="98">
        <v>63.983560221468068</v>
      </c>
      <c r="W78" s="98">
        <v>63.010365920239188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137.79253792727556</v>
      </c>
      <c r="C3" s="118">
        <f t="shared" si="0"/>
        <v>124.12501406122605</v>
      </c>
      <c r="D3" s="118">
        <f t="shared" si="0"/>
        <v>124.95966365715017</v>
      </c>
      <c r="E3" s="118">
        <f t="shared" si="0"/>
        <v>127.84224321254895</v>
      </c>
      <c r="F3" s="118">
        <f t="shared" si="0"/>
        <v>85.123238308604982</v>
      </c>
      <c r="G3" s="118">
        <f t="shared" si="0"/>
        <v>83.845559817314964</v>
      </c>
      <c r="H3" s="118">
        <f t="shared" si="0"/>
        <v>82.212292542098339</v>
      </c>
      <c r="I3" s="118">
        <f t="shared" si="0"/>
        <v>90.562909986061911</v>
      </c>
      <c r="J3" s="118">
        <f t="shared" si="0"/>
        <v>339.48542315732618</v>
      </c>
      <c r="K3" s="118">
        <f t="shared" si="0"/>
        <v>111.92828801432262</v>
      </c>
      <c r="L3" s="118">
        <f t="shared" si="0"/>
        <v>118.65262455672952</v>
      </c>
      <c r="M3" s="118">
        <f t="shared" si="0"/>
        <v>133.38553971217365</v>
      </c>
      <c r="N3" s="118">
        <f t="shared" si="0"/>
        <v>149.1509278366529</v>
      </c>
      <c r="O3" s="118">
        <f t="shared" si="0"/>
        <v>98.705450322497569</v>
      </c>
      <c r="P3" s="118">
        <f t="shared" si="0"/>
        <v>76.092736193946578</v>
      </c>
      <c r="Q3" s="118">
        <f t="shared" si="0"/>
        <v>69.338557617764636</v>
      </c>
      <c r="R3" s="118">
        <f t="shared" ref="R3:V3" si="1">R4+R7+R9+R19</f>
        <v>122.12841270466556</v>
      </c>
      <c r="S3" s="118">
        <f t="shared" si="1"/>
        <v>133.91341559766775</v>
      </c>
      <c r="T3" s="118">
        <f t="shared" si="1"/>
        <v>124.31476450600017</v>
      </c>
      <c r="U3" s="118">
        <f t="shared" si="1"/>
        <v>139.63505416914137</v>
      </c>
      <c r="V3" s="118">
        <f t="shared" si="1"/>
        <v>67.684390951750146</v>
      </c>
      <c r="W3" s="118">
        <f t="shared" ref="W3" si="2">W4+W7+W9+W19</f>
        <v>107.04092870277201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122.04811690457043</v>
      </c>
      <c r="C4" s="123">
        <f t="shared" si="3"/>
        <v>109.80458932125413</v>
      </c>
      <c r="D4" s="123">
        <f t="shared" si="3"/>
        <v>108.93767971752585</v>
      </c>
      <c r="E4" s="123">
        <f t="shared" si="3"/>
        <v>111.9351230643021</v>
      </c>
      <c r="F4" s="123">
        <f t="shared" si="3"/>
        <v>69.720625125673791</v>
      </c>
      <c r="G4" s="123">
        <f t="shared" si="3"/>
        <v>68.50368608408138</v>
      </c>
      <c r="H4" s="123">
        <f t="shared" si="3"/>
        <v>66.955500721949875</v>
      </c>
      <c r="I4" s="123">
        <f t="shared" si="3"/>
        <v>75.083857699936743</v>
      </c>
      <c r="J4" s="123">
        <f t="shared" si="3"/>
        <v>325.10115747331832</v>
      </c>
      <c r="K4" s="123">
        <f t="shared" si="3"/>
        <v>97.091038995789063</v>
      </c>
      <c r="L4" s="123">
        <f t="shared" si="3"/>
        <v>103.69013275150719</v>
      </c>
      <c r="M4" s="123">
        <f t="shared" si="3"/>
        <v>118.16928158579834</v>
      </c>
      <c r="N4" s="123">
        <f t="shared" si="3"/>
        <v>134.23259941594361</v>
      </c>
      <c r="O4" s="123">
        <f t="shared" si="3"/>
        <v>83.958255743957537</v>
      </c>
      <c r="P4" s="123">
        <f t="shared" si="3"/>
        <v>61.240575357355844</v>
      </c>
      <c r="Q4" s="123">
        <f t="shared" si="3"/>
        <v>54.515835727851375</v>
      </c>
      <c r="R4" s="123">
        <f t="shared" ref="R4:V4" si="4">SUM(R5:R6)</f>
        <v>107.35446772320982</v>
      </c>
      <c r="S4" s="123">
        <f t="shared" si="4"/>
        <v>119.42027415221668</v>
      </c>
      <c r="T4" s="123">
        <f t="shared" si="4"/>
        <v>110.5701920845388</v>
      </c>
      <c r="U4" s="123">
        <f t="shared" si="4"/>
        <v>126.60172546412478</v>
      </c>
      <c r="V4" s="123">
        <f t="shared" si="4"/>
        <v>55.323025469287238</v>
      </c>
      <c r="W4" s="123">
        <f t="shared" ref="W4" si="5">SUM(W5:W6)</f>
        <v>94.852432062184661</v>
      </c>
      <c r="DA4" s="130" t="s">
        <v>2748</v>
      </c>
    </row>
    <row r="5" spans="1:105" ht="12" customHeight="1" x14ac:dyDescent="0.25">
      <c r="A5" s="97" t="s">
        <v>51</v>
      </c>
      <c r="B5" s="99">
        <v>121.30366949679991</v>
      </c>
      <c r="C5" s="99">
        <v>109.1427800581974</v>
      </c>
      <c r="D5" s="99">
        <v>108.29033121486187</v>
      </c>
      <c r="E5" s="99">
        <v>111.27953184751355</v>
      </c>
      <c r="F5" s="99">
        <v>69.317874662963703</v>
      </c>
      <c r="G5" s="99">
        <v>68.114320979184171</v>
      </c>
      <c r="H5" s="99">
        <v>66.581294743291778</v>
      </c>
      <c r="I5" s="99">
        <v>74.671352822783248</v>
      </c>
      <c r="J5" s="99">
        <v>323.29110789222801</v>
      </c>
      <c r="K5" s="99">
        <v>96.552012085749084</v>
      </c>
      <c r="L5" s="99">
        <v>103.09880339909782</v>
      </c>
      <c r="M5" s="99">
        <v>117.53204686611356</v>
      </c>
      <c r="N5" s="99">
        <v>133.50395309158191</v>
      </c>
      <c r="O5" s="99">
        <v>83.49575642919207</v>
      </c>
      <c r="P5" s="99">
        <v>60.925623207038825</v>
      </c>
      <c r="Q5" s="99">
        <v>54.227421659593432</v>
      </c>
      <c r="R5" s="99">
        <v>106.77995219162068</v>
      </c>
      <c r="S5" s="99">
        <v>118.7875605798821</v>
      </c>
      <c r="T5" s="99">
        <v>109.98310661804879</v>
      </c>
      <c r="U5" s="99">
        <v>125.93122194073604</v>
      </c>
      <c r="V5" s="99">
        <v>55.034382305419527</v>
      </c>
      <c r="W5" s="99">
        <v>94.342547780130218</v>
      </c>
      <c r="DA5" s="63" t="s">
        <v>2749</v>
      </c>
    </row>
    <row r="6" spans="1:105" ht="12" customHeight="1" x14ac:dyDescent="0.25">
      <c r="A6" s="97" t="s">
        <v>53</v>
      </c>
      <c r="B6" s="99">
        <v>0.74444740777052587</v>
      </c>
      <c r="C6" s="99">
        <v>0.66180926305672949</v>
      </c>
      <c r="D6" s="99">
        <v>0.64734850266399124</v>
      </c>
      <c r="E6" s="99">
        <v>0.65559121678854959</v>
      </c>
      <c r="F6" s="99">
        <v>0.40275046271008119</v>
      </c>
      <c r="G6" s="99">
        <v>0.38936510489720411</v>
      </c>
      <c r="H6" s="99">
        <v>0.37420597865809507</v>
      </c>
      <c r="I6" s="99">
        <v>0.41250487715349954</v>
      </c>
      <c r="J6" s="99">
        <v>1.8100495810903103</v>
      </c>
      <c r="K6" s="99">
        <v>0.53902691003998549</v>
      </c>
      <c r="L6" s="99">
        <v>0.5913293524093749</v>
      </c>
      <c r="M6" s="99">
        <v>0.63723471968477929</v>
      </c>
      <c r="N6" s="99">
        <v>0.72864632436171517</v>
      </c>
      <c r="O6" s="99">
        <v>0.46249931476546285</v>
      </c>
      <c r="P6" s="99">
        <v>0.31495215031701873</v>
      </c>
      <c r="Q6" s="99">
        <v>0.28841406825794436</v>
      </c>
      <c r="R6" s="99">
        <v>0.57451553158913904</v>
      </c>
      <c r="S6" s="99">
        <v>0.63271357233458703</v>
      </c>
      <c r="T6" s="99">
        <v>0.5870854664900107</v>
      </c>
      <c r="U6" s="99">
        <v>0.67050352338875197</v>
      </c>
      <c r="V6" s="99">
        <v>0.28864316386771094</v>
      </c>
      <c r="W6" s="99">
        <v>0.50988428205444392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5.1019029633822259E-2</v>
      </c>
      <c r="C7" s="123">
        <f t="shared" si="6"/>
        <v>5.1704755222420511E-2</v>
      </c>
      <c r="D7" s="123">
        <f t="shared" si="6"/>
        <v>5.2569596381682168E-2</v>
      </c>
      <c r="E7" s="123">
        <f t="shared" si="6"/>
        <v>7.5787957881865722E-2</v>
      </c>
      <c r="F7" s="123">
        <f t="shared" si="6"/>
        <v>5.6123561676592743E-2</v>
      </c>
      <c r="G7" s="123">
        <f t="shared" si="6"/>
        <v>5.6570409415830122E-2</v>
      </c>
      <c r="H7" s="123">
        <f t="shared" si="6"/>
        <v>9.1601030880574461E-2</v>
      </c>
      <c r="I7" s="123">
        <f t="shared" si="6"/>
        <v>6.464328688794814E-2</v>
      </c>
      <c r="J7" s="123">
        <f t="shared" si="6"/>
        <v>7.0609692865439472E-2</v>
      </c>
      <c r="K7" s="123">
        <f t="shared" si="6"/>
        <v>8.545212917197223E-2</v>
      </c>
      <c r="L7" s="123">
        <f t="shared" si="6"/>
        <v>9.4398485921080966E-2</v>
      </c>
      <c r="M7" s="123">
        <f t="shared" si="6"/>
        <v>0.11170681796975981</v>
      </c>
      <c r="N7" s="123">
        <f t="shared" si="6"/>
        <v>0.11245876507595903</v>
      </c>
      <c r="O7" s="123">
        <f t="shared" si="6"/>
        <v>0.11886645512811801</v>
      </c>
      <c r="P7" s="123">
        <f t="shared" si="6"/>
        <v>9.9831096297846131E-2</v>
      </c>
      <c r="Q7" s="123">
        <f t="shared" si="6"/>
        <v>8.0995618984598852E-2</v>
      </c>
      <c r="R7" s="123">
        <f t="shared" si="6"/>
        <v>6.5550876672316363E-2</v>
      </c>
      <c r="S7" s="123">
        <f t="shared" si="6"/>
        <v>6.0307674028587707E-2</v>
      </c>
      <c r="T7" s="123">
        <f t="shared" si="6"/>
        <v>6.9102807802716021E-2</v>
      </c>
      <c r="U7" s="123">
        <f t="shared" si="6"/>
        <v>0.10373933183728648</v>
      </c>
      <c r="V7" s="123">
        <f t="shared" si="6"/>
        <v>0.19433722416180227</v>
      </c>
      <c r="W7" s="123">
        <f t="shared" si="6"/>
        <v>0.25171090766204407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5.1019029633822259E-2</v>
      </c>
      <c r="C8" s="99">
        <f>RES_hhdet_fech!C8/RES_summary!C$19</f>
        <v>5.1704755222420511E-2</v>
      </c>
      <c r="D8" s="99">
        <f>RES_hhdet_fech!D8/RES_summary!D$19</f>
        <v>5.2569596381682168E-2</v>
      </c>
      <c r="E8" s="99">
        <f>RES_hhdet_fech!E8/RES_summary!E$19</f>
        <v>7.5787957881865722E-2</v>
      </c>
      <c r="F8" s="99">
        <f>RES_hhdet_fech!F8/RES_summary!F$19</f>
        <v>5.6123561676592743E-2</v>
      </c>
      <c r="G8" s="99">
        <f>RES_hhdet_fech!G8/RES_summary!G$19</f>
        <v>5.6570409415830122E-2</v>
      </c>
      <c r="H8" s="99">
        <f>RES_hhdet_fech!H8/RES_summary!H$19</f>
        <v>9.1601030880574461E-2</v>
      </c>
      <c r="I8" s="99">
        <f>RES_hhdet_fech!I8/RES_summary!I$19</f>
        <v>6.464328688794814E-2</v>
      </c>
      <c r="J8" s="99">
        <f>RES_hhdet_fech!J8/RES_summary!J$19</f>
        <v>7.0609692865439472E-2</v>
      </c>
      <c r="K8" s="99">
        <f>RES_hhdet_fech!K8/RES_summary!K$19</f>
        <v>8.545212917197223E-2</v>
      </c>
      <c r="L8" s="99">
        <f>RES_hhdet_fech!L8/RES_summary!L$19</f>
        <v>9.4398485921080966E-2</v>
      </c>
      <c r="M8" s="99">
        <f>RES_hhdet_fech!M8/RES_summary!M$19</f>
        <v>0.11170681796975981</v>
      </c>
      <c r="N8" s="99">
        <f>RES_hhdet_fech!N8/RES_summary!N$19</f>
        <v>0.11245876507595903</v>
      </c>
      <c r="O8" s="99">
        <f>RES_hhdet_fech!O8/RES_summary!O$19</f>
        <v>0.11886645512811801</v>
      </c>
      <c r="P8" s="99">
        <f>RES_hhdet_fech!P8/RES_summary!P$19</f>
        <v>9.9831096297846131E-2</v>
      </c>
      <c r="Q8" s="99">
        <f>RES_hhdet_fech!Q8/RES_summary!Q$19</f>
        <v>8.0995618984598852E-2</v>
      </c>
      <c r="R8" s="99">
        <f>RES_hhdet_fech!R8/RES_summary!R$19</f>
        <v>6.5550876672316363E-2</v>
      </c>
      <c r="S8" s="99">
        <f>RES_hhdet_fech!S8/RES_summary!S$19</f>
        <v>6.0307674028587707E-2</v>
      </c>
      <c r="T8" s="99">
        <f>RES_hhdet_fech!T8/RES_summary!T$19</f>
        <v>6.9102807802716021E-2</v>
      </c>
      <c r="U8" s="99">
        <f>RES_hhdet_fech!U8/RES_summary!U$19</f>
        <v>0.10373933183728648</v>
      </c>
      <c r="V8" s="99">
        <f>RES_hhdet_fech!V8/RES_summary!V$19</f>
        <v>0.19433722416180227</v>
      </c>
      <c r="W8" s="99">
        <f>RES_hhdet_fech!W8/RES_summary!W$19</f>
        <v>0.25171090766204407</v>
      </c>
      <c r="DA8" s="63" t="s">
        <v>2752</v>
      </c>
    </row>
    <row r="9" spans="1:105" ht="12" customHeight="1" x14ac:dyDescent="0.25">
      <c r="A9" s="121" t="s">
        <v>55</v>
      </c>
      <c r="B9" s="123">
        <v>13.463493169858445</v>
      </c>
      <c r="C9" s="123">
        <v>11.903222994619954</v>
      </c>
      <c r="D9" s="123">
        <v>13.610513170872125</v>
      </c>
      <c r="E9" s="123">
        <v>13.488196226911478</v>
      </c>
      <c r="F9" s="123">
        <v>12.94754187552997</v>
      </c>
      <c r="G9" s="123">
        <v>12.894144233392296</v>
      </c>
      <c r="H9" s="123">
        <v>12.565895137332207</v>
      </c>
      <c r="I9" s="123">
        <v>12.996357901604735</v>
      </c>
      <c r="J9" s="123">
        <v>11.841463887021465</v>
      </c>
      <c r="K9" s="123">
        <v>12.505274690521503</v>
      </c>
      <c r="L9" s="123">
        <v>12.137244476292317</v>
      </c>
      <c r="M9" s="123">
        <v>12.397030705989188</v>
      </c>
      <c r="N9" s="123">
        <v>12.117218135316598</v>
      </c>
      <c r="O9" s="123">
        <v>12.013525046110333</v>
      </c>
      <c r="P9" s="123">
        <v>12.210315347221886</v>
      </c>
      <c r="Q9" s="123">
        <v>12.27379345498464</v>
      </c>
      <c r="R9" s="123">
        <v>12.320797213724799</v>
      </c>
      <c r="S9" s="123">
        <v>12.115136243270381</v>
      </c>
      <c r="T9" s="123">
        <v>11.422359659734408</v>
      </c>
      <c r="U9" s="123">
        <v>10.739340475186211</v>
      </c>
      <c r="V9" s="123">
        <v>10.031328826668704</v>
      </c>
      <c r="W9" s="123">
        <v>9.8285881572698592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14.277450234392814</v>
      </c>
      <c r="C15" s="102">
        <v>12.747788889693343</v>
      </c>
      <c r="D15" s="102">
        <v>14.539824469493109</v>
      </c>
      <c r="E15" s="102">
        <v>14.447161709301806</v>
      </c>
      <c r="F15" s="102">
        <v>13.924325878216061</v>
      </c>
      <c r="G15" s="102">
        <v>13.867166286464752</v>
      </c>
      <c r="H15" s="102">
        <v>13.507152617699427</v>
      </c>
      <c r="I15" s="102">
        <v>13.966282643768475</v>
      </c>
      <c r="J15" s="102">
        <v>12.805463733001641</v>
      </c>
      <c r="K15" s="102">
        <v>13.539214498196598</v>
      </c>
      <c r="L15" s="102">
        <v>13.231434579516222</v>
      </c>
      <c r="M15" s="102">
        <v>13.465906148780942</v>
      </c>
      <c r="N15" s="102">
        <v>13.172749757087873</v>
      </c>
      <c r="O15" s="102">
        <v>13.031111029217721</v>
      </c>
      <c r="P15" s="102">
        <v>13.247853755339726</v>
      </c>
      <c r="Q15" s="102">
        <v>13.198268292879547</v>
      </c>
      <c r="R15" s="102">
        <v>13.21549886499149</v>
      </c>
      <c r="S15" s="102">
        <v>12.948297647072449</v>
      </c>
      <c r="T15" s="102">
        <v>12.183264668821051</v>
      </c>
      <c r="U15" s="102">
        <v>11.451949751626371</v>
      </c>
      <c r="V15" s="102">
        <v>10.677526827338072</v>
      </c>
      <c r="W15" s="102">
        <v>10.428261761484219</v>
      </c>
      <c r="DA15" s="131" t="s">
        <v>2759</v>
      </c>
    </row>
    <row r="16" spans="1:105" ht="12" customHeight="1" x14ac:dyDescent="0.25">
      <c r="A16" s="107" t="s">
        <v>121</v>
      </c>
      <c r="B16" s="105">
        <v>12.300120293501632</v>
      </c>
      <c r="C16" s="105">
        <v>10.789565101951579</v>
      </c>
      <c r="D16" s="105">
        <v>12.437042538006972</v>
      </c>
      <c r="E16" s="105">
        <v>12.334545176750497</v>
      </c>
      <c r="F16" s="105">
        <v>11.913857833852457</v>
      </c>
      <c r="G16" s="105">
        <v>11.934095807694142</v>
      </c>
      <c r="H16" s="105">
        <v>11.647227836493796</v>
      </c>
      <c r="I16" s="105">
        <v>12.188641842735958</v>
      </c>
      <c r="J16" s="105">
        <v>11.010458021506416</v>
      </c>
      <c r="K16" s="105">
        <v>11.702312500320536</v>
      </c>
      <c r="L16" s="105">
        <v>11.175163961568259</v>
      </c>
      <c r="M16" s="105">
        <v>11.53237130308041</v>
      </c>
      <c r="N16" s="105">
        <v>11.224075993817824</v>
      </c>
      <c r="O16" s="105">
        <v>11.156212635379443</v>
      </c>
      <c r="P16" s="105">
        <v>11.424004792642018</v>
      </c>
      <c r="Q16" s="105">
        <v>11.473117856251314</v>
      </c>
      <c r="R16" s="105">
        <v>11.597517391440293</v>
      </c>
      <c r="S16" s="105">
        <v>11.414731326887324</v>
      </c>
      <c r="T16" s="105">
        <v>10.785389936218694</v>
      </c>
      <c r="U16" s="105">
        <v>10.115628130615844</v>
      </c>
      <c r="V16" s="105">
        <v>9.4455937968221999</v>
      </c>
      <c r="W16" s="105">
        <v>9.2431924960129876</v>
      </c>
      <c r="DA16" s="132" t="s">
        <v>2760</v>
      </c>
    </row>
    <row r="17" spans="1:105" ht="12" customHeight="1" x14ac:dyDescent="0.25">
      <c r="A17" s="108" t="s">
        <v>53</v>
      </c>
      <c r="B17" s="99">
        <v>7.683289167805877</v>
      </c>
      <c r="C17" s="99">
        <v>6.1817019231126711</v>
      </c>
      <c r="D17" s="99">
        <v>7.4110669442066914</v>
      </c>
      <c r="E17" s="99">
        <v>7.2006018153650766</v>
      </c>
      <c r="F17" s="99">
        <v>6.9466752004562515</v>
      </c>
      <c r="G17" s="99">
        <v>7.0184890406273261</v>
      </c>
      <c r="H17" s="99">
        <v>6.7328072266598511</v>
      </c>
      <c r="I17" s="99">
        <v>7.4332105883079125</v>
      </c>
      <c r="J17" s="99">
        <v>6.1749611897974725</v>
      </c>
      <c r="K17" s="99">
        <v>6.7408197957517588</v>
      </c>
      <c r="L17" s="99">
        <v>5.5745453958799782</v>
      </c>
      <c r="M17" s="99">
        <v>6.2366222886570277</v>
      </c>
      <c r="N17" s="99">
        <v>5.8238268315190398</v>
      </c>
      <c r="O17" s="99">
        <v>5.8921162441823913</v>
      </c>
      <c r="P17" s="99">
        <v>6.225473535966799</v>
      </c>
      <c r="Q17" s="99">
        <v>6.2821175088401251</v>
      </c>
      <c r="R17" s="99">
        <v>6.5097022727471066</v>
      </c>
      <c r="S17" s="99">
        <v>6.4091639060652934</v>
      </c>
      <c r="T17" s="99">
        <v>5.807966757402192</v>
      </c>
      <c r="U17" s="99">
        <v>5.2521200007988602</v>
      </c>
      <c r="V17" s="99">
        <v>4.8495496270355396</v>
      </c>
      <c r="W17" s="99">
        <v>4.7253374975056932</v>
      </c>
      <c r="DA17" s="63" t="s">
        <v>2761</v>
      </c>
    </row>
    <row r="18" spans="1:105" ht="12" customHeight="1" x14ac:dyDescent="0.25">
      <c r="A18" s="108" t="s">
        <v>52</v>
      </c>
      <c r="B18" s="99">
        <v>4.6168311256957519</v>
      </c>
      <c r="C18" s="99">
        <v>4.6078631788389073</v>
      </c>
      <c r="D18" s="99">
        <v>5.0259755938002799</v>
      </c>
      <c r="E18" s="99">
        <v>5.1339433613854215</v>
      </c>
      <c r="F18" s="99">
        <v>4.967182633396205</v>
      </c>
      <c r="G18" s="99">
        <v>4.915606767066814</v>
      </c>
      <c r="H18" s="99">
        <v>4.9144206098339458</v>
      </c>
      <c r="I18" s="99">
        <v>4.7554312544280499</v>
      </c>
      <c r="J18" s="99">
        <v>4.8354968317089444</v>
      </c>
      <c r="K18" s="99">
        <v>4.9614927045687773</v>
      </c>
      <c r="L18" s="99">
        <v>5.6006185656882783</v>
      </c>
      <c r="M18" s="99">
        <v>5.2957490144233823</v>
      </c>
      <c r="N18" s="99">
        <v>5.4002491622987847</v>
      </c>
      <c r="O18" s="99">
        <v>5.2640963911970529</v>
      </c>
      <c r="P18" s="99">
        <v>5.1985312566752171</v>
      </c>
      <c r="Q18" s="99">
        <v>5.1910003474111894</v>
      </c>
      <c r="R18" s="99">
        <v>5.0878151186931886</v>
      </c>
      <c r="S18" s="99">
        <v>5.0055674208220298</v>
      </c>
      <c r="T18" s="99">
        <v>4.9774231788165038</v>
      </c>
      <c r="U18" s="99">
        <v>4.8635081298169824</v>
      </c>
      <c r="V18" s="99">
        <v>4.5960441697866603</v>
      </c>
      <c r="W18" s="99">
        <v>4.5178549985072936</v>
      </c>
      <c r="DA18" s="63" t="s">
        <v>2762</v>
      </c>
    </row>
    <row r="19" spans="1:105" ht="12" customHeight="1" x14ac:dyDescent="0.25">
      <c r="A19" s="121" t="s">
        <v>54</v>
      </c>
      <c r="B19" s="123">
        <v>2.2299088232128694</v>
      </c>
      <c r="C19" s="123">
        <v>2.3654969901295506</v>
      </c>
      <c r="D19" s="123">
        <v>2.3589011723705045</v>
      </c>
      <c r="E19" s="123">
        <v>2.3431359634534901</v>
      </c>
      <c r="F19" s="123">
        <v>2.3989477457246244</v>
      </c>
      <c r="G19" s="123">
        <v>2.3911590904254671</v>
      </c>
      <c r="H19" s="123">
        <v>2.5992956519356851</v>
      </c>
      <c r="I19" s="123">
        <v>2.4180510976324805</v>
      </c>
      <c r="J19" s="123">
        <v>2.4721921041209249</v>
      </c>
      <c r="K19" s="123">
        <v>2.2465221988400828</v>
      </c>
      <c r="L19" s="123">
        <v>2.7308488430089253</v>
      </c>
      <c r="M19" s="123">
        <v>2.70752060241638</v>
      </c>
      <c r="N19" s="123">
        <v>2.6886515203167392</v>
      </c>
      <c r="O19" s="123">
        <v>2.6148030773015822</v>
      </c>
      <c r="P19" s="123">
        <v>2.5420143930709971</v>
      </c>
      <c r="Q19" s="123">
        <v>2.4679328159440215</v>
      </c>
      <c r="R19" s="123">
        <v>2.3875968910586214</v>
      </c>
      <c r="S19" s="123">
        <v>2.3176975281521033</v>
      </c>
      <c r="T19" s="123">
        <v>2.2531099539242407</v>
      </c>
      <c r="U19" s="123">
        <v>2.1902488979930963</v>
      </c>
      <c r="V19" s="123">
        <v>2.1356994316324007</v>
      </c>
      <c r="W19" s="123">
        <v>2.1081975756554421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2.2299088232128694</v>
      </c>
      <c r="C22" s="110">
        <v>2.3654969901295506</v>
      </c>
      <c r="D22" s="110">
        <v>2.3589011723705045</v>
      </c>
      <c r="E22" s="110">
        <v>2.3431359634534901</v>
      </c>
      <c r="F22" s="110">
        <v>2.3989477457246244</v>
      </c>
      <c r="G22" s="110">
        <v>2.3911590904254671</v>
      </c>
      <c r="H22" s="110">
        <v>2.5992956519356851</v>
      </c>
      <c r="I22" s="110">
        <v>2.4180510976324805</v>
      </c>
      <c r="J22" s="110">
        <v>2.4721921041209249</v>
      </c>
      <c r="K22" s="110">
        <v>2.2465221988400828</v>
      </c>
      <c r="L22" s="110">
        <v>2.7308488430089253</v>
      </c>
      <c r="M22" s="110">
        <v>2.70752060241638</v>
      </c>
      <c r="N22" s="110">
        <v>2.6886515203167392</v>
      </c>
      <c r="O22" s="110">
        <v>2.6148030773015822</v>
      </c>
      <c r="P22" s="110">
        <v>2.5420143930709971</v>
      </c>
      <c r="Q22" s="110">
        <v>2.4679328159440215</v>
      </c>
      <c r="R22" s="110">
        <v>2.3875968910586214</v>
      </c>
      <c r="S22" s="110">
        <v>2.3176975281521033</v>
      </c>
      <c r="T22" s="110">
        <v>2.2531099539242407</v>
      </c>
      <c r="U22" s="110">
        <v>2.1902488979930963</v>
      </c>
      <c r="V22" s="110">
        <v>2.1356994316324007</v>
      </c>
      <c r="W22" s="110">
        <v>2.1081975756554421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171.62092249761</v>
      </c>
      <c r="C24" s="118">
        <f t="shared" si="7"/>
        <v>177.40326486526467</v>
      </c>
      <c r="D24" s="118">
        <f t="shared" si="7"/>
        <v>171.66009423940946</v>
      </c>
      <c r="E24" s="118">
        <f t="shared" si="7"/>
        <v>170.08292401829283</v>
      </c>
      <c r="F24" s="118">
        <f t="shared" si="7"/>
        <v>163.1639055822672</v>
      </c>
      <c r="G24" s="118">
        <f t="shared" si="7"/>
        <v>153.92404922419684</v>
      </c>
      <c r="H24" s="118">
        <f t="shared" si="7"/>
        <v>160.92381413620723</v>
      </c>
      <c r="I24" s="118">
        <f t="shared" si="7"/>
        <v>148.16620039839682</v>
      </c>
      <c r="J24" s="118">
        <f t="shared" si="7"/>
        <v>156.42942775654515</v>
      </c>
      <c r="K24" s="118">
        <f t="shared" si="7"/>
        <v>156.12696744517402</v>
      </c>
      <c r="L24" s="118">
        <f t="shared" si="7"/>
        <v>177.15278657728732</v>
      </c>
      <c r="M24" s="118">
        <f t="shared" si="7"/>
        <v>142.98858925566378</v>
      </c>
      <c r="N24" s="118">
        <f t="shared" si="7"/>
        <v>150.37528845796513</v>
      </c>
      <c r="O24" s="118">
        <f t="shared" si="7"/>
        <v>156.85690689897663</v>
      </c>
      <c r="P24" s="118">
        <f t="shared" si="7"/>
        <v>124.11482000143957</v>
      </c>
      <c r="Q24" s="118">
        <f t="shared" si="7"/>
        <v>121.86660103689843</v>
      </c>
      <c r="R24" s="118">
        <f t="shared" ref="R24:V24" si="8">R25+R28+R30+R39</f>
        <v>121.89777085720695</v>
      </c>
      <c r="S24" s="118">
        <f t="shared" si="8"/>
        <v>119.88458749360893</v>
      </c>
      <c r="T24" s="118">
        <f t="shared" si="8"/>
        <v>116.49505976597956</v>
      </c>
      <c r="U24" s="118">
        <f t="shared" si="8"/>
        <v>113.5433468354701</v>
      </c>
      <c r="V24" s="118">
        <f t="shared" si="8"/>
        <v>112.98887580799462</v>
      </c>
      <c r="W24" s="118">
        <f t="shared" ref="W24" si="9">W25+W28+W30+W39</f>
        <v>114.07939680432156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155.87660146251673</v>
      </c>
      <c r="C25" s="123">
        <f t="shared" si="10"/>
        <v>163.08601258428203</v>
      </c>
      <c r="D25" s="123">
        <f t="shared" si="10"/>
        <v>155.63720225340279</v>
      </c>
      <c r="E25" s="123">
        <f t="shared" si="10"/>
        <v>154.18962985504726</v>
      </c>
      <c r="F25" s="123">
        <f t="shared" si="10"/>
        <v>147.78627900223461</v>
      </c>
      <c r="G25" s="123">
        <f t="shared" si="10"/>
        <v>138.60137831847959</v>
      </c>
      <c r="H25" s="123">
        <f t="shared" si="10"/>
        <v>145.66922228437735</v>
      </c>
      <c r="I25" s="123">
        <f t="shared" si="10"/>
        <v>132.66721339627622</v>
      </c>
      <c r="J25" s="123">
        <f t="shared" si="10"/>
        <v>142.02259864753955</v>
      </c>
      <c r="K25" s="123">
        <f t="shared" si="10"/>
        <v>141.26782068038457</v>
      </c>
      <c r="L25" s="123">
        <f t="shared" si="10"/>
        <v>162.12193189489395</v>
      </c>
      <c r="M25" s="123">
        <f t="shared" si="10"/>
        <v>127.81516639456183</v>
      </c>
      <c r="N25" s="123">
        <f t="shared" si="10"/>
        <v>135.48552657266637</v>
      </c>
      <c r="O25" s="123">
        <f t="shared" si="10"/>
        <v>142.17277046396214</v>
      </c>
      <c r="P25" s="123">
        <f t="shared" si="10"/>
        <v>109.31061236104564</v>
      </c>
      <c r="Q25" s="123">
        <f t="shared" si="10"/>
        <v>107.04088177849503</v>
      </c>
      <c r="R25" s="123">
        <f t="shared" ref="R25:V25" si="11">SUM(R26:R27)</f>
        <v>107.01397746561447</v>
      </c>
      <c r="S25" s="123">
        <f t="shared" si="11"/>
        <v>105.27494529002198</v>
      </c>
      <c r="T25" s="123">
        <f t="shared" si="11"/>
        <v>102.6169233197604</v>
      </c>
      <c r="U25" s="123">
        <f t="shared" si="11"/>
        <v>100.40927467165073</v>
      </c>
      <c r="V25" s="123">
        <f t="shared" si="11"/>
        <v>100.65722800420617</v>
      </c>
      <c r="W25" s="123">
        <f t="shared" ref="W25" si="12">SUM(W26:W27)</f>
        <v>102.0387342152447</v>
      </c>
      <c r="DA25" s="130" t="s">
        <v>2768</v>
      </c>
    </row>
    <row r="26" spans="1:105" ht="12" customHeight="1" x14ac:dyDescent="0.25">
      <c r="A26" s="97" t="s">
        <v>74</v>
      </c>
      <c r="B26" s="99">
        <v>154.13190620409202</v>
      </c>
      <c r="C26" s="99">
        <v>161.2723541133426</v>
      </c>
      <c r="D26" s="99">
        <v>153.92153265119836</v>
      </c>
      <c r="E26" s="99">
        <v>152.5001732602467</v>
      </c>
      <c r="F26" s="99">
        <v>146.17288861506228</v>
      </c>
      <c r="G26" s="99">
        <v>137.0955584938792</v>
      </c>
      <c r="H26" s="99">
        <v>144.09503848560286</v>
      </c>
      <c r="I26" s="99">
        <v>131.25093280125449</v>
      </c>
      <c r="J26" s="99">
        <v>140.47858394995413</v>
      </c>
      <c r="K26" s="99">
        <v>139.72835939723808</v>
      </c>
      <c r="L26" s="99">
        <v>160.28972680626998</v>
      </c>
      <c r="M26" s="99">
        <v>126.43198273895544</v>
      </c>
      <c r="N26" s="99">
        <v>133.98712341776513</v>
      </c>
      <c r="O26" s="99">
        <v>140.5525778400675</v>
      </c>
      <c r="P26" s="99">
        <v>108.13606837023224</v>
      </c>
      <c r="Q26" s="99">
        <v>105.8470507785554</v>
      </c>
      <c r="R26" s="99">
        <v>105.79901998471861</v>
      </c>
      <c r="S26" s="99">
        <v>104.0754761310359</v>
      </c>
      <c r="T26" s="99">
        <v>101.43463446749398</v>
      </c>
      <c r="U26" s="99">
        <v>99.249535996722997</v>
      </c>
      <c r="V26" s="99">
        <v>99.500278914757303</v>
      </c>
      <c r="W26" s="99">
        <v>100.81359268064517</v>
      </c>
      <c r="DA26" s="63" t="s">
        <v>2769</v>
      </c>
    </row>
    <row r="27" spans="1:105" ht="12" customHeight="1" x14ac:dyDescent="0.25">
      <c r="A27" s="97" t="s">
        <v>53</v>
      </c>
      <c r="B27" s="99">
        <v>1.744695258424722</v>
      </c>
      <c r="C27" s="99">
        <v>1.8136584709394319</v>
      </c>
      <c r="D27" s="99">
        <v>1.7156696022044329</v>
      </c>
      <c r="E27" s="99">
        <v>1.6894565948005678</v>
      </c>
      <c r="F27" s="99">
        <v>1.6133903871723179</v>
      </c>
      <c r="G27" s="99">
        <v>1.5058198246003882</v>
      </c>
      <c r="H27" s="99">
        <v>1.5741837987744982</v>
      </c>
      <c r="I27" s="99">
        <v>1.4162805950217436</v>
      </c>
      <c r="J27" s="99">
        <v>1.5440146975854105</v>
      </c>
      <c r="K27" s="99">
        <v>1.539461283146488</v>
      </c>
      <c r="L27" s="99">
        <v>1.832205088623956</v>
      </c>
      <c r="M27" s="99">
        <v>1.3831836556063934</v>
      </c>
      <c r="N27" s="99">
        <v>1.4984031549012387</v>
      </c>
      <c r="O27" s="99">
        <v>1.6201926238946456</v>
      </c>
      <c r="P27" s="99">
        <v>1.1745439908134072</v>
      </c>
      <c r="Q27" s="99">
        <v>1.1938309999396353</v>
      </c>
      <c r="R27" s="99">
        <v>1.2149574808958612</v>
      </c>
      <c r="S27" s="99">
        <v>1.1994691589860749</v>
      </c>
      <c r="T27" s="99">
        <v>1.1822888522664254</v>
      </c>
      <c r="U27" s="99">
        <v>1.1597386749277361</v>
      </c>
      <c r="V27" s="99">
        <v>1.1569490894488681</v>
      </c>
      <c r="W27" s="99">
        <v>1.2251415345995291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5.0536088902390863E-2</v>
      </c>
      <c r="C28" s="123">
        <f t="shared" si="13"/>
        <v>5.1186342018954827E-2</v>
      </c>
      <c r="D28" s="123">
        <f t="shared" si="13"/>
        <v>5.3701186447360189E-2</v>
      </c>
      <c r="E28" s="123">
        <f t="shared" si="13"/>
        <v>7.551722044778135E-2</v>
      </c>
      <c r="F28" s="123">
        <f t="shared" si="13"/>
        <v>5.5339688160321976E-2</v>
      </c>
      <c r="G28" s="123">
        <f t="shared" si="13"/>
        <v>6.049119365595871E-2</v>
      </c>
      <c r="H28" s="123">
        <f t="shared" si="13"/>
        <v>0.10345755438866218</v>
      </c>
      <c r="I28" s="123">
        <f t="shared" si="13"/>
        <v>7.5664092796752791E-2</v>
      </c>
      <c r="J28" s="123">
        <f t="shared" si="13"/>
        <v>8.3775137227699678E-2</v>
      </c>
      <c r="K28" s="123">
        <f t="shared" si="13"/>
        <v>9.4402794048115551E-2</v>
      </c>
      <c r="L28" s="123">
        <f t="shared" si="13"/>
        <v>0.10227098775293123</v>
      </c>
      <c r="M28" s="123">
        <f t="shared" si="13"/>
        <v>0.12045026920878373</v>
      </c>
      <c r="N28" s="123">
        <f t="shared" si="13"/>
        <v>0.13697623513306625</v>
      </c>
      <c r="O28" s="123">
        <f t="shared" si="13"/>
        <v>0.15108146894986263</v>
      </c>
      <c r="P28" s="123">
        <f t="shared" si="13"/>
        <v>0.17123554942973948</v>
      </c>
      <c r="Q28" s="123">
        <f t="shared" si="13"/>
        <v>0.19493256558327876</v>
      </c>
      <c r="R28" s="123">
        <f t="shared" si="13"/>
        <v>0.21352696799216406</v>
      </c>
      <c r="S28" s="123">
        <f t="shared" si="13"/>
        <v>0.22860211300985264</v>
      </c>
      <c r="T28" s="123">
        <f t="shared" si="13"/>
        <v>0.24689285600618072</v>
      </c>
      <c r="U28" s="123">
        <f t="shared" si="13"/>
        <v>0.27177705832234905</v>
      </c>
      <c r="V28" s="123">
        <f t="shared" si="13"/>
        <v>0.30236267738267747</v>
      </c>
      <c r="W28" s="123">
        <f t="shared" si="13"/>
        <v>0.32820371847076946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5.0536088902390863E-2</v>
      </c>
      <c r="C29" s="99">
        <f>RES_hhdet_fech!C29/RES_summary!C$19</f>
        <v>5.1186342018954827E-2</v>
      </c>
      <c r="D29" s="99">
        <f>RES_hhdet_fech!D29/RES_summary!D$19</f>
        <v>5.3701186447360189E-2</v>
      </c>
      <c r="E29" s="99">
        <f>RES_hhdet_fech!E29/RES_summary!E$19</f>
        <v>7.551722044778135E-2</v>
      </c>
      <c r="F29" s="99">
        <f>RES_hhdet_fech!F29/RES_summary!F$19</f>
        <v>5.5339688160321976E-2</v>
      </c>
      <c r="G29" s="99">
        <f>RES_hhdet_fech!G29/RES_summary!G$19</f>
        <v>6.049119365595871E-2</v>
      </c>
      <c r="H29" s="99">
        <f>RES_hhdet_fech!H29/RES_summary!H$19</f>
        <v>0.10345755438866218</v>
      </c>
      <c r="I29" s="99">
        <f>RES_hhdet_fech!I29/RES_summary!I$19</f>
        <v>7.5664092796752791E-2</v>
      </c>
      <c r="J29" s="99">
        <f>RES_hhdet_fech!J29/RES_summary!J$19</f>
        <v>8.3775137227699678E-2</v>
      </c>
      <c r="K29" s="99">
        <f>RES_hhdet_fech!K29/RES_summary!K$19</f>
        <v>9.4402794048115551E-2</v>
      </c>
      <c r="L29" s="99">
        <f>RES_hhdet_fech!L29/RES_summary!L$19</f>
        <v>0.10227098775293123</v>
      </c>
      <c r="M29" s="99">
        <f>RES_hhdet_fech!M29/RES_summary!M$19</f>
        <v>0.12045026920878373</v>
      </c>
      <c r="N29" s="99">
        <f>RES_hhdet_fech!N29/RES_summary!N$19</f>
        <v>0.13697623513306625</v>
      </c>
      <c r="O29" s="99">
        <f>RES_hhdet_fech!O29/RES_summary!O$19</f>
        <v>0.15108146894986263</v>
      </c>
      <c r="P29" s="99">
        <f>RES_hhdet_fech!P29/RES_summary!P$19</f>
        <v>0.17123554942973948</v>
      </c>
      <c r="Q29" s="99">
        <f>RES_hhdet_fech!Q29/RES_summary!Q$19</f>
        <v>0.19493256558327876</v>
      </c>
      <c r="R29" s="99">
        <f>RES_hhdet_fech!R29/RES_summary!R$19</f>
        <v>0.21352696799216406</v>
      </c>
      <c r="S29" s="99">
        <f>RES_hhdet_fech!S29/RES_summary!S$19</f>
        <v>0.22860211300985264</v>
      </c>
      <c r="T29" s="99">
        <f>RES_hhdet_fech!T29/RES_summary!T$19</f>
        <v>0.24689285600618072</v>
      </c>
      <c r="U29" s="99">
        <f>RES_hhdet_fech!U29/RES_summary!U$19</f>
        <v>0.27177705832234905</v>
      </c>
      <c r="V29" s="99">
        <f>RES_hhdet_fech!V29/RES_summary!V$19</f>
        <v>0.30236267738267747</v>
      </c>
      <c r="W29" s="99">
        <f>RES_hhdet_fech!W29/RES_summary!W$19</f>
        <v>0.32820371847076946</v>
      </c>
      <c r="DA29" s="63" t="s">
        <v>2772</v>
      </c>
    </row>
    <row r="30" spans="1:105" ht="12" customHeight="1" x14ac:dyDescent="0.25">
      <c r="A30" s="121" t="s">
        <v>55</v>
      </c>
      <c r="B30" s="123">
        <v>13.463876122978002</v>
      </c>
      <c r="C30" s="123">
        <v>11.900769136520699</v>
      </c>
      <c r="D30" s="123">
        <v>13.610256396017379</v>
      </c>
      <c r="E30" s="123">
        <v>13.475700725357687</v>
      </c>
      <c r="F30" s="123">
        <v>12.924956137783504</v>
      </c>
      <c r="G30" s="123">
        <v>12.872784332774614</v>
      </c>
      <c r="H30" s="123">
        <v>12.553132922348848</v>
      </c>
      <c r="I30" s="123">
        <v>13.005289717947406</v>
      </c>
      <c r="J30" s="123">
        <v>11.850568941829449</v>
      </c>
      <c r="K30" s="123">
        <v>12.517736093917755</v>
      </c>
      <c r="L30" s="123">
        <v>12.198340883894385</v>
      </c>
      <c r="M30" s="123">
        <v>12.348958745358042</v>
      </c>
      <c r="N30" s="123">
        <v>12.070248450348606</v>
      </c>
      <c r="O30" s="123">
        <v>11.927958859473048</v>
      </c>
      <c r="P30" s="123">
        <v>12.100334845914469</v>
      </c>
      <c r="Q30" s="123">
        <v>12.164330365495235</v>
      </c>
      <c r="R30" s="123">
        <v>12.275211252207422</v>
      </c>
      <c r="S30" s="123">
        <v>12.055764846150606</v>
      </c>
      <c r="T30" s="123">
        <v>11.377793425326441</v>
      </c>
      <c r="U30" s="123">
        <v>10.681251538268329</v>
      </c>
      <c r="V30" s="123">
        <v>9.9197473713519866</v>
      </c>
      <c r="W30" s="123">
        <v>9.648940308273831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14.277450234392813</v>
      </c>
      <c r="C35" s="102">
        <v>12.746161391116193</v>
      </c>
      <c r="D35" s="102">
        <v>14.540333533149585</v>
      </c>
      <c r="E35" s="102">
        <v>14.435564887704492</v>
      </c>
      <c r="F35" s="102">
        <v>13.907579125044492</v>
      </c>
      <c r="G35" s="102">
        <v>13.846814131509037</v>
      </c>
      <c r="H35" s="102">
        <v>13.491956500283912</v>
      </c>
      <c r="I35" s="102">
        <v>13.961388060667415</v>
      </c>
      <c r="J35" s="102">
        <v>12.804780545440682</v>
      </c>
      <c r="K35" s="102">
        <v>13.541323466086004</v>
      </c>
      <c r="L35" s="102">
        <v>13.212961794272331</v>
      </c>
      <c r="M35" s="102">
        <v>13.442399220564271</v>
      </c>
      <c r="N35" s="102">
        <v>13.11449174425786</v>
      </c>
      <c r="O35" s="102">
        <v>12.92716460081218</v>
      </c>
      <c r="P35" s="102">
        <v>13.131031313920085</v>
      </c>
      <c r="Q35" s="102">
        <v>13.136110975763241</v>
      </c>
      <c r="R35" s="102">
        <v>13.210659763599752</v>
      </c>
      <c r="S35" s="102">
        <v>12.917802814968454</v>
      </c>
      <c r="T35" s="102">
        <v>12.123737183409849</v>
      </c>
      <c r="U35" s="102">
        <v>11.365370175171901</v>
      </c>
      <c r="V35" s="102">
        <v>10.516796761654117</v>
      </c>
      <c r="W35" s="102">
        <v>10.199753786553497</v>
      </c>
      <c r="DA35" s="131" t="s">
        <v>2778</v>
      </c>
    </row>
    <row r="36" spans="1:105" ht="12" customHeight="1" x14ac:dyDescent="0.25">
      <c r="A36" s="107" t="s">
        <v>121</v>
      </c>
      <c r="B36" s="105">
        <v>12.30012029350163</v>
      </c>
      <c r="C36" s="105">
        <v>10.788327950256472</v>
      </c>
      <c r="D36" s="105">
        <v>12.437082674173336</v>
      </c>
      <c r="E36" s="105">
        <v>12.328167730668277</v>
      </c>
      <c r="F36" s="105">
        <v>11.904573732781474</v>
      </c>
      <c r="G36" s="105">
        <v>11.92401669826693</v>
      </c>
      <c r="H36" s="105">
        <v>11.638840438752807</v>
      </c>
      <c r="I36" s="105">
        <v>12.18729895347931</v>
      </c>
      <c r="J36" s="105">
        <v>11.010869204820704</v>
      </c>
      <c r="K36" s="105">
        <v>11.704047450286637</v>
      </c>
      <c r="L36" s="105">
        <v>11.175102067527867</v>
      </c>
      <c r="M36" s="105">
        <v>11.508122590293283</v>
      </c>
      <c r="N36" s="105">
        <v>11.188630444860763</v>
      </c>
      <c r="O36" s="105">
        <v>11.095313609472621</v>
      </c>
      <c r="P36" s="105">
        <v>11.338778974195234</v>
      </c>
      <c r="Q36" s="105">
        <v>11.407153144648653</v>
      </c>
      <c r="R36" s="105">
        <v>11.568710323796964</v>
      </c>
      <c r="S36" s="105">
        <v>11.387858578803417</v>
      </c>
      <c r="T36" s="105">
        <v>10.738897104695294</v>
      </c>
      <c r="U36" s="105">
        <v>10.050281881238771</v>
      </c>
      <c r="V36" s="105">
        <v>9.3495786680004791</v>
      </c>
      <c r="W36" s="105">
        <v>9.0944142107117987</v>
      </c>
      <c r="DA36" s="132" t="s">
        <v>2779</v>
      </c>
    </row>
    <row r="37" spans="1:105" ht="12" customHeight="1" x14ac:dyDescent="0.25">
      <c r="A37" s="108" t="s">
        <v>53</v>
      </c>
      <c r="B37" s="99">
        <v>7.6832891678058788</v>
      </c>
      <c r="C37" s="99">
        <v>6.1804832595914228</v>
      </c>
      <c r="D37" s="99">
        <v>7.4110821195598389</v>
      </c>
      <c r="E37" s="99">
        <v>7.1946387786009218</v>
      </c>
      <c r="F37" s="99">
        <v>6.9382359241212965</v>
      </c>
      <c r="G37" s="99">
        <v>7.0097729326231715</v>
      </c>
      <c r="H37" s="99">
        <v>6.7264587106228442</v>
      </c>
      <c r="I37" s="99">
        <v>7.4325231320446168</v>
      </c>
      <c r="J37" s="99">
        <v>6.1756204816234472</v>
      </c>
      <c r="K37" s="99">
        <v>6.7424080914392599</v>
      </c>
      <c r="L37" s="99">
        <v>5.5747714229531624</v>
      </c>
      <c r="M37" s="99">
        <v>6.2177476769633788</v>
      </c>
      <c r="N37" s="99">
        <v>5.7964167057946074</v>
      </c>
      <c r="O37" s="99">
        <v>5.8436954841204889</v>
      </c>
      <c r="P37" s="99">
        <v>6.1627323200655688</v>
      </c>
      <c r="Q37" s="99">
        <v>6.2439182954974752</v>
      </c>
      <c r="R37" s="99">
        <v>6.5075656730335334</v>
      </c>
      <c r="S37" s="99">
        <v>6.4129279306278946</v>
      </c>
      <c r="T37" s="99">
        <v>5.7935554386371519</v>
      </c>
      <c r="U37" s="99">
        <v>5.2171627295543415</v>
      </c>
      <c r="V37" s="99">
        <v>4.7866010108166845</v>
      </c>
      <c r="W37" s="99">
        <v>4.6192548406119212</v>
      </c>
      <c r="DA37" s="63" t="s">
        <v>2780</v>
      </c>
    </row>
    <row r="38" spans="1:105" ht="12" customHeight="1" x14ac:dyDescent="0.25">
      <c r="A38" s="108" t="s">
        <v>52</v>
      </c>
      <c r="B38" s="99">
        <v>4.616831125695751</v>
      </c>
      <c r="C38" s="99">
        <v>4.6078446906650496</v>
      </c>
      <c r="D38" s="99">
        <v>5.026000554613498</v>
      </c>
      <c r="E38" s="99">
        <v>5.1335289520673557</v>
      </c>
      <c r="F38" s="99">
        <v>4.9663378086601782</v>
      </c>
      <c r="G38" s="99">
        <v>4.9142437656437599</v>
      </c>
      <c r="H38" s="99">
        <v>4.9123817281299589</v>
      </c>
      <c r="I38" s="99">
        <v>4.7547758214346922</v>
      </c>
      <c r="J38" s="99">
        <v>4.8352487231972558</v>
      </c>
      <c r="K38" s="99">
        <v>4.9616393588473793</v>
      </c>
      <c r="L38" s="99">
        <v>5.6003306445747043</v>
      </c>
      <c r="M38" s="99">
        <v>5.2903749133299049</v>
      </c>
      <c r="N38" s="99">
        <v>5.3922137390661558</v>
      </c>
      <c r="O38" s="99">
        <v>5.251618125352131</v>
      </c>
      <c r="P38" s="99">
        <v>5.1760466541296672</v>
      </c>
      <c r="Q38" s="99">
        <v>5.163234849151177</v>
      </c>
      <c r="R38" s="99">
        <v>5.0611446507634312</v>
      </c>
      <c r="S38" s="99">
        <v>4.9749306481755236</v>
      </c>
      <c r="T38" s="99">
        <v>4.9453416660581428</v>
      </c>
      <c r="U38" s="99">
        <v>4.8331191516844303</v>
      </c>
      <c r="V38" s="99">
        <v>4.5629776571837928</v>
      </c>
      <c r="W38" s="99">
        <v>4.4751593700998784</v>
      </c>
      <c r="DA38" s="63" t="s">
        <v>2781</v>
      </c>
    </row>
    <row r="39" spans="1:105" ht="12" customHeight="1" x14ac:dyDescent="0.25">
      <c r="A39" s="121" t="s">
        <v>54</v>
      </c>
      <c r="B39" s="123">
        <v>2.2299088232128694</v>
      </c>
      <c r="C39" s="123">
        <v>2.3652968024429852</v>
      </c>
      <c r="D39" s="123">
        <v>2.3589344035419124</v>
      </c>
      <c r="E39" s="123">
        <v>2.3420762174401095</v>
      </c>
      <c r="F39" s="123">
        <v>2.3973307540887676</v>
      </c>
      <c r="G39" s="123">
        <v>2.3893953792866744</v>
      </c>
      <c r="H39" s="123">
        <v>2.5980013750923656</v>
      </c>
      <c r="I39" s="123">
        <v>2.4180331913764208</v>
      </c>
      <c r="J39" s="123">
        <v>2.4724850299484649</v>
      </c>
      <c r="K39" s="123">
        <v>2.2470078768235622</v>
      </c>
      <c r="L39" s="123">
        <v>2.7302428107460321</v>
      </c>
      <c r="M39" s="123">
        <v>2.7040138465351258</v>
      </c>
      <c r="N39" s="123">
        <v>2.6825371998170864</v>
      </c>
      <c r="O39" s="123">
        <v>2.6050961065915912</v>
      </c>
      <c r="P39" s="123">
        <v>2.5326372450497194</v>
      </c>
      <c r="Q39" s="123">
        <v>2.4664563273248876</v>
      </c>
      <c r="R39" s="123">
        <v>2.3950551713928765</v>
      </c>
      <c r="S39" s="123">
        <v>2.3252752444264888</v>
      </c>
      <c r="T39" s="123">
        <v>2.2534501648865239</v>
      </c>
      <c r="U39" s="123">
        <v>2.1810435672286932</v>
      </c>
      <c r="V39" s="123">
        <v>2.1095377550537786</v>
      </c>
      <c r="W39" s="123">
        <v>2.0635185623322507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2.2299088232128694</v>
      </c>
      <c r="C41" s="110">
        <v>2.3652968024429852</v>
      </c>
      <c r="D41" s="110">
        <v>2.3589344035419124</v>
      </c>
      <c r="E41" s="110">
        <v>2.3420762174401095</v>
      </c>
      <c r="F41" s="110">
        <v>2.3973307540887676</v>
      </c>
      <c r="G41" s="110">
        <v>2.3893953792866744</v>
      </c>
      <c r="H41" s="110">
        <v>2.5980013750923656</v>
      </c>
      <c r="I41" s="110">
        <v>2.4180331913764208</v>
      </c>
      <c r="J41" s="110">
        <v>2.4724850299484649</v>
      </c>
      <c r="K41" s="110">
        <v>2.2470078768235622</v>
      </c>
      <c r="L41" s="110">
        <v>2.7302428107460321</v>
      </c>
      <c r="M41" s="110">
        <v>2.7040138465351258</v>
      </c>
      <c r="N41" s="110">
        <v>2.6825371998170864</v>
      </c>
      <c r="O41" s="110">
        <v>2.6050961065915912</v>
      </c>
      <c r="P41" s="110">
        <v>2.5326372450497194</v>
      </c>
      <c r="Q41" s="110">
        <v>2.4664563273248876</v>
      </c>
      <c r="R41" s="110">
        <v>2.3950551713928765</v>
      </c>
      <c r="S41" s="110">
        <v>2.3252752444264888</v>
      </c>
      <c r="T41" s="110">
        <v>2.2534501648865239</v>
      </c>
      <c r="U41" s="110">
        <v>2.1810435672286932</v>
      </c>
      <c r="V41" s="110">
        <v>2.1095377550537786</v>
      </c>
      <c r="W41" s="110">
        <v>2.0635185623322507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179.63037141598497</v>
      </c>
      <c r="C43" s="118">
        <f t="shared" si="14"/>
        <v>174.20437251124497</v>
      </c>
      <c r="D43" s="118">
        <f t="shared" si="14"/>
        <v>175.41298460863575</v>
      </c>
      <c r="E43" s="118">
        <f t="shared" si="14"/>
        <v>175.80135623712277</v>
      </c>
      <c r="F43" s="118">
        <f t="shared" si="14"/>
        <v>172.80176027161096</v>
      </c>
      <c r="G43" s="118">
        <f t="shared" si="14"/>
        <v>165.10141229253367</v>
      </c>
      <c r="H43" s="118">
        <f t="shared" si="14"/>
        <v>144.98942349625239</v>
      </c>
      <c r="I43" s="118">
        <f t="shared" si="14"/>
        <v>159.00420083033424</v>
      </c>
      <c r="J43" s="118">
        <f t="shared" si="14"/>
        <v>171.49653807208085</v>
      </c>
      <c r="K43" s="118">
        <f t="shared" si="14"/>
        <v>174.99936476217687</v>
      </c>
      <c r="L43" s="118">
        <f t="shared" si="14"/>
        <v>177.47204185575546</v>
      </c>
      <c r="M43" s="118">
        <f t="shared" si="14"/>
        <v>156.58164355964971</v>
      </c>
      <c r="N43" s="118">
        <f t="shared" si="14"/>
        <v>147.60923126163374</v>
      </c>
      <c r="O43" s="118">
        <f t="shared" si="14"/>
        <v>136.68832637109986</v>
      </c>
      <c r="P43" s="118">
        <f t="shared" si="14"/>
        <v>123.98653422104161</v>
      </c>
      <c r="Q43" s="118">
        <f t="shared" si="14"/>
        <v>120.47712366333924</v>
      </c>
      <c r="R43" s="118">
        <f t="shared" ref="R43:V43" si="15">R44+R47+R49+R58</f>
        <v>118.16651006120223</v>
      </c>
      <c r="S43" s="118">
        <f t="shared" si="15"/>
        <v>117.94964912779305</v>
      </c>
      <c r="T43" s="118">
        <f t="shared" si="15"/>
        <v>116.56437294463062</v>
      </c>
      <c r="U43" s="118">
        <f t="shared" si="15"/>
        <v>115.20429632239345</v>
      </c>
      <c r="V43" s="118">
        <f t="shared" si="15"/>
        <v>114.27400108060949</v>
      </c>
      <c r="W43" s="118">
        <f t="shared" ref="W43" si="16">W44+W47+W49+W58</f>
        <v>118.39858029445311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163.88601627436961</v>
      </c>
      <c r="C44" s="123">
        <f t="shared" si="17"/>
        <v>159.82613496800258</v>
      </c>
      <c r="D44" s="123">
        <f t="shared" si="17"/>
        <v>159.25390570896849</v>
      </c>
      <c r="E44" s="123">
        <f t="shared" si="17"/>
        <v>159.7048324493006</v>
      </c>
      <c r="F44" s="123">
        <f t="shared" si="17"/>
        <v>157.16976801768493</v>
      </c>
      <c r="G44" s="123">
        <f t="shared" si="17"/>
        <v>149.55218314445997</v>
      </c>
      <c r="H44" s="123">
        <f t="shared" si="17"/>
        <v>129.66661861578248</v>
      </c>
      <c r="I44" s="123">
        <f t="shared" si="17"/>
        <v>143.51389538279514</v>
      </c>
      <c r="J44" s="123">
        <f t="shared" si="17"/>
        <v>157.11501247833399</v>
      </c>
      <c r="K44" s="123">
        <f t="shared" si="17"/>
        <v>160.18124176798989</v>
      </c>
      <c r="L44" s="123">
        <f t="shared" si="17"/>
        <v>162.46011564650672</v>
      </c>
      <c r="M44" s="123">
        <f t="shared" si="17"/>
        <v>141.53070805658399</v>
      </c>
      <c r="N44" s="123">
        <f t="shared" si="17"/>
        <v>132.77586582420858</v>
      </c>
      <c r="O44" s="123">
        <f t="shared" si="17"/>
        <v>122.02280366271083</v>
      </c>
      <c r="P44" s="123">
        <f t="shared" si="17"/>
        <v>109.13357452264241</v>
      </c>
      <c r="Q44" s="123">
        <f t="shared" si="17"/>
        <v>105.55262399623999</v>
      </c>
      <c r="R44" s="123">
        <f t="shared" ref="R44:V44" si="18">SUM(R45:R46)</f>
        <v>103.12712176874832</v>
      </c>
      <c r="S44" s="123">
        <f t="shared" si="18"/>
        <v>103.15092174732946</v>
      </c>
      <c r="T44" s="123">
        <f t="shared" si="18"/>
        <v>102.52267955411428</v>
      </c>
      <c r="U44" s="123">
        <f t="shared" si="18"/>
        <v>101.97252522719457</v>
      </c>
      <c r="V44" s="123">
        <f t="shared" si="18"/>
        <v>101.94458478854069</v>
      </c>
      <c r="W44" s="123">
        <f t="shared" ref="W44" si="19">SUM(W45:W46)</f>
        <v>106.41498379487241</v>
      </c>
      <c r="DA44" s="130" t="s">
        <v>2786</v>
      </c>
    </row>
    <row r="45" spans="1:105" ht="12" customHeight="1" x14ac:dyDescent="0.25">
      <c r="A45" s="97" t="s">
        <v>216</v>
      </c>
      <c r="B45" s="99">
        <v>162.03967627844602</v>
      </c>
      <c r="C45" s="99">
        <v>158.05389227156078</v>
      </c>
      <c r="D45" s="99">
        <v>157.52192503433997</v>
      </c>
      <c r="E45" s="99">
        <v>157.999419340667</v>
      </c>
      <c r="F45" s="99">
        <v>155.52514451999269</v>
      </c>
      <c r="G45" s="99">
        <v>148.02424303218694</v>
      </c>
      <c r="H45" s="99">
        <v>128.37510914924042</v>
      </c>
      <c r="I45" s="99">
        <v>142.12608957352282</v>
      </c>
      <c r="J45" s="99">
        <v>155.58936974633579</v>
      </c>
      <c r="K45" s="99">
        <v>158.64455858827066</v>
      </c>
      <c r="L45" s="99">
        <v>160.80148153908689</v>
      </c>
      <c r="M45" s="99">
        <v>140.06835255376566</v>
      </c>
      <c r="N45" s="99">
        <v>131.29072057107285</v>
      </c>
      <c r="O45" s="99">
        <v>120.54508674075119</v>
      </c>
      <c r="P45" s="99">
        <v>107.88924785649901</v>
      </c>
      <c r="Q45" s="99">
        <v>104.31060303898305</v>
      </c>
      <c r="R45" s="99">
        <v>101.9068291996978</v>
      </c>
      <c r="S45" s="99">
        <v>101.94955127953764</v>
      </c>
      <c r="T45" s="99">
        <v>101.33938962504776</v>
      </c>
      <c r="U45" s="99">
        <v>100.81534217391638</v>
      </c>
      <c r="V45" s="99">
        <v>100.81182710355101</v>
      </c>
      <c r="W45" s="99">
        <v>105.201746014153</v>
      </c>
      <c r="DA45" s="63" t="s">
        <v>2787</v>
      </c>
    </row>
    <row r="46" spans="1:105" ht="12" customHeight="1" x14ac:dyDescent="0.25">
      <c r="A46" s="97" t="s">
        <v>53</v>
      </c>
      <c r="B46" s="99">
        <v>1.8463399959235844</v>
      </c>
      <c r="C46" s="99">
        <v>1.7722426964417979</v>
      </c>
      <c r="D46" s="99">
        <v>1.7319806746285182</v>
      </c>
      <c r="E46" s="99">
        <v>1.7054131086335982</v>
      </c>
      <c r="F46" s="99">
        <v>1.6446234976922236</v>
      </c>
      <c r="G46" s="99">
        <v>1.5279401122730367</v>
      </c>
      <c r="H46" s="99">
        <v>1.291509466542061</v>
      </c>
      <c r="I46" s="99">
        <v>1.3878058092723233</v>
      </c>
      <c r="J46" s="99">
        <v>1.5256427319982153</v>
      </c>
      <c r="K46" s="99">
        <v>1.5366831797192342</v>
      </c>
      <c r="L46" s="99">
        <v>1.6586341074198412</v>
      </c>
      <c r="M46" s="99">
        <v>1.4623555028183326</v>
      </c>
      <c r="N46" s="99">
        <v>1.4851452531357192</v>
      </c>
      <c r="O46" s="99">
        <v>1.4777169219596382</v>
      </c>
      <c r="P46" s="99">
        <v>1.2443266661433889</v>
      </c>
      <c r="Q46" s="99">
        <v>1.2420209572569363</v>
      </c>
      <c r="R46" s="99">
        <v>1.2202925690505302</v>
      </c>
      <c r="S46" s="99">
        <v>1.2013704677918116</v>
      </c>
      <c r="T46" s="99">
        <v>1.1832899290665144</v>
      </c>
      <c r="U46" s="99">
        <v>1.1571830532781942</v>
      </c>
      <c r="V46" s="99">
        <v>1.1327576849896812</v>
      </c>
      <c r="W46" s="99">
        <v>1.2132377807194119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5.0543410462336777E-2</v>
      </c>
      <c r="C47" s="123">
        <f t="shared" si="20"/>
        <v>5.5268088012698426E-2</v>
      </c>
      <c r="D47" s="123">
        <f t="shared" si="20"/>
        <v>6.4868476120286747E-2</v>
      </c>
      <c r="E47" s="123">
        <f t="shared" si="20"/>
        <v>9.2383327253061184E-2</v>
      </c>
      <c r="F47" s="123">
        <f t="shared" si="20"/>
        <v>6.512960935092782E-2</v>
      </c>
      <c r="G47" s="123">
        <f t="shared" si="20"/>
        <v>5.6043611799265237E-2</v>
      </c>
      <c r="H47" s="123">
        <f t="shared" si="20"/>
        <v>5.9337747966231841E-2</v>
      </c>
      <c r="I47" s="123">
        <f t="shared" si="20"/>
        <v>2.9498692547039934E-2</v>
      </c>
      <c r="J47" s="123">
        <f t="shared" si="20"/>
        <v>2.3597305732996902E-2</v>
      </c>
      <c r="K47" s="123">
        <f t="shared" si="20"/>
        <v>1.1546080872652294E-2</v>
      </c>
      <c r="L47" s="123">
        <f t="shared" si="20"/>
        <v>2.1410157011086187E-2</v>
      </c>
      <c r="M47" s="123">
        <f t="shared" si="20"/>
        <v>9.3122017788909855E-2</v>
      </c>
      <c r="N47" s="123">
        <f t="shared" si="20"/>
        <v>0.17870100864342819</v>
      </c>
      <c r="O47" s="123">
        <f t="shared" si="20"/>
        <v>0.25564182062893037</v>
      </c>
      <c r="P47" s="123">
        <f t="shared" si="20"/>
        <v>0.31524208627060041</v>
      </c>
      <c r="Q47" s="123">
        <f t="shared" si="20"/>
        <v>0.36022397977972204</v>
      </c>
      <c r="R47" s="123">
        <f t="shared" si="20"/>
        <v>0.37678430365132343</v>
      </c>
      <c r="S47" s="123">
        <f t="shared" si="20"/>
        <v>0.37897134435568353</v>
      </c>
      <c r="T47" s="123">
        <f t="shared" si="20"/>
        <v>0.35668045053002928</v>
      </c>
      <c r="U47" s="123">
        <f t="shared" si="20"/>
        <v>0.31113247515392495</v>
      </c>
      <c r="V47" s="123">
        <f t="shared" si="20"/>
        <v>0.25190199683871556</v>
      </c>
      <c r="W47" s="123">
        <f t="shared" si="20"/>
        <v>0.19870205993435305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5.0543410462336777E-2</v>
      </c>
      <c r="C48" s="99">
        <f>RES_hhdet_fech!C48/RES_summary!C$19</f>
        <v>5.5268088012698426E-2</v>
      </c>
      <c r="D48" s="99">
        <f>RES_hhdet_fech!D48/RES_summary!D$19</f>
        <v>6.4868476120286747E-2</v>
      </c>
      <c r="E48" s="99">
        <f>RES_hhdet_fech!E48/RES_summary!E$19</f>
        <v>9.2383327253061184E-2</v>
      </c>
      <c r="F48" s="99">
        <f>RES_hhdet_fech!F48/RES_summary!F$19</f>
        <v>6.512960935092782E-2</v>
      </c>
      <c r="G48" s="99">
        <f>RES_hhdet_fech!G48/RES_summary!G$19</f>
        <v>5.6043611799265237E-2</v>
      </c>
      <c r="H48" s="99">
        <f>RES_hhdet_fech!H48/RES_summary!H$19</f>
        <v>5.9337747966231841E-2</v>
      </c>
      <c r="I48" s="99">
        <f>RES_hhdet_fech!I48/RES_summary!I$19</f>
        <v>2.9498692547039934E-2</v>
      </c>
      <c r="J48" s="99">
        <f>RES_hhdet_fech!J48/RES_summary!J$19</f>
        <v>2.3597305732996902E-2</v>
      </c>
      <c r="K48" s="99">
        <f>RES_hhdet_fech!K48/RES_summary!K$19</f>
        <v>1.1546080872652294E-2</v>
      </c>
      <c r="L48" s="99">
        <f>RES_hhdet_fech!L48/RES_summary!L$19</f>
        <v>2.1410157011086187E-2</v>
      </c>
      <c r="M48" s="99">
        <f>RES_hhdet_fech!M48/RES_summary!M$19</f>
        <v>9.3122017788909855E-2</v>
      </c>
      <c r="N48" s="99">
        <f>RES_hhdet_fech!N48/RES_summary!N$19</f>
        <v>0.17870100864342819</v>
      </c>
      <c r="O48" s="99">
        <f>RES_hhdet_fech!O48/RES_summary!O$19</f>
        <v>0.25564182062893037</v>
      </c>
      <c r="P48" s="99">
        <f>RES_hhdet_fech!P48/RES_summary!P$19</f>
        <v>0.31524208627060041</v>
      </c>
      <c r="Q48" s="99">
        <f>RES_hhdet_fech!Q48/RES_summary!Q$19</f>
        <v>0.36022397977972204</v>
      </c>
      <c r="R48" s="99">
        <f>RES_hhdet_fech!R48/RES_summary!R$19</f>
        <v>0.37678430365132343</v>
      </c>
      <c r="S48" s="99">
        <f>RES_hhdet_fech!S48/RES_summary!S$19</f>
        <v>0.37897134435568353</v>
      </c>
      <c r="T48" s="99">
        <f>RES_hhdet_fech!T48/RES_summary!T$19</f>
        <v>0.35668045053002928</v>
      </c>
      <c r="U48" s="99">
        <f>RES_hhdet_fech!U48/RES_summary!U$19</f>
        <v>0.31113247515392495</v>
      </c>
      <c r="V48" s="99">
        <f>RES_hhdet_fech!V48/RES_summary!V$19</f>
        <v>0.25190199683871556</v>
      </c>
      <c r="W48" s="99">
        <f>RES_hhdet_fech!W48/RES_summary!W$19</f>
        <v>0.19870205993435305</v>
      </c>
      <c r="DA48" s="63" t="s">
        <v>2790</v>
      </c>
    </row>
    <row r="49" spans="1:105" ht="12" customHeight="1" x14ac:dyDescent="0.25">
      <c r="A49" s="121" t="s">
        <v>55</v>
      </c>
      <c r="B49" s="123">
        <v>13.46390290794016</v>
      </c>
      <c r="C49" s="123">
        <v>11.953641792252631</v>
      </c>
      <c r="D49" s="123">
        <v>13.726258062156749</v>
      </c>
      <c r="E49" s="123">
        <v>13.648131677043938</v>
      </c>
      <c r="F49" s="123">
        <v>13.151568081561562</v>
      </c>
      <c r="G49" s="123">
        <v>13.086514521248448</v>
      </c>
      <c r="H49" s="123">
        <v>12.657411172089571</v>
      </c>
      <c r="I49" s="123">
        <v>13.042817384351304</v>
      </c>
      <c r="J49" s="123">
        <v>11.884014045796103</v>
      </c>
      <c r="K49" s="123">
        <v>12.558760105733596</v>
      </c>
      <c r="L49" s="123">
        <v>12.26044684511332</v>
      </c>
      <c r="M49" s="123">
        <v>12.257882256960393</v>
      </c>
      <c r="N49" s="123">
        <v>11.979621708563144</v>
      </c>
      <c r="O49" s="123">
        <v>11.814223362810319</v>
      </c>
      <c r="P49" s="123">
        <v>12.009765371581915</v>
      </c>
      <c r="Q49" s="123">
        <v>12.097267438968951</v>
      </c>
      <c r="R49" s="123">
        <v>12.26142311075381</v>
      </c>
      <c r="S49" s="123">
        <v>12.083347881487779</v>
      </c>
      <c r="T49" s="123">
        <v>11.423809831925514</v>
      </c>
      <c r="U49" s="123">
        <v>10.739059401700487</v>
      </c>
      <c r="V49" s="123">
        <v>9.9735228449837692</v>
      </c>
      <c r="W49" s="123">
        <v>9.7262320896074108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14.277450234392814</v>
      </c>
      <c r="C54" s="102">
        <v>12.779105150081341</v>
      </c>
      <c r="D54" s="102">
        <v>14.632318338622762</v>
      </c>
      <c r="E54" s="102">
        <v>14.581918125630443</v>
      </c>
      <c r="F54" s="102">
        <v>14.088721656747117</v>
      </c>
      <c r="G54" s="102">
        <v>14.038122330260451</v>
      </c>
      <c r="H54" s="102">
        <v>13.59550027659502</v>
      </c>
      <c r="I54" s="102">
        <v>13.993836762977574</v>
      </c>
      <c r="J54" s="102">
        <v>12.85091153004905</v>
      </c>
      <c r="K54" s="102">
        <v>13.594891541799971</v>
      </c>
      <c r="L54" s="102">
        <v>13.221707423974769</v>
      </c>
      <c r="M54" s="102">
        <v>13.427927517136483</v>
      </c>
      <c r="N54" s="102">
        <v>13.031213215726167</v>
      </c>
      <c r="O54" s="102">
        <v>12.797572265284161</v>
      </c>
      <c r="P54" s="102">
        <v>13.025791069186999</v>
      </c>
      <c r="Q54" s="102">
        <v>13.081860554475078</v>
      </c>
      <c r="R54" s="102">
        <v>13.218608212496079</v>
      </c>
      <c r="S54" s="102">
        <v>12.985362888564065</v>
      </c>
      <c r="T54" s="102">
        <v>12.199952795803354</v>
      </c>
      <c r="U54" s="102">
        <v>11.434930974349363</v>
      </c>
      <c r="V54" s="102">
        <v>10.573738150290811</v>
      </c>
      <c r="W54" s="102">
        <v>10.279570537044599</v>
      </c>
      <c r="DA54" s="131" t="s">
        <v>2796</v>
      </c>
    </row>
    <row r="55" spans="1:105" ht="12" customHeight="1" x14ac:dyDescent="0.25">
      <c r="A55" s="107" t="s">
        <v>121</v>
      </c>
      <c r="B55" s="105">
        <v>12.30012029350163</v>
      </c>
      <c r="C55" s="105">
        <v>10.812874513122312</v>
      </c>
      <c r="D55" s="105">
        <v>12.49579829970779</v>
      </c>
      <c r="E55" s="105">
        <v>12.411990372840252</v>
      </c>
      <c r="F55" s="105">
        <v>12.003028915841925</v>
      </c>
      <c r="G55" s="105">
        <v>12.016604323766034</v>
      </c>
      <c r="H55" s="105">
        <v>11.689384670275265</v>
      </c>
      <c r="I55" s="105">
        <v>12.219260692234023</v>
      </c>
      <c r="J55" s="105">
        <v>11.048010439893453</v>
      </c>
      <c r="K55" s="105">
        <v>11.750698684724858</v>
      </c>
      <c r="L55" s="105">
        <v>11.217152199107803</v>
      </c>
      <c r="M55" s="105">
        <v>11.486686576999565</v>
      </c>
      <c r="N55" s="105">
        <v>11.136815818854675</v>
      </c>
      <c r="O55" s="105">
        <v>11.007693014876198</v>
      </c>
      <c r="P55" s="105">
        <v>11.258830015079248</v>
      </c>
      <c r="Q55" s="105">
        <v>11.354119528809006</v>
      </c>
      <c r="R55" s="105">
        <v>11.554418202249774</v>
      </c>
      <c r="S55" s="105">
        <v>11.413148436026514</v>
      </c>
      <c r="T55" s="105">
        <v>10.770703646251979</v>
      </c>
      <c r="U55" s="105">
        <v>10.083349790466093</v>
      </c>
      <c r="V55" s="105">
        <v>9.3892257460056676</v>
      </c>
      <c r="W55" s="105">
        <v>9.1595710311045515</v>
      </c>
      <c r="DA55" s="132" t="s">
        <v>2797</v>
      </c>
    </row>
    <row r="56" spans="1:105" ht="12" customHeight="1" x14ac:dyDescent="0.25">
      <c r="A56" s="108" t="s">
        <v>53</v>
      </c>
      <c r="B56" s="99">
        <v>7.6832891678058806</v>
      </c>
      <c r="C56" s="99">
        <v>6.2047143884042448</v>
      </c>
      <c r="D56" s="99">
        <v>7.4688174167869992</v>
      </c>
      <c r="E56" s="99">
        <v>7.2763757032462815</v>
      </c>
      <c r="F56" s="99">
        <v>7.0326641717221214</v>
      </c>
      <c r="G56" s="99">
        <v>7.0960885196145203</v>
      </c>
      <c r="H56" s="99">
        <v>6.7679223598967582</v>
      </c>
      <c r="I56" s="99">
        <v>7.4520124782937769</v>
      </c>
      <c r="J56" s="99">
        <v>6.1977371742347964</v>
      </c>
      <c r="K56" s="99">
        <v>6.7700505208664392</v>
      </c>
      <c r="L56" s="99">
        <v>5.5962833451371328</v>
      </c>
      <c r="M56" s="99">
        <v>6.1997101554104841</v>
      </c>
      <c r="N56" s="99">
        <v>5.7591451427059726</v>
      </c>
      <c r="O56" s="99">
        <v>5.7828073954544417</v>
      </c>
      <c r="P56" s="99">
        <v>6.1126743468523541</v>
      </c>
      <c r="Q56" s="99">
        <v>6.2175757268346841</v>
      </c>
      <c r="R56" s="99">
        <v>6.5116626962161481</v>
      </c>
      <c r="S56" s="99">
        <v>6.4466190964514762</v>
      </c>
      <c r="T56" s="99">
        <v>5.8252552423701012</v>
      </c>
      <c r="U56" s="99">
        <v>5.2373083341651538</v>
      </c>
      <c r="V56" s="99">
        <v>4.8037778346918252</v>
      </c>
      <c r="W56" s="99">
        <v>4.6485305636806791</v>
      </c>
      <c r="DA56" s="63" t="s">
        <v>2798</v>
      </c>
    </row>
    <row r="57" spans="1:105" ht="12" customHeight="1" x14ac:dyDescent="0.25">
      <c r="A57" s="108" t="s">
        <v>52</v>
      </c>
      <c r="B57" s="99">
        <v>4.6168311256957519</v>
      </c>
      <c r="C57" s="99">
        <v>4.6081601247180668</v>
      </c>
      <c r="D57" s="99">
        <v>5.0269808829207916</v>
      </c>
      <c r="E57" s="99">
        <v>5.1356146695939682</v>
      </c>
      <c r="F57" s="99">
        <v>4.9703647441198031</v>
      </c>
      <c r="G57" s="99">
        <v>4.9205158041515116</v>
      </c>
      <c r="H57" s="99">
        <v>4.9214623103785033</v>
      </c>
      <c r="I57" s="99">
        <v>4.7672482139402446</v>
      </c>
      <c r="J57" s="99">
        <v>4.8502732656586591</v>
      </c>
      <c r="K57" s="99">
        <v>4.9806481638584206</v>
      </c>
      <c r="L57" s="99">
        <v>5.6208688539706682</v>
      </c>
      <c r="M57" s="99">
        <v>5.2869764215890802</v>
      </c>
      <c r="N57" s="99">
        <v>5.3776706761487016</v>
      </c>
      <c r="O57" s="99">
        <v>5.2248856194217552</v>
      </c>
      <c r="P57" s="99">
        <v>5.1461556682268963</v>
      </c>
      <c r="Q57" s="99">
        <v>5.136543801974323</v>
      </c>
      <c r="R57" s="99">
        <v>5.0427555060336271</v>
      </c>
      <c r="S57" s="99">
        <v>4.9665293395750378</v>
      </c>
      <c r="T57" s="99">
        <v>4.9454484038818789</v>
      </c>
      <c r="U57" s="99">
        <v>4.8460414563009397</v>
      </c>
      <c r="V57" s="99">
        <v>4.5854479113138433</v>
      </c>
      <c r="W57" s="99">
        <v>4.5110404674238742</v>
      </c>
      <c r="DA57" s="63" t="s">
        <v>2799</v>
      </c>
    </row>
    <row r="58" spans="1:105" ht="12" customHeight="1" x14ac:dyDescent="0.25">
      <c r="A58" s="121" t="s">
        <v>54</v>
      </c>
      <c r="B58" s="123">
        <v>2.2299088232128694</v>
      </c>
      <c r="C58" s="123">
        <v>2.3693276629770845</v>
      </c>
      <c r="D58" s="123">
        <v>2.3679523613902287</v>
      </c>
      <c r="E58" s="123">
        <v>2.3560087835251795</v>
      </c>
      <c r="F58" s="123">
        <v>2.4152945630135734</v>
      </c>
      <c r="G58" s="123">
        <v>2.4066710150259687</v>
      </c>
      <c r="H58" s="123">
        <v>2.6060559604141043</v>
      </c>
      <c r="I58" s="123">
        <v>2.4179893706407536</v>
      </c>
      <c r="J58" s="123">
        <v>2.4739142422177318</v>
      </c>
      <c r="K58" s="123">
        <v>2.2478168075807381</v>
      </c>
      <c r="L58" s="123">
        <v>2.7300692071243504</v>
      </c>
      <c r="M58" s="123">
        <v>2.6999312283164123</v>
      </c>
      <c r="N58" s="123">
        <v>2.6750427202185811</v>
      </c>
      <c r="O58" s="123">
        <v>2.5956575249497882</v>
      </c>
      <c r="P58" s="123">
        <v>2.5279522405466808</v>
      </c>
      <c r="Q58" s="123">
        <v>2.4670082483505871</v>
      </c>
      <c r="R58" s="123">
        <v>2.4011808780487733</v>
      </c>
      <c r="S58" s="123">
        <v>2.3364081546201154</v>
      </c>
      <c r="T58" s="123">
        <v>2.2612031080607946</v>
      </c>
      <c r="U58" s="123">
        <v>2.1815792183444613</v>
      </c>
      <c r="V58" s="123">
        <v>2.1039914502463053</v>
      </c>
      <c r="W58" s="123">
        <v>2.0586623500389458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2.2299088232128694</v>
      </c>
      <c r="C60" s="110">
        <v>2.3693276629770845</v>
      </c>
      <c r="D60" s="110">
        <v>2.3679523613902287</v>
      </c>
      <c r="E60" s="110">
        <v>2.3560087835251795</v>
      </c>
      <c r="F60" s="110">
        <v>2.4152945630135734</v>
      </c>
      <c r="G60" s="110">
        <v>2.4066710150259687</v>
      </c>
      <c r="H60" s="110">
        <v>2.6060559604141043</v>
      </c>
      <c r="I60" s="110">
        <v>2.4179893706407536</v>
      </c>
      <c r="J60" s="110">
        <v>2.4739142422177318</v>
      </c>
      <c r="K60" s="110">
        <v>2.2478168075807381</v>
      </c>
      <c r="L60" s="110">
        <v>2.7300692071243504</v>
      </c>
      <c r="M60" s="110">
        <v>2.6999312283164123</v>
      </c>
      <c r="N60" s="110">
        <v>2.6750427202185811</v>
      </c>
      <c r="O60" s="110">
        <v>2.5956575249497882</v>
      </c>
      <c r="P60" s="110">
        <v>2.5279522405466808</v>
      </c>
      <c r="Q60" s="110">
        <v>2.4670082483505871</v>
      </c>
      <c r="R60" s="110">
        <v>2.4011808780487733</v>
      </c>
      <c r="S60" s="110">
        <v>2.3364081546201154</v>
      </c>
      <c r="T60" s="110">
        <v>2.2612031080607946</v>
      </c>
      <c r="U60" s="110">
        <v>2.1815792183444613</v>
      </c>
      <c r="V60" s="110">
        <v>2.1039914502463053</v>
      </c>
      <c r="W60" s="110">
        <v>2.0586623500389458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156.11989356747117</v>
      </c>
      <c r="C62" s="118">
        <f t="shared" si="21"/>
        <v>163.90805411042757</v>
      </c>
      <c r="D62" s="118">
        <f t="shared" si="21"/>
        <v>156.64202254107124</v>
      </c>
      <c r="E62" s="118">
        <f t="shared" si="21"/>
        <v>159.1530535059747</v>
      </c>
      <c r="F62" s="118">
        <f t="shared" si="21"/>
        <v>151.45675760284723</v>
      </c>
      <c r="G62" s="118">
        <f t="shared" si="21"/>
        <v>145.26839329732638</v>
      </c>
      <c r="H62" s="118">
        <f t="shared" si="21"/>
        <v>145.55323327407012</v>
      </c>
      <c r="I62" s="118">
        <f t="shared" si="21"/>
        <v>128.87160292487539</v>
      </c>
      <c r="J62" s="118">
        <f t="shared" si="21"/>
        <v>144.77807003099215</v>
      </c>
      <c r="K62" s="118">
        <f t="shared" si="21"/>
        <v>142.54372334173726</v>
      </c>
      <c r="L62" s="118">
        <f t="shared" si="21"/>
        <v>163.87804680334494</v>
      </c>
      <c r="M62" s="118">
        <f t="shared" si="21"/>
        <v>126.40707374130362</v>
      </c>
      <c r="N62" s="118">
        <f t="shared" si="21"/>
        <v>134.47683091308508</v>
      </c>
      <c r="O62" s="118">
        <f t="shared" si="21"/>
        <v>140.97404648446093</v>
      </c>
      <c r="P62" s="118">
        <f t="shared" si="21"/>
        <v>104.72022523245614</v>
      </c>
      <c r="Q62" s="118">
        <f t="shared" si="21"/>
        <v>110.23405223871553</v>
      </c>
      <c r="R62" s="118">
        <f t="shared" ref="R62:V62" si="22">R63+R66+R68+R77</f>
        <v>112.63481433716005</v>
      </c>
      <c r="S62" s="118">
        <f t="shared" si="22"/>
        <v>107.94228099128753</v>
      </c>
      <c r="T62" s="118">
        <f t="shared" si="22"/>
        <v>106.44256281641901</v>
      </c>
      <c r="U62" s="118">
        <f t="shared" si="22"/>
        <v>101.97865674714707</v>
      </c>
      <c r="V62" s="118">
        <f t="shared" si="22"/>
        <v>96.590573389030922</v>
      </c>
      <c r="W62" s="118">
        <f t="shared" ref="W62" si="23">W63+W66+W68+W77</f>
        <v>108.65601537538906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137.65599471416249</v>
      </c>
      <c r="C63" s="123">
        <f t="shared" si="24"/>
        <v>145.06665268418394</v>
      </c>
      <c r="D63" s="123">
        <f t="shared" si="24"/>
        <v>136.71819378226058</v>
      </c>
      <c r="E63" s="123">
        <f t="shared" si="24"/>
        <v>138.91941650785594</v>
      </c>
      <c r="F63" s="123">
        <f t="shared" si="24"/>
        <v>131.94115257900074</v>
      </c>
      <c r="G63" s="123">
        <f t="shared" si="24"/>
        <v>126.13224140417881</v>
      </c>
      <c r="H63" s="123">
        <f t="shared" si="24"/>
        <v>126.20302147297267</v>
      </c>
      <c r="I63" s="123">
        <f t="shared" si="24"/>
        <v>110.81187646348647</v>
      </c>
      <c r="J63" s="123">
        <f t="shared" si="24"/>
        <v>126.17808689459949</v>
      </c>
      <c r="K63" s="123">
        <f t="shared" si="24"/>
        <v>124.15068803600313</v>
      </c>
      <c r="L63" s="123">
        <f t="shared" si="24"/>
        <v>142.35960939347621</v>
      </c>
      <c r="M63" s="123">
        <f t="shared" si="24"/>
        <v>109.54821961351497</v>
      </c>
      <c r="N63" s="123">
        <f t="shared" si="24"/>
        <v>117.20918896786617</v>
      </c>
      <c r="O63" s="123">
        <f t="shared" si="24"/>
        <v>122.71267220486747</v>
      </c>
      <c r="P63" s="123">
        <f t="shared" si="24"/>
        <v>89.567783598116421</v>
      </c>
      <c r="Q63" s="123">
        <f t="shared" si="24"/>
        <v>92.793130191963115</v>
      </c>
      <c r="R63" s="123">
        <f t="shared" ref="R63:V63" si="25">SUM(R64:R65)</f>
        <v>95.001304292315297</v>
      </c>
      <c r="S63" s="123">
        <f t="shared" si="25"/>
        <v>91.337690989348843</v>
      </c>
      <c r="T63" s="123">
        <f t="shared" si="25"/>
        <v>90.598380924275133</v>
      </c>
      <c r="U63" s="123">
        <f t="shared" si="25"/>
        <v>87.404416197677918</v>
      </c>
      <c r="V63" s="123">
        <f t="shared" si="25"/>
        <v>83.633329905001077</v>
      </c>
      <c r="W63" s="123">
        <f t="shared" ref="W63" si="26">SUM(W64:W65)</f>
        <v>95.375251258166941</v>
      </c>
      <c r="DA63" s="130" t="s">
        <v>2804</v>
      </c>
    </row>
    <row r="64" spans="1:105" ht="12" customHeight="1" x14ac:dyDescent="0.25">
      <c r="A64" s="97" t="s">
        <v>217</v>
      </c>
      <c r="B64" s="99">
        <v>135.91910659367596</v>
      </c>
      <c r="C64" s="99">
        <v>143.23992730578831</v>
      </c>
      <c r="D64" s="99">
        <v>135.00539286415784</v>
      </c>
      <c r="E64" s="99">
        <v>137.18510853956994</v>
      </c>
      <c r="F64" s="99">
        <v>130.30238105180783</v>
      </c>
      <c r="G64" s="99">
        <v>124.57821379623418</v>
      </c>
      <c r="H64" s="99">
        <v>124.6606882966794</v>
      </c>
      <c r="I64" s="99">
        <v>109.47238379130381</v>
      </c>
      <c r="J64" s="99">
        <v>124.616268173051</v>
      </c>
      <c r="K64" s="99">
        <v>122.6000754572282</v>
      </c>
      <c r="L64" s="99">
        <v>140.50311309096932</v>
      </c>
      <c r="M64" s="99">
        <v>108.17263698602821</v>
      </c>
      <c r="N64" s="99">
        <v>115.69904379543034</v>
      </c>
      <c r="O64" s="99">
        <v>121.07984857195289</v>
      </c>
      <c r="P64" s="99">
        <v>88.447884915198543</v>
      </c>
      <c r="Q64" s="99">
        <v>91.589701228345987</v>
      </c>
      <c r="R64" s="99">
        <v>93.748829031989246</v>
      </c>
      <c r="S64" s="99">
        <v>90.135991392700319</v>
      </c>
      <c r="T64" s="99">
        <v>89.403590211751251</v>
      </c>
      <c r="U64" s="99">
        <v>86.259623653600315</v>
      </c>
      <c r="V64" s="99">
        <v>82.55155354347734</v>
      </c>
      <c r="W64" s="99">
        <v>94.096115489821301</v>
      </c>
      <c r="DA64" s="63" t="s">
        <v>2805</v>
      </c>
    </row>
    <row r="65" spans="1:105" ht="12" customHeight="1" x14ac:dyDescent="0.25">
      <c r="A65" s="97" t="s">
        <v>53</v>
      </c>
      <c r="B65" s="99">
        <v>1.7368881204865256</v>
      </c>
      <c r="C65" s="99">
        <v>1.8267253783956148</v>
      </c>
      <c r="D65" s="99">
        <v>1.7128009181027468</v>
      </c>
      <c r="E65" s="99">
        <v>1.7343079682859979</v>
      </c>
      <c r="F65" s="99">
        <v>1.6387715271929193</v>
      </c>
      <c r="G65" s="99">
        <v>1.5540276079446329</v>
      </c>
      <c r="H65" s="99">
        <v>1.5423331762932702</v>
      </c>
      <c r="I65" s="99">
        <v>1.3394926721826617</v>
      </c>
      <c r="J65" s="99">
        <v>1.561818721548496</v>
      </c>
      <c r="K65" s="99">
        <v>1.5506125787749299</v>
      </c>
      <c r="L65" s="99">
        <v>1.856496302506887</v>
      </c>
      <c r="M65" s="99">
        <v>1.3755826274867593</v>
      </c>
      <c r="N65" s="99">
        <v>1.5101451724358255</v>
      </c>
      <c r="O65" s="99">
        <v>1.6328236329145831</v>
      </c>
      <c r="P65" s="99">
        <v>1.1198986829178841</v>
      </c>
      <c r="Q65" s="99">
        <v>1.2034289636171227</v>
      </c>
      <c r="R65" s="99">
        <v>1.2524752603260441</v>
      </c>
      <c r="S65" s="99">
        <v>1.2016995966485218</v>
      </c>
      <c r="T65" s="99">
        <v>1.194790712523885</v>
      </c>
      <c r="U65" s="99">
        <v>1.1447925440775999</v>
      </c>
      <c r="V65" s="99">
        <v>1.0817763615237366</v>
      </c>
      <c r="W65" s="99">
        <v>1.2791357683456412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5.0512298587339001E-2</v>
      </c>
      <c r="C66" s="123">
        <f t="shared" si="27"/>
        <v>5.0757841012985583E-2</v>
      </c>
      <c r="D66" s="123">
        <f t="shared" si="27"/>
        <v>5.2849811047726326E-2</v>
      </c>
      <c r="E66" s="123">
        <f t="shared" si="27"/>
        <v>7.5708901881343174E-2</v>
      </c>
      <c r="F66" s="123">
        <f t="shared" si="27"/>
        <v>5.6678373609370634E-2</v>
      </c>
      <c r="G66" s="123">
        <f t="shared" si="27"/>
        <v>5.947320866118843E-2</v>
      </c>
      <c r="H66" s="123">
        <f t="shared" si="27"/>
        <v>9.4061467511789787E-2</v>
      </c>
      <c r="I66" s="123">
        <f t="shared" si="27"/>
        <v>6.7240687666459742E-2</v>
      </c>
      <c r="J66" s="123">
        <f t="shared" si="27"/>
        <v>7.2155941491416409E-2</v>
      </c>
      <c r="K66" s="123">
        <f t="shared" si="27"/>
        <v>8.1598686645123153E-2</v>
      </c>
      <c r="L66" s="123">
        <f t="shared" si="27"/>
        <v>9.2179962182324673E-2</v>
      </c>
      <c r="M66" s="123">
        <f t="shared" si="27"/>
        <v>0.11665626589966058</v>
      </c>
      <c r="N66" s="123">
        <f t="shared" si="27"/>
        <v>0.14023718068603394</v>
      </c>
      <c r="O66" s="123">
        <f t="shared" si="27"/>
        <v>0.16062955580256369</v>
      </c>
      <c r="P66" s="123">
        <f t="shared" si="27"/>
        <v>0.1836936241144464</v>
      </c>
      <c r="Q66" s="123">
        <f t="shared" si="27"/>
        <v>0.20567871224708595</v>
      </c>
      <c r="R66" s="123">
        <f t="shared" si="27"/>
        <v>0.22484364848419761</v>
      </c>
      <c r="S66" s="123">
        <f t="shared" si="27"/>
        <v>0.24497415803350023</v>
      </c>
      <c r="T66" s="123">
        <f t="shared" si="27"/>
        <v>0.26508047960708142</v>
      </c>
      <c r="U66" s="123">
        <f t="shared" si="27"/>
        <v>0.28414294332046236</v>
      </c>
      <c r="V66" s="123">
        <f t="shared" si="27"/>
        <v>0.30133434976925605</v>
      </c>
      <c r="W66" s="123">
        <f t="shared" si="27"/>
        <v>0.32067801590374501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5.0512298587339001E-2</v>
      </c>
      <c r="C67" s="99">
        <f>RES_hhdet_fech!C67/RES_summary!C$19</f>
        <v>5.0757841012985583E-2</v>
      </c>
      <c r="D67" s="99">
        <f>RES_hhdet_fech!D67/RES_summary!D$19</f>
        <v>5.2849811047726326E-2</v>
      </c>
      <c r="E67" s="99">
        <f>RES_hhdet_fech!E67/RES_summary!E$19</f>
        <v>7.5708901881343174E-2</v>
      </c>
      <c r="F67" s="99">
        <f>RES_hhdet_fech!F67/RES_summary!F$19</f>
        <v>5.6678373609370634E-2</v>
      </c>
      <c r="G67" s="99">
        <f>RES_hhdet_fech!G67/RES_summary!G$19</f>
        <v>5.947320866118843E-2</v>
      </c>
      <c r="H67" s="99">
        <f>RES_hhdet_fech!H67/RES_summary!H$19</f>
        <v>9.4061467511789787E-2</v>
      </c>
      <c r="I67" s="99">
        <f>RES_hhdet_fech!I67/RES_summary!I$19</f>
        <v>6.7240687666459742E-2</v>
      </c>
      <c r="J67" s="99">
        <f>RES_hhdet_fech!J67/RES_summary!J$19</f>
        <v>7.2155941491416409E-2</v>
      </c>
      <c r="K67" s="99">
        <f>RES_hhdet_fech!K67/RES_summary!K$19</f>
        <v>8.1598686645123153E-2</v>
      </c>
      <c r="L67" s="99">
        <f>RES_hhdet_fech!L67/RES_summary!L$19</f>
        <v>9.2179962182324673E-2</v>
      </c>
      <c r="M67" s="99">
        <f>RES_hhdet_fech!M67/RES_summary!M$19</f>
        <v>0.11665626589966058</v>
      </c>
      <c r="N67" s="99">
        <f>RES_hhdet_fech!N67/RES_summary!N$19</f>
        <v>0.14023718068603394</v>
      </c>
      <c r="O67" s="99">
        <f>RES_hhdet_fech!O67/RES_summary!O$19</f>
        <v>0.16062955580256369</v>
      </c>
      <c r="P67" s="99">
        <f>RES_hhdet_fech!P67/RES_summary!P$19</f>
        <v>0.1836936241144464</v>
      </c>
      <c r="Q67" s="99">
        <f>RES_hhdet_fech!Q67/RES_summary!Q$19</f>
        <v>0.20567871224708595</v>
      </c>
      <c r="R67" s="99">
        <f>RES_hhdet_fech!R67/RES_summary!R$19</f>
        <v>0.22484364848419761</v>
      </c>
      <c r="S67" s="99">
        <f>RES_hhdet_fech!S67/RES_summary!S$19</f>
        <v>0.24497415803350023</v>
      </c>
      <c r="T67" s="99">
        <f>RES_hhdet_fech!T67/RES_summary!T$19</f>
        <v>0.26508047960708142</v>
      </c>
      <c r="U67" s="99">
        <f>RES_hhdet_fech!U67/RES_summary!U$19</f>
        <v>0.28414294332046236</v>
      </c>
      <c r="V67" s="99">
        <f>RES_hhdet_fech!V67/RES_summary!V$19</f>
        <v>0.30133434976925605</v>
      </c>
      <c r="W67" s="99">
        <f>RES_hhdet_fech!W67/RES_summary!W$19</f>
        <v>0.32067801590374501</v>
      </c>
      <c r="DA67" s="63" t="s">
        <v>2808</v>
      </c>
    </row>
    <row r="68" spans="1:105" ht="12" customHeight="1" x14ac:dyDescent="0.25">
      <c r="A68" s="121" t="s">
        <v>55</v>
      </c>
      <c r="B68" s="123">
        <v>15.785764473227335</v>
      </c>
      <c r="C68" s="123">
        <v>15.984561170515336</v>
      </c>
      <c r="D68" s="123">
        <v>17.089111678179183</v>
      </c>
      <c r="E68" s="123">
        <v>17.377852305697925</v>
      </c>
      <c r="F68" s="123">
        <v>16.626430451385598</v>
      </c>
      <c r="G68" s="123">
        <v>16.247211301474085</v>
      </c>
      <c r="H68" s="123">
        <v>16.140193416907071</v>
      </c>
      <c r="I68" s="123">
        <v>15.156963289986036</v>
      </c>
      <c r="J68" s="123">
        <v>15.572051790833369</v>
      </c>
      <c r="K68" s="123">
        <v>15.633267480169408</v>
      </c>
      <c r="L68" s="123">
        <v>18.009276405044318</v>
      </c>
      <c r="M68" s="123">
        <v>13.49749582341385</v>
      </c>
      <c r="N68" s="123">
        <v>13.934444102299727</v>
      </c>
      <c r="O68" s="123">
        <v>14.990056435018293</v>
      </c>
      <c r="P68" s="123">
        <v>11.93327983329446</v>
      </c>
      <c r="Q68" s="123">
        <v>14.263163225619325</v>
      </c>
      <c r="R68" s="123">
        <v>14.526223908697885</v>
      </c>
      <c r="S68" s="123">
        <v>13.547462527411293</v>
      </c>
      <c r="T68" s="123">
        <v>12.83117760374061</v>
      </c>
      <c r="U68" s="123">
        <v>11.608208798083243</v>
      </c>
      <c r="V68" s="123">
        <v>10.048968312089432</v>
      </c>
      <c r="W68" s="123">
        <v>10.410425822052686</v>
      </c>
      <c r="DA68" s="130" t="s">
        <v>2809</v>
      </c>
    </row>
    <row r="69" spans="1:105" ht="12" customHeight="1" x14ac:dyDescent="0.25">
      <c r="A69" s="97" t="s">
        <v>134</v>
      </c>
      <c r="B69" s="99">
        <v>15.814841251889902</v>
      </c>
      <c r="C69" s="99">
        <v>16.041859661992735</v>
      </c>
      <c r="D69" s="99">
        <v>17.142969965922752</v>
      </c>
      <c r="E69" s="99">
        <v>17.436073603796</v>
      </c>
      <c r="F69" s="99">
        <v>16.681639089268646</v>
      </c>
      <c r="G69" s="99">
        <v>16.297819825471194</v>
      </c>
      <c r="H69" s="99">
        <v>16.192928518609175</v>
      </c>
      <c r="I69" s="99">
        <v>15.199359808638656</v>
      </c>
      <c r="J69" s="99">
        <v>15.638853677491641</v>
      </c>
      <c r="K69" s="99">
        <v>15.692651870895803</v>
      </c>
      <c r="L69" s="99">
        <v>18.103791960248778</v>
      </c>
      <c r="M69" s="99">
        <v>13.527892405145</v>
      </c>
      <c r="N69" s="99">
        <v>13.973310932677281</v>
      </c>
      <c r="O69" s="99">
        <v>15.039015032225857</v>
      </c>
      <c r="P69" s="99">
        <v>11.945792826817723</v>
      </c>
      <c r="Q69" s="99">
        <v>14.300576864925269</v>
      </c>
      <c r="R69" s="99">
        <v>14.561827189804982</v>
      </c>
      <c r="S69" s="99">
        <v>13.574122297975096</v>
      </c>
      <c r="T69" s="99">
        <v>12.857735934764953</v>
      </c>
      <c r="U69" s="99">
        <v>11.629861409841059</v>
      </c>
      <c r="V69" s="99">
        <v>10.05955539710224</v>
      </c>
      <c r="W69" s="99">
        <v>10.426682530743697</v>
      </c>
      <c r="DA69" s="63" t="s">
        <v>2810</v>
      </c>
    </row>
    <row r="70" spans="1:105" ht="12" customHeight="1" x14ac:dyDescent="0.25">
      <c r="A70" s="97" t="s">
        <v>133</v>
      </c>
      <c r="B70" s="99">
        <v>12.736739408479131</v>
      </c>
      <c r="C70" s="99">
        <v>12.526231121424054</v>
      </c>
      <c r="D70" s="99">
        <v>13.608610317683935</v>
      </c>
      <c r="E70" s="99">
        <v>13.793031024849579</v>
      </c>
      <c r="F70" s="99">
        <v>13.21419664776028</v>
      </c>
      <c r="G70" s="99">
        <v>13.005115489050612</v>
      </c>
      <c r="H70" s="99">
        <v>12.943592831128864</v>
      </c>
      <c r="I70" s="99">
        <v>12.404397747054118</v>
      </c>
      <c r="J70" s="99">
        <v>12.552790559773497</v>
      </c>
      <c r="K70" s="99">
        <v>12.767217715223058</v>
      </c>
      <c r="L70" s="99">
        <v>14.512420599215716</v>
      </c>
      <c r="M70" s="99">
        <v>11.07866945509889</v>
      </c>
      <c r="N70" s="99">
        <v>11.523399264048685</v>
      </c>
      <c r="O70" s="99">
        <v>12.584628787866153</v>
      </c>
      <c r="P70" s="99">
        <v>10.091703639687418</v>
      </c>
      <c r="Q70" s="99">
        <v>12.145671732439144</v>
      </c>
      <c r="R70" s="99">
        <v>12.482304060066808</v>
      </c>
      <c r="S70" s="99">
        <v>11.775042383663866</v>
      </c>
      <c r="T70" s="99">
        <v>11.22848372383344</v>
      </c>
      <c r="U70" s="99">
        <v>10.223340675905504</v>
      </c>
      <c r="V70" s="99">
        <v>8.9507214062794525</v>
      </c>
      <c r="W70" s="99">
        <v>9.3261175801254375</v>
      </c>
      <c r="DA70" s="63" t="s">
        <v>2811</v>
      </c>
    </row>
    <row r="71" spans="1:105" ht="12" customHeight="1" x14ac:dyDescent="0.25">
      <c r="A71" s="100" t="s">
        <v>217</v>
      </c>
      <c r="B71" s="102">
        <v>8.4381916829382657</v>
      </c>
      <c r="C71" s="102">
        <v>7.7215469431074881</v>
      </c>
      <c r="D71" s="102">
        <v>8.6327605094505468</v>
      </c>
      <c r="E71" s="102">
        <v>8.5905630789797289</v>
      </c>
      <c r="F71" s="102">
        <v>8.1968244397151349</v>
      </c>
      <c r="G71" s="102">
        <v>8.1053921563760589</v>
      </c>
      <c r="H71" s="102">
        <v>7.9486735771878703</v>
      </c>
      <c r="I71" s="102">
        <v>7.9200363599776562</v>
      </c>
      <c r="J71" s="102">
        <v>7.477499319255192</v>
      </c>
      <c r="K71" s="102">
        <v>7.720810352045647</v>
      </c>
      <c r="L71" s="102">
        <v>7.9423240651188571</v>
      </c>
      <c r="M71" s="102">
        <v>6.2121335865069893</v>
      </c>
      <c r="N71" s="102">
        <v>6.2010520956011135</v>
      </c>
      <c r="O71" s="102">
        <v>6.9414546397011962</v>
      </c>
      <c r="P71" s="102">
        <v>5.6302240382307698</v>
      </c>
      <c r="Q71" s="102">
        <v>6.8575399987308074</v>
      </c>
      <c r="R71" s="102">
        <v>7.2080215192114494</v>
      </c>
      <c r="S71" s="102">
        <v>6.7531509602782922</v>
      </c>
      <c r="T71" s="102">
        <v>6.1786258994639525</v>
      </c>
      <c r="U71" s="102">
        <v>5.394152591237181</v>
      </c>
      <c r="V71" s="102">
        <v>4.6215502694717028</v>
      </c>
      <c r="W71" s="102">
        <v>4.7805977153046175</v>
      </c>
      <c r="DA71" s="131" t="s">
        <v>2812</v>
      </c>
    </row>
    <row r="72" spans="1:105" ht="12" customHeight="1" x14ac:dyDescent="0.25">
      <c r="A72" s="103" t="s">
        <v>52</v>
      </c>
      <c r="B72" s="105">
        <v>4.2985477255408657</v>
      </c>
      <c r="C72" s="105">
        <v>4.804684178316565</v>
      </c>
      <c r="D72" s="105">
        <v>4.9758498082333888</v>
      </c>
      <c r="E72" s="105">
        <v>5.2024679458698504</v>
      </c>
      <c r="F72" s="105">
        <v>5.0173722080451473</v>
      </c>
      <c r="G72" s="105">
        <v>4.8997233326745508</v>
      </c>
      <c r="H72" s="105">
        <v>4.9949192539409921</v>
      </c>
      <c r="I72" s="105">
        <v>4.4843613870764623</v>
      </c>
      <c r="J72" s="105">
        <v>5.075291240518303</v>
      </c>
      <c r="K72" s="105">
        <v>5.0464073631774129</v>
      </c>
      <c r="L72" s="105">
        <v>6.5700965340968578</v>
      </c>
      <c r="M72" s="105">
        <v>4.8665358685919005</v>
      </c>
      <c r="N72" s="105">
        <v>5.3223471684475721</v>
      </c>
      <c r="O72" s="105">
        <v>5.6431741481649578</v>
      </c>
      <c r="P72" s="105">
        <v>4.4614796014566496</v>
      </c>
      <c r="Q72" s="105">
        <v>5.2881317337083376</v>
      </c>
      <c r="R72" s="105">
        <v>5.2742825408553591</v>
      </c>
      <c r="S72" s="105">
        <v>5.0218914233855747</v>
      </c>
      <c r="T72" s="105">
        <v>5.0498578243694885</v>
      </c>
      <c r="U72" s="105">
        <v>4.8291880846683224</v>
      </c>
      <c r="V72" s="105">
        <v>4.3291711368077497</v>
      </c>
      <c r="W72" s="105">
        <v>4.5455198648208217</v>
      </c>
      <c r="DA72" s="132" t="s">
        <v>2813</v>
      </c>
    </row>
    <row r="73" spans="1:105" ht="12" customHeight="1" x14ac:dyDescent="0.25">
      <c r="A73" s="106" t="s">
        <v>122</v>
      </c>
      <c r="B73" s="102">
        <v>14.277450234392811</v>
      </c>
      <c r="C73" s="102">
        <v>12.652847257994587</v>
      </c>
      <c r="D73" s="102">
        <v>14.425546200956573</v>
      </c>
      <c r="E73" s="102">
        <v>14.352851492105994</v>
      </c>
      <c r="F73" s="102">
        <v>13.86102565895675</v>
      </c>
      <c r="G73" s="102">
        <v>13.834476907609583</v>
      </c>
      <c r="H73" s="102">
        <v>13.496484662141533</v>
      </c>
      <c r="I73" s="102">
        <v>13.947491814700387</v>
      </c>
      <c r="J73" s="102">
        <v>12.774683947001726</v>
      </c>
      <c r="K73" s="102">
        <v>13.491334328179773</v>
      </c>
      <c r="L73" s="102">
        <v>13.176512875840764</v>
      </c>
      <c r="M73" s="102">
        <v>13.416446368271936</v>
      </c>
      <c r="N73" s="102">
        <v>13.079731696059152</v>
      </c>
      <c r="O73" s="102">
        <v>12.951887094450907</v>
      </c>
      <c r="P73" s="102">
        <v>13.164259236918317</v>
      </c>
      <c r="Q73" s="102">
        <v>12.923271083336681</v>
      </c>
      <c r="R73" s="102">
        <v>13.021018307802137</v>
      </c>
      <c r="S73" s="102">
        <v>12.747229663244225</v>
      </c>
      <c r="T73" s="102">
        <v>11.971574714127977</v>
      </c>
      <c r="U73" s="102">
        <v>11.207107768812794</v>
      </c>
      <c r="V73" s="102">
        <v>10.347453538588587</v>
      </c>
      <c r="W73" s="102">
        <v>10.048117127892288</v>
      </c>
      <c r="DA73" s="131" t="s">
        <v>2814</v>
      </c>
    </row>
    <row r="74" spans="1:105" ht="12" customHeight="1" x14ac:dyDescent="0.25">
      <c r="A74" s="107" t="s">
        <v>121</v>
      </c>
      <c r="B74" s="105">
        <v>12.300120293501632</v>
      </c>
      <c r="C74" s="105">
        <v>10.729441851255643</v>
      </c>
      <c r="D74" s="105">
        <v>12.370282256132217</v>
      </c>
      <c r="E74" s="105">
        <v>12.284102673829933</v>
      </c>
      <c r="F74" s="105">
        <v>11.887053094072284</v>
      </c>
      <c r="G74" s="105">
        <v>11.920925850216188</v>
      </c>
      <c r="H74" s="105">
        <v>11.639964188288999</v>
      </c>
      <c r="I74" s="105">
        <v>12.166152669583193</v>
      </c>
      <c r="J74" s="105">
        <v>10.985083270995322</v>
      </c>
      <c r="K74" s="105">
        <v>11.665297604060433</v>
      </c>
      <c r="L74" s="105">
        <v>11.140319818182972</v>
      </c>
      <c r="M74" s="105">
        <v>11.503632887725125</v>
      </c>
      <c r="N74" s="105">
        <v>11.17949176122373</v>
      </c>
      <c r="O74" s="105">
        <v>11.115287506265581</v>
      </c>
      <c r="P74" s="105">
        <v>11.379925425531798</v>
      </c>
      <c r="Q74" s="105">
        <v>11.274342160701863</v>
      </c>
      <c r="R74" s="105">
        <v>11.426784676735833</v>
      </c>
      <c r="S74" s="105">
        <v>11.216460137839471</v>
      </c>
      <c r="T74" s="105">
        <v>10.574468004373259</v>
      </c>
      <c r="U74" s="105">
        <v>9.8982272154735043</v>
      </c>
      <c r="V74" s="105">
        <v>9.1885130821596306</v>
      </c>
      <c r="W74" s="105">
        <v>8.9542484610239814</v>
      </c>
      <c r="DA74" s="132" t="s">
        <v>2815</v>
      </c>
    </row>
    <row r="75" spans="1:105" ht="12" customHeight="1" x14ac:dyDescent="0.25">
      <c r="A75" s="108" t="s">
        <v>53</v>
      </c>
      <c r="B75" s="99">
        <v>7.6832891678058788</v>
      </c>
      <c r="C75" s="99">
        <v>6.1227962481593057</v>
      </c>
      <c r="D75" s="99">
        <v>7.3462135480624529</v>
      </c>
      <c r="E75" s="99">
        <v>7.1525032194297076</v>
      </c>
      <c r="F75" s="99">
        <v>6.9221963209568429</v>
      </c>
      <c r="G75" s="99">
        <v>7.0082490374995157</v>
      </c>
      <c r="H75" s="99">
        <v>6.730294522312402</v>
      </c>
      <c r="I75" s="99">
        <v>7.4190084491370243</v>
      </c>
      <c r="J75" s="99">
        <v>6.1592528268236082</v>
      </c>
      <c r="K75" s="99">
        <v>6.7166760459359889</v>
      </c>
      <c r="L75" s="99">
        <v>5.554710968262806</v>
      </c>
      <c r="M75" s="99">
        <v>6.2219434164514862</v>
      </c>
      <c r="N75" s="99">
        <v>5.7972322612220646</v>
      </c>
      <c r="O75" s="99">
        <v>5.8699742762875502</v>
      </c>
      <c r="P75" s="99">
        <v>6.2085060624139823</v>
      </c>
      <c r="Q75" s="99">
        <v>6.1533151911047694</v>
      </c>
      <c r="R75" s="99">
        <v>6.411661946011356</v>
      </c>
      <c r="S75" s="99">
        <v>6.2934425486034016</v>
      </c>
      <c r="T75" s="99">
        <v>5.6827698128306308</v>
      </c>
      <c r="U75" s="99">
        <v>5.1206782311960977</v>
      </c>
      <c r="V75" s="99">
        <v>4.685647203764133</v>
      </c>
      <c r="W75" s="99">
        <v>4.5337443075132793</v>
      </c>
      <c r="DA75" s="63" t="s">
        <v>2816</v>
      </c>
    </row>
    <row r="76" spans="1:105" ht="12" customHeight="1" x14ac:dyDescent="0.25">
      <c r="A76" s="108" t="s">
        <v>52</v>
      </c>
      <c r="B76" s="99">
        <v>4.6168311256957537</v>
      </c>
      <c r="C76" s="99">
        <v>4.6066456030963359</v>
      </c>
      <c r="D76" s="99">
        <v>5.0240687080697644</v>
      </c>
      <c r="E76" s="99">
        <v>5.1315994544002255</v>
      </c>
      <c r="F76" s="99">
        <v>4.9648567731154447</v>
      </c>
      <c r="G76" s="99">
        <v>4.9126768127166693</v>
      </c>
      <c r="H76" s="99">
        <v>4.9096696659765966</v>
      </c>
      <c r="I76" s="99">
        <v>4.7471442204461685</v>
      </c>
      <c r="J76" s="99">
        <v>4.8258304441717152</v>
      </c>
      <c r="K76" s="99">
        <v>4.9486215581244446</v>
      </c>
      <c r="L76" s="99">
        <v>5.585608849920165</v>
      </c>
      <c r="M76" s="99">
        <v>5.2816894712736406</v>
      </c>
      <c r="N76" s="99">
        <v>5.3822595000016653</v>
      </c>
      <c r="O76" s="99">
        <v>5.2453132299780325</v>
      </c>
      <c r="P76" s="99">
        <v>5.171419363117816</v>
      </c>
      <c r="Q76" s="99">
        <v>5.1210269695970938</v>
      </c>
      <c r="R76" s="99">
        <v>5.0151227307244755</v>
      </c>
      <c r="S76" s="99">
        <v>4.9230175892360712</v>
      </c>
      <c r="T76" s="99">
        <v>4.891698191542627</v>
      </c>
      <c r="U76" s="99">
        <v>4.7775489842774084</v>
      </c>
      <c r="V76" s="99">
        <v>4.5028658783954976</v>
      </c>
      <c r="W76" s="99">
        <v>4.420504153510703</v>
      </c>
      <c r="DA76" s="63" t="s">
        <v>2817</v>
      </c>
    </row>
    <row r="77" spans="1:105" ht="12" customHeight="1" x14ac:dyDescent="0.25">
      <c r="A77" s="121" t="s">
        <v>54</v>
      </c>
      <c r="B77" s="123">
        <v>2.6276220814940019</v>
      </c>
      <c r="C77" s="123">
        <v>2.8060824147152981</v>
      </c>
      <c r="D77" s="123">
        <v>2.7818672695837199</v>
      </c>
      <c r="E77" s="123">
        <v>2.7800757905394984</v>
      </c>
      <c r="F77" s="123">
        <v>2.8324961988515036</v>
      </c>
      <c r="G77" s="123">
        <v>2.8294673830122767</v>
      </c>
      <c r="H77" s="123">
        <v>3.1159569166785701</v>
      </c>
      <c r="I77" s="123">
        <v>2.8355224837364346</v>
      </c>
      <c r="J77" s="123">
        <v>2.9557754040678708</v>
      </c>
      <c r="K77" s="123">
        <v>2.6781691389195963</v>
      </c>
      <c r="L77" s="123">
        <v>3.4169810426420977</v>
      </c>
      <c r="M77" s="123">
        <v>3.2447020384751202</v>
      </c>
      <c r="N77" s="123">
        <v>3.1929606622331619</v>
      </c>
      <c r="O77" s="123">
        <v>3.1106882887726051</v>
      </c>
      <c r="P77" s="123">
        <v>3.0354681769308134</v>
      </c>
      <c r="Q77" s="123">
        <v>2.9720801088860047</v>
      </c>
      <c r="R77" s="123">
        <v>2.8824424876626726</v>
      </c>
      <c r="S77" s="123">
        <v>2.8121533164938866</v>
      </c>
      <c r="T77" s="123">
        <v>2.7479238087961808</v>
      </c>
      <c r="U77" s="123">
        <v>2.6818888080654504</v>
      </c>
      <c r="V77" s="123">
        <v>2.6069408221711536</v>
      </c>
      <c r="W77" s="123">
        <v>2.5496602792656864</v>
      </c>
      <c r="DA77" s="130" t="s">
        <v>2818</v>
      </c>
    </row>
    <row r="78" spans="1:105" ht="12" customHeight="1" x14ac:dyDescent="0.25">
      <c r="A78" s="97" t="s">
        <v>192</v>
      </c>
      <c r="B78" s="99">
        <v>2.7768975045788467</v>
      </c>
      <c r="C78" s="99">
        <v>2.9702536086196316</v>
      </c>
      <c r="D78" s="99">
        <v>2.9397659587701011</v>
      </c>
      <c r="E78" s="99">
        <v>2.943433947204499</v>
      </c>
      <c r="F78" s="99">
        <v>2.9948049967342767</v>
      </c>
      <c r="G78" s="99">
        <v>2.993712612403669</v>
      </c>
      <c r="H78" s="99">
        <v>3.3090325710918798</v>
      </c>
      <c r="I78" s="99">
        <v>2.9924841734786205</v>
      </c>
      <c r="J78" s="99">
        <v>3.1364897984500288</v>
      </c>
      <c r="K78" s="99">
        <v>2.8397126418399554</v>
      </c>
      <c r="L78" s="99">
        <v>3.6830474424453969</v>
      </c>
      <c r="M78" s="99">
        <v>3.4568370980766048</v>
      </c>
      <c r="N78" s="99">
        <v>3.3943905822772202</v>
      </c>
      <c r="O78" s="99">
        <v>3.3127201210233594</v>
      </c>
      <c r="P78" s="99">
        <v>3.2388393054485403</v>
      </c>
      <c r="Q78" s="99">
        <v>3.1863718606928599</v>
      </c>
      <c r="R78" s="99">
        <v>3.0944593066105059</v>
      </c>
      <c r="S78" s="99">
        <v>3.0299798390611272</v>
      </c>
      <c r="T78" s="99">
        <v>2.9720431075620866</v>
      </c>
      <c r="U78" s="99">
        <v>2.910407982932278</v>
      </c>
      <c r="V78" s="99">
        <v>2.8342102862497875</v>
      </c>
      <c r="W78" s="99">
        <v>2.7749317027653837</v>
      </c>
      <c r="DA78" s="63" t="s">
        <v>2819</v>
      </c>
    </row>
    <row r="79" spans="1:105" ht="12" customHeight="1" x14ac:dyDescent="0.25">
      <c r="A79" s="109" t="s">
        <v>120</v>
      </c>
      <c r="B79" s="110">
        <v>2.2299088232128699</v>
      </c>
      <c r="C79" s="110">
        <v>2.3650294773132448</v>
      </c>
      <c r="D79" s="110">
        <v>2.3584196547346883</v>
      </c>
      <c r="E79" s="110">
        <v>2.341747292389146</v>
      </c>
      <c r="F79" s="110">
        <v>2.3980075276123864</v>
      </c>
      <c r="G79" s="110">
        <v>2.390948866433924</v>
      </c>
      <c r="H79" s="110">
        <v>2.599693052380847</v>
      </c>
      <c r="I79" s="110">
        <v>2.4191625993347188</v>
      </c>
      <c r="J79" s="110">
        <v>2.4735577822995367</v>
      </c>
      <c r="K79" s="110">
        <v>2.2471116042446391</v>
      </c>
      <c r="L79" s="110">
        <v>2.7292090406429592</v>
      </c>
      <c r="M79" s="110">
        <v>2.7030078953255749</v>
      </c>
      <c r="N79" s="110">
        <v>2.6826343082925543</v>
      </c>
      <c r="O79" s="110">
        <v>2.6063723457154899</v>
      </c>
      <c r="P79" s="110">
        <v>2.5340712417158522</v>
      </c>
      <c r="Q79" s="110">
        <v>2.4654358875985607</v>
      </c>
      <c r="R79" s="110">
        <v>2.3917624493692009</v>
      </c>
      <c r="S79" s="110">
        <v>2.3208365046231196</v>
      </c>
      <c r="T79" s="110">
        <v>2.2507314629559625</v>
      </c>
      <c r="U79" s="110">
        <v>2.1822091989942964</v>
      </c>
      <c r="V79" s="110">
        <v>2.1131238980021041</v>
      </c>
      <c r="W79" s="110">
        <v>2.0668763496821629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173.84469734187508</v>
      </c>
      <c r="C81" s="118">
        <f t="shared" si="28"/>
        <v>172.39500369699292</v>
      </c>
      <c r="D81" s="118">
        <f t="shared" si="28"/>
        <v>167.09189598153517</v>
      </c>
      <c r="E81" s="118">
        <f t="shared" si="28"/>
        <v>162.44293941629817</v>
      </c>
      <c r="F81" s="118">
        <f t="shared" si="28"/>
        <v>156.28168388966742</v>
      </c>
      <c r="G81" s="118">
        <f t="shared" si="28"/>
        <v>149.81133771011167</v>
      </c>
      <c r="H81" s="118">
        <f t="shared" si="28"/>
        <v>146.48911520705178</v>
      </c>
      <c r="I81" s="118">
        <f t="shared" si="28"/>
        <v>143.45638679210097</v>
      </c>
      <c r="J81" s="118">
        <f t="shared" si="28"/>
        <v>141.96422976220714</v>
      </c>
      <c r="K81" s="118">
        <f t="shared" si="28"/>
        <v>142.84351057713948</v>
      </c>
      <c r="L81" s="118">
        <f t="shared" si="28"/>
        <v>141.65644551292283</v>
      </c>
      <c r="M81" s="118">
        <f t="shared" si="28"/>
        <v>138.97411585727968</v>
      </c>
      <c r="N81" s="118">
        <f t="shared" si="28"/>
        <v>131.40865279950225</v>
      </c>
      <c r="O81" s="118">
        <f t="shared" si="28"/>
        <v>125.26414353979537</v>
      </c>
      <c r="P81" s="118">
        <f t="shared" si="28"/>
        <v>114.67358563928228</v>
      </c>
      <c r="Q81" s="118">
        <f t="shared" si="28"/>
        <v>110.24888856270967</v>
      </c>
      <c r="R81" s="118">
        <f t="shared" ref="R81:V81" si="29">R82+R85+R87+R100</f>
        <v>107.91101450358789</v>
      </c>
      <c r="S81" s="118">
        <f t="shared" si="29"/>
        <v>106.38960403745939</v>
      </c>
      <c r="T81" s="118">
        <f t="shared" si="29"/>
        <v>104.50216223148627</v>
      </c>
      <c r="U81" s="118">
        <f t="shared" si="29"/>
        <v>103.05155270891626</v>
      </c>
      <c r="V81" s="118">
        <f t="shared" si="29"/>
        <v>102.14883430071929</v>
      </c>
      <c r="W81" s="118">
        <f t="shared" ref="W81" si="30">W82+W85+W87+W100</f>
        <v>103.53599593283002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158.10037946055164</v>
      </c>
      <c r="C82" s="123">
        <f t="shared" si="31"/>
        <v>158.07469411371184</v>
      </c>
      <c r="D82" s="123">
        <f t="shared" si="31"/>
        <v>151.08308189029009</v>
      </c>
      <c r="E82" s="123">
        <f t="shared" si="31"/>
        <v>146.57683595196397</v>
      </c>
      <c r="F82" s="123">
        <f t="shared" si="31"/>
        <v>140.9358810140458</v>
      </c>
      <c r="G82" s="123">
        <f t="shared" si="31"/>
        <v>134.50794125228089</v>
      </c>
      <c r="H82" s="123">
        <f t="shared" si="31"/>
        <v>131.23313438014316</v>
      </c>
      <c r="I82" s="123">
        <f t="shared" si="31"/>
        <v>127.9381535021285</v>
      </c>
      <c r="J82" s="123">
        <f t="shared" si="31"/>
        <v>127.53974010949281</v>
      </c>
      <c r="K82" s="123">
        <f t="shared" si="31"/>
        <v>127.97253470015004</v>
      </c>
      <c r="L82" s="123">
        <f t="shared" si="31"/>
        <v>126.59519419872487</v>
      </c>
      <c r="M82" s="123">
        <f t="shared" si="31"/>
        <v>123.79807759766683</v>
      </c>
      <c r="N82" s="123">
        <f t="shared" si="31"/>
        <v>116.51450979817223</v>
      </c>
      <c r="O82" s="123">
        <f t="shared" si="31"/>
        <v>110.57986232910339</v>
      </c>
      <c r="P82" s="123">
        <f t="shared" si="31"/>
        <v>99.904889346001625</v>
      </c>
      <c r="Q82" s="123">
        <f t="shared" si="31"/>
        <v>95.450164201049574</v>
      </c>
      <c r="R82" s="123">
        <f t="shared" ref="R82:V82" si="32">SUM(R83:R84)</f>
        <v>93.028083455357546</v>
      </c>
      <c r="S82" s="123">
        <f t="shared" si="32"/>
        <v>91.752695155079735</v>
      </c>
      <c r="T82" s="123">
        <f t="shared" si="32"/>
        <v>90.585045992897449</v>
      </c>
      <c r="U82" s="123">
        <f t="shared" si="32"/>
        <v>89.857189979815203</v>
      </c>
      <c r="V82" s="123">
        <f t="shared" si="32"/>
        <v>89.764279664906994</v>
      </c>
      <c r="W82" s="123">
        <f t="shared" ref="W82" si="33">SUM(W83:W84)</f>
        <v>91.460244975909745</v>
      </c>
      <c r="DA82" s="130" t="s">
        <v>2822</v>
      </c>
    </row>
    <row r="83" spans="1:105" ht="12" customHeight="1" x14ac:dyDescent="0.25">
      <c r="A83" s="97" t="s">
        <v>204</v>
      </c>
      <c r="B83" s="99">
        <v>157.38234165012096</v>
      </c>
      <c r="C83" s="99">
        <v>157.35747969664928</v>
      </c>
      <c r="D83" s="99">
        <v>150.39353039656311</v>
      </c>
      <c r="E83" s="99">
        <v>145.90088896176155</v>
      </c>
      <c r="F83" s="99">
        <v>140.27646370162245</v>
      </c>
      <c r="G83" s="99">
        <v>133.87162493706569</v>
      </c>
      <c r="H83" s="99">
        <v>130.60971972185135</v>
      </c>
      <c r="I83" s="99">
        <v>127.33451019571903</v>
      </c>
      <c r="J83" s="99">
        <v>126.92189162837947</v>
      </c>
      <c r="K83" s="99">
        <v>127.34551250133605</v>
      </c>
      <c r="L83" s="99">
        <v>125.94417002009943</v>
      </c>
      <c r="M83" s="99">
        <v>123.18167653720666</v>
      </c>
      <c r="N83" s="99">
        <v>115.91693730719597</v>
      </c>
      <c r="O83" s="99">
        <v>109.9922375270453</v>
      </c>
      <c r="P83" s="99">
        <v>99.402861424352679</v>
      </c>
      <c r="Q83" s="99">
        <v>94.952203304913567</v>
      </c>
      <c r="R83" s="99">
        <v>92.535552589854234</v>
      </c>
      <c r="S83" s="99">
        <v>91.268765018966818</v>
      </c>
      <c r="T83" s="99">
        <v>90.105360425026973</v>
      </c>
      <c r="U83" s="99">
        <v>89.384063829059329</v>
      </c>
      <c r="V83" s="99">
        <v>89.296889427470063</v>
      </c>
      <c r="W83" s="99">
        <v>90.966193644368303</v>
      </c>
      <c r="DA83" s="63" t="s">
        <v>2823</v>
      </c>
    </row>
    <row r="84" spans="1:105" ht="12" customHeight="1" x14ac:dyDescent="0.25">
      <c r="A84" s="97" t="s">
        <v>53</v>
      </c>
      <c r="B84" s="99">
        <v>0.7180378104306816</v>
      </c>
      <c r="C84" s="99">
        <v>0.71721441706256894</v>
      </c>
      <c r="D84" s="99">
        <v>0.68955149372696778</v>
      </c>
      <c r="E84" s="99">
        <v>0.67594699020240978</v>
      </c>
      <c r="F84" s="99">
        <v>0.65941731242335799</v>
      </c>
      <c r="G84" s="99">
        <v>0.63631631521519072</v>
      </c>
      <c r="H84" s="99">
        <v>0.62341465829181886</v>
      </c>
      <c r="I84" s="99">
        <v>0.60364330640947073</v>
      </c>
      <c r="J84" s="99">
        <v>0.61784848111333668</v>
      </c>
      <c r="K84" s="99">
        <v>0.62702219881399324</v>
      </c>
      <c r="L84" s="99">
        <v>0.65102417862543227</v>
      </c>
      <c r="M84" s="99">
        <v>0.61640106046017262</v>
      </c>
      <c r="N84" s="99">
        <v>0.59757249097626486</v>
      </c>
      <c r="O84" s="99">
        <v>0.58762480205809242</v>
      </c>
      <c r="P84" s="99">
        <v>0.50202792164894827</v>
      </c>
      <c r="Q84" s="99">
        <v>0.4979608961360048</v>
      </c>
      <c r="R84" s="99">
        <v>0.49253086550331676</v>
      </c>
      <c r="S84" s="99">
        <v>0.4839301361129133</v>
      </c>
      <c r="T84" s="99">
        <v>0.47968556787047756</v>
      </c>
      <c r="U84" s="99">
        <v>0.47312615075586878</v>
      </c>
      <c r="V84" s="99">
        <v>0.46739023743693153</v>
      </c>
      <c r="W84" s="99">
        <v>0.49405133154144404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5.0513536231336982E-2</v>
      </c>
      <c r="C85" s="123">
        <f t="shared" si="34"/>
        <v>5.1410894495742245E-2</v>
      </c>
      <c r="D85" s="123">
        <f t="shared" si="34"/>
        <v>5.2057026657791008E-2</v>
      </c>
      <c r="E85" s="123">
        <f t="shared" si="34"/>
        <v>7.3037239327701522E-2</v>
      </c>
      <c r="F85" s="123">
        <f t="shared" si="34"/>
        <v>5.5903915067409472E-2</v>
      </c>
      <c r="G85" s="123">
        <f t="shared" si="34"/>
        <v>6.5154073421534175E-2</v>
      </c>
      <c r="H85" s="123">
        <f t="shared" si="34"/>
        <v>0.11479254215197421</v>
      </c>
      <c r="I85" s="123">
        <f t="shared" si="34"/>
        <v>8.5659804190705027E-2</v>
      </c>
      <c r="J85" s="123">
        <f t="shared" si="34"/>
        <v>9.1805678567009524E-2</v>
      </c>
      <c r="K85" s="123">
        <f t="shared" si="34"/>
        <v>9.9577729752469285E-2</v>
      </c>
      <c r="L85" s="123">
        <f t="shared" si="34"/>
        <v>0.10472922908815008</v>
      </c>
      <c r="M85" s="123">
        <f t="shared" si="34"/>
        <v>0.12260679928596603</v>
      </c>
      <c r="N85" s="123">
        <f t="shared" si="34"/>
        <v>0.13936726785424441</v>
      </c>
      <c r="O85" s="123">
        <f t="shared" si="34"/>
        <v>0.15287214830670978</v>
      </c>
      <c r="P85" s="123">
        <f t="shared" si="34"/>
        <v>0.18403873051324696</v>
      </c>
      <c r="Q85" s="123">
        <f t="shared" si="34"/>
        <v>0.2252755261962128</v>
      </c>
      <c r="R85" s="123">
        <f t="shared" si="34"/>
        <v>0.26682065508594421</v>
      </c>
      <c r="S85" s="123">
        <f t="shared" si="34"/>
        <v>0.2935505300400712</v>
      </c>
      <c r="T85" s="123">
        <f t="shared" si="34"/>
        <v>0.31354796923681932</v>
      </c>
      <c r="U85" s="123">
        <f t="shared" si="34"/>
        <v>0.33871787532113379</v>
      </c>
      <c r="V85" s="123">
        <f t="shared" si="34"/>
        <v>0.35495513116828126</v>
      </c>
      <c r="W85" s="123">
        <f t="shared" si="34"/>
        <v>0.36179049753158365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5.0513536231336982E-2</v>
      </c>
      <c r="C86" s="99">
        <f>RES_hhdet_fech!C86/RES_summary!C$19</f>
        <v>5.1410894495742245E-2</v>
      </c>
      <c r="D86" s="99">
        <f>RES_hhdet_fech!D86/RES_summary!D$19</f>
        <v>5.2057026657791008E-2</v>
      </c>
      <c r="E86" s="99">
        <f>RES_hhdet_fech!E86/RES_summary!E$19</f>
        <v>7.3037239327701522E-2</v>
      </c>
      <c r="F86" s="99">
        <f>RES_hhdet_fech!F86/RES_summary!F$19</f>
        <v>5.5903915067409472E-2</v>
      </c>
      <c r="G86" s="99">
        <f>RES_hhdet_fech!G86/RES_summary!G$19</f>
        <v>6.5154073421534175E-2</v>
      </c>
      <c r="H86" s="99">
        <f>RES_hhdet_fech!H86/RES_summary!H$19</f>
        <v>0.11479254215197421</v>
      </c>
      <c r="I86" s="99">
        <f>RES_hhdet_fech!I86/RES_summary!I$19</f>
        <v>8.5659804190705027E-2</v>
      </c>
      <c r="J86" s="99">
        <f>RES_hhdet_fech!J86/RES_summary!J$19</f>
        <v>9.1805678567009524E-2</v>
      </c>
      <c r="K86" s="99">
        <f>RES_hhdet_fech!K86/RES_summary!K$19</f>
        <v>9.9577729752469285E-2</v>
      </c>
      <c r="L86" s="99">
        <f>RES_hhdet_fech!L86/RES_summary!L$19</f>
        <v>0.10472922908815008</v>
      </c>
      <c r="M86" s="99">
        <f>RES_hhdet_fech!M86/RES_summary!M$19</f>
        <v>0.12260679928596603</v>
      </c>
      <c r="N86" s="99">
        <f>RES_hhdet_fech!N86/RES_summary!N$19</f>
        <v>0.13936726785424441</v>
      </c>
      <c r="O86" s="99">
        <f>RES_hhdet_fech!O86/RES_summary!O$19</f>
        <v>0.15287214830670978</v>
      </c>
      <c r="P86" s="99">
        <f>RES_hhdet_fech!P86/RES_summary!P$19</f>
        <v>0.18403873051324696</v>
      </c>
      <c r="Q86" s="99">
        <f>RES_hhdet_fech!Q86/RES_summary!Q$19</f>
        <v>0.2252755261962128</v>
      </c>
      <c r="R86" s="99">
        <f>RES_hhdet_fech!R86/RES_summary!R$19</f>
        <v>0.26682065508594421</v>
      </c>
      <c r="S86" s="99">
        <f>RES_hhdet_fech!S86/RES_summary!S$19</f>
        <v>0.2935505300400712</v>
      </c>
      <c r="T86" s="99">
        <f>RES_hhdet_fech!T86/RES_summary!T$19</f>
        <v>0.31354796923681932</v>
      </c>
      <c r="U86" s="99">
        <f>RES_hhdet_fech!U86/RES_summary!U$19</f>
        <v>0.33871787532113379</v>
      </c>
      <c r="V86" s="99">
        <f>RES_hhdet_fech!V86/RES_summary!V$19</f>
        <v>0.35495513116828126</v>
      </c>
      <c r="W86" s="99">
        <f>RES_hhdet_fech!W86/RES_summary!W$19</f>
        <v>0.36179049753158365</v>
      </c>
      <c r="DA86" s="63" t="s">
        <v>2826</v>
      </c>
    </row>
    <row r="87" spans="1:105" ht="12" customHeight="1" x14ac:dyDescent="0.25">
      <c r="A87" s="121" t="s">
        <v>55</v>
      </c>
      <c r="B87" s="123">
        <v>13.463895521879243</v>
      </c>
      <c r="C87" s="123">
        <v>11.903401104519764</v>
      </c>
      <c r="D87" s="123">
        <v>13.598902914627969</v>
      </c>
      <c r="E87" s="123">
        <v>13.45304749692289</v>
      </c>
      <c r="F87" s="123">
        <v>12.894991340831435</v>
      </c>
      <c r="G87" s="123">
        <v>12.850641485713496</v>
      </c>
      <c r="H87" s="123">
        <v>12.543515596607586</v>
      </c>
      <c r="I87" s="123">
        <v>13.013986313732737</v>
      </c>
      <c r="J87" s="123">
        <v>11.859610604903022</v>
      </c>
      <c r="K87" s="123">
        <v>12.52398388839001</v>
      </c>
      <c r="L87" s="123">
        <v>12.226660851389036</v>
      </c>
      <c r="M87" s="123">
        <v>12.350534941377397</v>
      </c>
      <c r="N87" s="123">
        <v>12.073369560307714</v>
      </c>
      <c r="O87" s="123">
        <v>11.927402372065103</v>
      </c>
      <c r="P87" s="123">
        <v>12.054307062348011</v>
      </c>
      <c r="Q87" s="123">
        <v>12.109156243274072</v>
      </c>
      <c r="R87" s="123">
        <v>12.222613893900045</v>
      </c>
      <c r="S87" s="123">
        <v>12.017348066044301</v>
      </c>
      <c r="T87" s="123">
        <v>11.348055831775795</v>
      </c>
      <c r="U87" s="123">
        <v>10.670257570490238</v>
      </c>
      <c r="V87" s="123">
        <v>9.9158696894499982</v>
      </c>
      <c r="W87" s="123">
        <v>9.648119906191214</v>
      </c>
      <c r="DA87" s="130" t="s">
        <v>2827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14.277450234392813</v>
      </c>
      <c r="C96" s="102">
        <v>12.747845178687449</v>
      </c>
      <c r="D96" s="102">
        <v>14.528261089833912</v>
      </c>
      <c r="E96" s="102">
        <v>14.412223854051856</v>
      </c>
      <c r="F96" s="102">
        <v>13.880990486978716</v>
      </c>
      <c r="G96" s="102">
        <v>13.825123695154934</v>
      </c>
      <c r="H96" s="102">
        <v>13.486387018517817</v>
      </c>
      <c r="I96" s="102">
        <v>13.963515780594307</v>
      </c>
      <c r="J96" s="102">
        <v>12.807612196325264</v>
      </c>
      <c r="K96" s="102">
        <v>13.544285019084555</v>
      </c>
      <c r="L96" s="102">
        <v>13.207727149952309</v>
      </c>
      <c r="M96" s="102">
        <v>13.435367659957622</v>
      </c>
      <c r="N96" s="102">
        <v>13.108852202394864</v>
      </c>
      <c r="O96" s="102">
        <v>12.919270170306888</v>
      </c>
      <c r="P96" s="102">
        <v>13.102716217509185</v>
      </c>
      <c r="Q96" s="102">
        <v>13.093637184550122</v>
      </c>
      <c r="R96" s="102">
        <v>13.16807970057401</v>
      </c>
      <c r="S96" s="102">
        <v>12.892726869060265</v>
      </c>
      <c r="T96" s="102">
        <v>12.110909287502324</v>
      </c>
      <c r="U96" s="102">
        <v>11.368835060176909</v>
      </c>
      <c r="V96" s="102">
        <v>10.523584544289221</v>
      </c>
      <c r="W96" s="102">
        <v>10.205236015207166</v>
      </c>
      <c r="DA96" s="131" t="s">
        <v>2836</v>
      </c>
    </row>
    <row r="97" spans="1:105" ht="12" customHeight="1" x14ac:dyDescent="0.25">
      <c r="A97" s="107" t="s">
        <v>121</v>
      </c>
      <c r="B97" s="105">
        <v>12.300120293501626</v>
      </c>
      <c r="C97" s="105">
        <v>10.789527179363139</v>
      </c>
      <c r="D97" s="105">
        <v>12.430673188436126</v>
      </c>
      <c r="E97" s="105">
        <v>12.316325175518248</v>
      </c>
      <c r="F97" s="105">
        <v>11.891460621303404</v>
      </c>
      <c r="G97" s="105">
        <v>11.913862620489882</v>
      </c>
      <c r="H97" s="105">
        <v>11.635490431973798</v>
      </c>
      <c r="I97" s="105">
        <v>12.189682744676082</v>
      </c>
      <c r="J97" s="105">
        <v>11.0133847674318</v>
      </c>
      <c r="K97" s="105">
        <v>11.706325311172479</v>
      </c>
      <c r="L97" s="105">
        <v>11.176138279717851</v>
      </c>
      <c r="M97" s="105">
        <v>11.503776466013861</v>
      </c>
      <c r="N97" s="105">
        <v>11.184480427089987</v>
      </c>
      <c r="O97" s="105">
        <v>11.088655831352554</v>
      </c>
      <c r="P97" s="105">
        <v>11.300546989717454</v>
      </c>
      <c r="Q97" s="105">
        <v>11.36474379245114</v>
      </c>
      <c r="R97" s="105">
        <v>11.528055185689247</v>
      </c>
      <c r="S97" s="105">
        <v>11.359870544432242</v>
      </c>
      <c r="T97" s="105">
        <v>10.718889844813054</v>
      </c>
      <c r="U97" s="105">
        <v>10.044169609658585</v>
      </c>
      <c r="V97" s="105">
        <v>9.348520121493209</v>
      </c>
      <c r="W97" s="105">
        <v>9.0961421695794193</v>
      </c>
      <c r="DA97" s="132" t="s">
        <v>2837</v>
      </c>
    </row>
    <row r="98" spans="1:105" ht="12" customHeight="1" x14ac:dyDescent="0.25">
      <c r="A98" s="108" t="s">
        <v>53</v>
      </c>
      <c r="B98" s="99">
        <v>7.683289167805877</v>
      </c>
      <c r="C98" s="99">
        <v>6.1816628204561415</v>
      </c>
      <c r="D98" s="99">
        <v>7.4049201213606821</v>
      </c>
      <c r="E98" s="99">
        <v>7.1834728106108336</v>
      </c>
      <c r="F98" s="99">
        <v>6.9262286750149347</v>
      </c>
      <c r="G98" s="99">
        <v>7.0008671741917823</v>
      </c>
      <c r="H98" s="99">
        <v>6.723931179210906</v>
      </c>
      <c r="I98" s="99">
        <v>7.4346575217789201</v>
      </c>
      <c r="J98" s="99">
        <v>6.1776844028155509</v>
      </c>
      <c r="K98" s="99">
        <v>6.7441572264061573</v>
      </c>
      <c r="L98" s="99">
        <v>5.5753409945605545</v>
      </c>
      <c r="M98" s="99">
        <v>6.2138783016340033</v>
      </c>
      <c r="N98" s="99">
        <v>5.7926140777149833</v>
      </c>
      <c r="O98" s="99">
        <v>5.8382877575116865</v>
      </c>
      <c r="P98" s="99">
        <v>6.1364894101982719</v>
      </c>
      <c r="Q98" s="99">
        <v>6.2157613305561412</v>
      </c>
      <c r="R98" s="99">
        <v>6.4810873235242914</v>
      </c>
      <c r="S98" s="99">
        <v>6.3969533806166989</v>
      </c>
      <c r="T98" s="99">
        <v>5.7841020871330997</v>
      </c>
      <c r="U98" s="99">
        <v>5.2181073102381035</v>
      </c>
      <c r="V98" s="99">
        <v>4.7901561354490738</v>
      </c>
      <c r="W98" s="99">
        <v>4.6225923644991651</v>
      </c>
      <c r="DA98" s="63" t="s">
        <v>2838</v>
      </c>
    </row>
    <row r="99" spans="1:105" ht="12" customHeight="1" x14ac:dyDescent="0.25">
      <c r="A99" s="108" t="s">
        <v>52</v>
      </c>
      <c r="B99" s="99">
        <v>4.616831125695751</v>
      </c>
      <c r="C99" s="99">
        <v>4.6078643589069967</v>
      </c>
      <c r="D99" s="99">
        <v>5.0257530670754456</v>
      </c>
      <c r="E99" s="99">
        <v>5.1328523649074143</v>
      </c>
      <c r="F99" s="99">
        <v>4.9652319462884691</v>
      </c>
      <c r="G99" s="99">
        <v>4.9129954462980958</v>
      </c>
      <c r="H99" s="99">
        <v>4.911559252762892</v>
      </c>
      <c r="I99" s="99">
        <v>4.7550252228971619</v>
      </c>
      <c r="J99" s="99">
        <v>4.8357003646162484</v>
      </c>
      <c r="K99" s="99">
        <v>4.9621680847663221</v>
      </c>
      <c r="L99" s="99">
        <v>5.6007972851572969</v>
      </c>
      <c r="M99" s="99">
        <v>5.2898981643798564</v>
      </c>
      <c r="N99" s="99">
        <v>5.3918663493750039</v>
      </c>
      <c r="O99" s="99">
        <v>5.2503680738408667</v>
      </c>
      <c r="P99" s="99">
        <v>5.1640575795191843</v>
      </c>
      <c r="Q99" s="99">
        <v>5.148982461894998</v>
      </c>
      <c r="R99" s="99">
        <v>5.0469678621649541</v>
      </c>
      <c r="S99" s="99">
        <v>4.9629171638155416</v>
      </c>
      <c r="T99" s="99">
        <v>4.9347877576799544</v>
      </c>
      <c r="U99" s="99">
        <v>4.8260622994204843</v>
      </c>
      <c r="V99" s="99">
        <v>4.5583639860441352</v>
      </c>
      <c r="W99" s="99">
        <v>4.4735498050802542</v>
      </c>
      <c r="DA99" s="63" t="s">
        <v>2839</v>
      </c>
    </row>
    <row r="100" spans="1:105" ht="12" customHeight="1" x14ac:dyDescent="0.25">
      <c r="A100" s="121" t="s">
        <v>54</v>
      </c>
      <c r="B100" s="123">
        <v>2.2299088232128694</v>
      </c>
      <c r="C100" s="123">
        <v>2.3654975842655603</v>
      </c>
      <c r="D100" s="123">
        <v>2.3578541499593237</v>
      </c>
      <c r="E100" s="123">
        <v>2.3400187280835993</v>
      </c>
      <c r="F100" s="123">
        <v>2.3949076197227863</v>
      </c>
      <c r="G100" s="123">
        <v>2.3876008986957702</v>
      </c>
      <c r="H100" s="123">
        <v>2.5976726881490593</v>
      </c>
      <c r="I100" s="123">
        <v>2.4185871720490284</v>
      </c>
      <c r="J100" s="123">
        <v>2.4730733692443079</v>
      </c>
      <c r="K100" s="123">
        <v>2.2474142588469697</v>
      </c>
      <c r="L100" s="123">
        <v>2.7298612337207828</v>
      </c>
      <c r="M100" s="123">
        <v>2.702896518949494</v>
      </c>
      <c r="N100" s="123">
        <v>2.6814061731680634</v>
      </c>
      <c r="O100" s="123">
        <v>2.604006690320162</v>
      </c>
      <c r="P100" s="123">
        <v>2.5303505004193947</v>
      </c>
      <c r="Q100" s="123">
        <v>2.4642925921898047</v>
      </c>
      <c r="R100" s="123">
        <v>2.3934964992443528</v>
      </c>
      <c r="S100" s="123">
        <v>2.3260102862952849</v>
      </c>
      <c r="T100" s="123">
        <v>2.2555124375762059</v>
      </c>
      <c r="U100" s="123">
        <v>2.1853872832896788</v>
      </c>
      <c r="V100" s="123">
        <v>2.113729815194016</v>
      </c>
      <c r="W100" s="123">
        <v>2.0658405531974715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2.2299088232128694</v>
      </c>
      <c r="C103" s="110">
        <v>2.3654975842655603</v>
      </c>
      <c r="D103" s="110">
        <v>2.3578541499593237</v>
      </c>
      <c r="E103" s="110">
        <v>2.3400187280835993</v>
      </c>
      <c r="F103" s="110">
        <v>2.3949076197227863</v>
      </c>
      <c r="G103" s="110">
        <v>2.3876008986957702</v>
      </c>
      <c r="H103" s="110">
        <v>2.5976726881490593</v>
      </c>
      <c r="I103" s="110">
        <v>2.4185871720490284</v>
      </c>
      <c r="J103" s="110">
        <v>2.4730733692443079</v>
      </c>
      <c r="K103" s="110">
        <v>2.2474142588469697</v>
      </c>
      <c r="L103" s="110">
        <v>2.7298612337207828</v>
      </c>
      <c r="M103" s="110">
        <v>2.702896518949494</v>
      </c>
      <c r="N103" s="110">
        <v>2.6814061731680634</v>
      </c>
      <c r="O103" s="110">
        <v>2.604006690320162</v>
      </c>
      <c r="P103" s="110">
        <v>2.5303505004193947</v>
      </c>
      <c r="Q103" s="110">
        <v>2.4642925921898047</v>
      </c>
      <c r="R103" s="110">
        <v>2.3934964992443528</v>
      </c>
      <c r="S103" s="110">
        <v>2.3260102862952849</v>
      </c>
      <c r="T103" s="110">
        <v>2.2555124375762059</v>
      </c>
      <c r="U103" s="110">
        <v>2.1853872832896788</v>
      </c>
      <c r="V103" s="110">
        <v>2.113729815194016</v>
      </c>
      <c r="W103" s="110">
        <v>2.0658405531974715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102.10403852430534</v>
      </c>
      <c r="C124" s="118">
        <f t="shared" si="42"/>
        <v>112.7874250061361</v>
      </c>
      <c r="D124" s="118">
        <f t="shared" si="42"/>
        <v>106.16023552707588</v>
      </c>
      <c r="E124" s="118">
        <f t="shared" si="42"/>
        <v>110.08039973198591</v>
      </c>
      <c r="F124" s="118">
        <f t="shared" si="42"/>
        <v>108.81656904981125</v>
      </c>
      <c r="G124" s="118">
        <f t="shared" si="42"/>
        <v>103.04162359745747</v>
      </c>
      <c r="H124" s="118">
        <f t="shared" si="42"/>
        <v>101.51135252537999</v>
      </c>
      <c r="I124" s="118">
        <f t="shared" si="42"/>
        <v>96.338756834735747</v>
      </c>
      <c r="J124" s="118">
        <f t="shared" si="42"/>
        <v>106.83752098392107</v>
      </c>
      <c r="K124" s="118">
        <f t="shared" si="42"/>
        <v>105.01433796081125</v>
      </c>
      <c r="L124" s="118">
        <f t="shared" si="42"/>
        <v>121.97648232899074</v>
      </c>
      <c r="M124" s="118">
        <f t="shared" si="42"/>
        <v>99.212276543981986</v>
      </c>
      <c r="N124" s="118">
        <f t="shared" si="42"/>
        <v>107.51523380099161</v>
      </c>
      <c r="O124" s="118">
        <f t="shared" si="42"/>
        <v>113.49751235818606</v>
      </c>
      <c r="P124" s="118">
        <f t="shared" si="42"/>
        <v>87.017321978110715</v>
      </c>
      <c r="Q124" s="118">
        <f t="shared" si="42"/>
        <v>92.547628580475461</v>
      </c>
      <c r="R124" s="118">
        <f t="shared" ref="R124:V124" si="43">R125+R128+R130+R139</f>
        <v>92.386342346803715</v>
      </c>
      <c r="S124" s="118">
        <f t="shared" si="43"/>
        <v>88.800702418324022</v>
      </c>
      <c r="T124" s="118">
        <f t="shared" si="43"/>
        <v>91.143018987010109</v>
      </c>
      <c r="U124" s="118">
        <f t="shared" si="43"/>
        <v>87.214913772575585</v>
      </c>
      <c r="V124" s="118">
        <f t="shared" si="43"/>
        <v>84.27287350085173</v>
      </c>
      <c r="W124" s="118">
        <f t="shared" ref="W124" si="44">W125+W128+W130+W139</f>
        <v>94.194038765568408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89.073448595059162</v>
      </c>
      <c r="C125" s="123">
        <f t="shared" si="45"/>
        <v>98.992743273336217</v>
      </c>
      <c r="D125" s="123">
        <f t="shared" si="45"/>
        <v>91.841527676251431</v>
      </c>
      <c r="E125" s="123">
        <f t="shared" si="45"/>
        <v>95.360755789201136</v>
      </c>
      <c r="F125" s="123">
        <f t="shared" si="45"/>
        <v>94.188740694976275</v>
      </c>
      <c r="G125" s="123">
        <f t="shared" si="45"/>
        <v>88.903146409566276</v>
      </c>
      <c r="H125" s="123">
        <f t="shared" si="45"/>
        <v>87.460155340624127</v>
      </c>
      <c r="I125" s="123">
        <f t="shared" si="45"/>
        <v>82.490433261705533</v>
      </c>
      <c r="J125" s="123">
        <f t="shared" si="45"/>
        <v>92.836109365429422</v>
      </c>
      <c r="K125" s="123">
        <f t="shared" si="45"/>
        <v>91.26518527676437</v>
      </c>
      <c r="L125" s="123">
        <f t="shared" si="45"/>
        <v>105.93182951637007</v>
      </c>
      <c r="M125" s="123">
        <f t="shared" si="45"/>
        <v>85.991107026185375</v>
      </c>
      <c r="N125" s="123">
        <f t="shared" si="45"/>
        <v>93.821053749822767</v>
      </c>
      <c r="O125" s="123">
        <f t="shared" si="45"/>
        <v>98.982098632910549</v>
      </c>
      <c r="P125" s="123">
        <f t="shared" si="45"/>
        <v>74.580692805800197</v>
      </c>
      <c r="Q125" s="123">
        <f t="shared" si="45"/>
        <v>78.144218219718638</v>
      </c>
      <c r="R125" s="123">
        <f t="shared" ref="R125:V125" si="46">SUM(R126:R127)</f>
        <v>78.044673681553633</v>
      </c>
      <c r="S125" s="123">
        <f t="shared" si="46"/>
        <v>75.219279425739643</v>
      </c>
      <c r="T125" s="123">
        <f t="shared" si="46"/>
        <v>77.730938657503202</v>
      </c>
      <c r="U125" s="123">
        <f t="shared" si="46"/>
        <v>74.868767782848309</v>
      </c>
      <c r="V125" s="123">
        <f t="shared" si="46"/>
        <v>73.09751087853212</v>
      </c>
      <c r="W125" s="123">
        <f t="shared" ref="W125" si="47">SUM(W126:W127)</f>
        <v>82.734657798326083</v>
      </c>
      <c r="DA125" s="130" t="s">
        <v>2863</v>
      </c>
    </row>
    <row r="126" spans="1:105" ht="12" customHeight="1" x14ac:dyDescent="0.25">
      <c r="A126" s="97" t="s">
        <v>203</v>
      </c>
      <c r="B126" s="99">
        <v>88.729766816814561</v>
      </c>
      <c r="C126" s="99">
        <v>98.615467017443919</v>
      </c>
      <c r="D126" s="99">
        <v>91.49698584117337</v>
      </c>
      <c r="E126" s="99">
        <v>95.008220773899637</v>
      </c>
      <c r="F126" s="99">
        <v>93.846413810040332</v>
      </c>
      <c r="G126" s="99">
        <v>88.586736465458557</v>
      </c>
      <c r="H126" s="99">
        <v>87.155822583444248</v>
      </c>
      <c r="I126" s="99">
        <v>82.210857594340894</v>
      </c>
      <c r="J126" s="99">
        <v>92.519102903610928</v>
      </c>
      <c r="K126" s="99">
        <v>90.956225572581957</v>
      </c>
      <c r="L126" s="99">
        <v>105.56427619383442</v>
      </c>
      <c r="M126" s="99">
        <v>85.70961612640339</v>
      </c>
      <c r="N126" s="99">
        <v>93.512780109504931</v>
      </c>
      <c r="O126" s="99">
        <v>98.653216842921026</v>
      </c>
      <c r="P126" s="99">
        <v>74.348915501162949</v>
      </c>
      <c r="Q126" s="99">
        <v>77.893959838397791</v>
      </c>
      <c r="R126" s="99">
        <v>77.7930157394931</v>
      </c>
      <c r="S126" s="99">
        <v>74.979976456381792</v>
      </c>
      <c r="T126" s="99">
        <v>77.485548612932362</v>
      </c>
      <c r="U126" s="99">
        <v>74.636339152795443</v>
      </c>
      <c r="V126" s="99">
        <v>72.875547094000908</v>
      </c>
      <c r="W126" s="99">
        <v>82.476387731936228</v>
      </c>
      <c r="DA126" s="63" t="s">
        <v>2864</v>
      </c>
    </row>
    <row r="127" spans="1:105" ht="12" customHeight="1" x14ac:dyDescent="0.25">
      <c r="A127" s="97" t="s">
        <v>53</v>
      </c>
      <c r="B127" s="99">
        <v>0.34368177824460544</v>
      </c>
      <c r="C127" s="99">
        <v>0.37727625589230102</v>
      </c>
      <c r="D127" s="99">
        <v>0.34454183507806624</v>
      </c>
      <c r="E127" s="99">
        <v>0.35253501530149217</v>
      </c>
      <c r="F127" s="99">
        <v>0.34232688493594593</v>
      </c>
      <c r="G127" s="99">
        <v>0.316409944107714</v>
      </c>
      <c r="H127" s="99">
        <v>0.30433275717988317</v>
      </c>
      <c r="I127" s="99">
        <v>0.2795756673646404</v>
      </c>
      <c r="J127" s="99">
        <v>0.31700646181849967</v>
      </c>
      <c r="K127" s="99">
        <v>0.30895970418241231</v>
      </c>
      <c r="L127" s="99">
        <v>0.36755332253565948</v>
      </c>
      <c r="M127" s="99">
        <v>0.28149089978197955</v>
      </c>
      <c r="N127" s="99">
        <v>0.3082736403178426</v>
      </c>
      <c r="O127" s="99">
        <v>0.32888178998952539</v>
      </c>
      <c r="P127" s="99">
        <v>0.23177730463725041</v>
      </c>
      <c r="Q127" s="99">
        <v>0.25025838132085232</v>
      </c>
      <c r="R127" s="99">
        <v>0.25165794206053155</v>
      </c>
      <c r="S127" s="99">
        <v>0.23930296935785017</v>
      </c>
      <c r="T127" s="99">
        <v>0.24539004457083849</v>
      </c>
      <c r="U127" s="99">
        <v>0.23242863005286638</v>
      </c>
      <c r="V127" s="99">
        <v>0.2219637845312091</v>
      </c>
      <c r="W127" s="99">
        <v>0.2582700663898595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5.0511639636408423E-2</v>
      </c>
      <c r="C128" s="123">
        <f t="shared" si="48"/>
        <v>4.9723113721896958E-2</v>
      </c>
      <c r="D128" s="123">
        <f t="shared" si="48"/>
        <v>5.0345340609882251E-2</v>
      </c>
      <c r="E128" s="123">
        <f t="shared" si="48"/>
        <v>7.3906912919926404E-2</v>
      </c>
      <c r="F128" s="123">
        <f t="shared" si="48"/>
        <v>5.7864050918427092E-2</v>
      </c>
      <c r="G128" s="123">
        <f t="shared" si="48"/>
        <v>6.4114945705499499E-2</v>
      </c>
      <c r="H128" s="123">
        <f t="shared" si="48"/>
        <v>0.10431059964743067</v>
      </c>
      <c r="I128" s="123">
        <f t="shared" si="48"/>
        <v>7.3908468149934611E-2</v>
      </c>
      <c r="J128" s="123">
        <f t="shared" si="48"/>
        <v>7.8118431156807319E-2</v>
      </c>
      <c r="K128" s="123">
        <f t="shared" si="48"/>
        <v>8.7056540852613856E-2</v>
      </c>
      <c r="L128" s="123">
        <f t="shared" si="48"/>
        <v>9.5924932596794563E-2</v>
      </c>
      <c r="M128" s="123">
        <f t="shared" si="48"/>
        <v>0.12096571745782692</v>
      </c>
      <c r="N128" s="123">
        <f t="shared" si="48"/>
        <v>0.14513376811045986</v>
      </c>
      <c r="O128" s="123">
        <f t="shared" si="48"/>
        <v>0.16785187616987587</v>
      </c>
      <c r="P128" s="123">
        <f t="shared" si="48"/>
        <v>0.2008503414855346</v>
      </c>
      <c r="Q128" s="123">
        <f t="shared" si="48"/>
        <v>0.23372350075601209</v>
      </c>
      <c r="R128" s="123">
        <f t="shared" si="48"/>
        <v>0.26480857002773822</v>
      </c>
      <c r="S128" s="123">
        <f t="shared" si="48"/>
        <v>0.28615939479107433</v>
      </c>
      <c r="T128" s="123">
        <f t="shared" si="48"/>
        <v>0.30140991466218942</v>
      </c>
      <c r="U128" s="123">
        <f t="shared" si="48"/>
        <v>0.31744170530879084</v>
      </c>
      <c r="V128" s="123">
        <f t="shared" si="48"/>
        <v>0.3267101361490436</v>
      </c>
      <c r="W128" s="123">
        <f t="shared" si="48"/>
        <v>0.33158217819466351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5.0511639636408423E-2</v>
      </c>
      <c r="C129" s="99">
        <f>RES_hhdet_fech!C129/RES_summary!C$19</f>
        <v>4.9723113721896958E-2</v>
      </c>
      <c r="D129" s="99">
        <f>RES_hhdet_fech!D129/RES_summary!D$19</f>
        <v>5.0345340609882251E-2</v>
      </c>
      <c r="E129" s="99">
        <f>RES_hhdet_fech!E129/RES_summary!E$19</f>
        <v>7.3906912919926404E-2</v>
      </c>
      <c r="F129" s="99">
        <f>RES_hhdet_fech!F129/RES_summary!F$19</f>
        <v>5.7864050918427092E-2</v>
      </c>
      <c r="G129" s="99">
        <f>RES_hhdet_fech!G129/RES_summary!G$19</f>
        <v>6.4114945705499499E-2</v>
      </c>
      <c r="H129" s="99">
        <f>RES_hhdet_fech!H129/RES_summary!H$19</f>
        <v>0.10431059964743067</v>
      </c>
      <c r="I129" s="99">
        <f>RES_hhdet_fech!I129/RES_summary!I$19</f>
        <v>7.3908468149934611E-2</v>
      </c>
      <c r="J129" s="99">
        <f>RES_hhdet_fech!J129/RES_summary!J$19</f>
        <v>7.8118431156807319E-2</v>
      </c>
      <c r="K129" s="99">
        <f>RES_hhdet_fech!K129/RES_summary!K$19</f>
        <v>8.7056540852613856E-2</v>
      </c>
      <c r="L129" s="99">
        <f>RES_hhdet_fech!L129/RES_summary!L$19</f>
        <v>9.5924932596794563E-2</v>
      </c>
      <c r="M129" s="99">
        <f>RES_hhdet_fech!M129/RES_summary!M$19</f>
        <v>0.12096571745782692</v>
      </c>
      <c r="N129" s="99">
        <f>RES_hhdet_fech!N129/RES_summary!N$19</f>
        <v>0.14513376811045986</v>
      </c>
      <c r="O129" s="99">
        <f>RES_hhdet_fech!O129/RES_summary!O$19</f>
        <v>0.16785187616987587</v>
      </c>
      <c r="P129" s="99">
        <f>RES_hhdet_fech!P129/RES_summary!P$19</f>
        <v>0.2008503414855346</v>
      </c>
      <c r="Q129" s="99">
        <f>RES_hhdet_fech!Q129/RES_summary!Q$19</f>
        <v>0.23372350075601209</v>
      </c>
      <c r="R129" s="99">
        <f>RES_hhdet_fech!R129/RES_summary!R$19</f>
        <v>0.26480857002773822</v>
      </c>
      <c r="S129" s="99">
        <f>RES_hhdet_fech!S129/RES_summary!S$19</f>
        <v>0.28615939479107433</v>
      </c>
      <c r="T129" s="99">
        <f>RES_hhdet_fech!T129/RES_summary!T$19</f>
        <v>0.30140991466218942</v>
      </c>
      <c r="U129" s="99">
        <f>RES_hhdet_fech!U129/RES_summary!U$19</f>
        <v>0.31744170530879084</v>
      </c>
      <c r="V129" s="99">
        <f>RES_hhdet_fech!V129/RES_summary!V$19</f>
        <v>0.3267101361490436</v>
      </c>
      <c r="W129" s="99">
        <f>RES_hhdet_fech!W129/RES_summary!W$19</f>
        <v>0.33158217819466351</v>
      </c>
      <c r="DA129" s="63" t="s">
        <v>2867</v>
      </c>
    </row>
    <row r="130" spans="1:105" ht="12" customHeight="1" x14ac:dyDescent="0.25">
      <c r="A130" s="121" t="s">
        <v>55</v>
      </c>
      <c r="B130" s="123">
        <v>10.750169466396894</v>
      </c>
      <c r="C130" s="123">
        <v>11.381254280102226</v>
      </c>
      <c r="D130" s="123">
        <v>11.912139423177216</v>
      </c>
      <c r="E130" s="123">
        <v>12.30674095625986</v>
      </c>
      <c r="F130" s="123">
        <v>12.174557791754337</v>
      </c>
      <c r="G130" s="123">
        <v>11.685094070351521</v>
      </c>
      <c r="H130" s="123">
        <v>11.347563897762262</v>
      </c>
      <c r="I130" s="123">
        <v>11.355143100990666</v>
      </c>
      <c r="J130" s="123">
        <v>11.450254241911432</v>
      </c>
      <c r="K130" s="123">
        <v>11.415618471033991</v>
      </c>
      <c r="L130" s="123">
        <v>13.22025766579814</v>
      </c>
      <c r="M130" s="123">
        <v>10.398487042096496</v>
      </c>
      <c r="N130" s="123">
        <v>10.868232765188287</v>
      </c>
      <c r="O130" s="123">
        <v>11.74290840819388</v>
      </c>
      <c r="P130" s="123">
        <v>9.7029141751279422</v>
      </c>
      <c r="Q130" s="123">
        <v>11.704097462693838</v>
      </c>
      <c r="R130" s="123">
        <v>11.683670087836783</v>
      </c>
      <c r="S130" s="123">
        <v>10.971595599685768</v>
      </c>
      <c r="T130" s="123">
        <v>10.858000707207822</v>
      </c>
      <c r="U130" s="123">
        <v>9.8465566927350352</v>
      </c>
      <c r="V130" s="123">
        <v>8.7376255112012693</v>
      </c>
      <c r="W130" s="123">
        <v>9.0631300413136842</v>
      </c>
      <c r="DA130" s="130" t="s">
        <v>2868</v>
      </c>
    </row>
    <row r="131" spans="1:105" ht="12" customHeight="1" x14ac:dyDescent="0.25">
      <c r="A131" s="97" t="s">
        <v>128</v>
      </c>
      <c r="B131" s="99">
        <v>10.722626581154351</v>
      </c>
      <c r="C131" s="99">
        <v>11.381257960305302</v>
      </c>
      <c r="D131" s="99">
        <v>11.897865291582873</v>
      </c>
      <c r="E131" s="99">
        <v>12.29939688733997</v>
      </c>
      <c r="F131" s="99">
        <v>12.172486550002249</v>
      </c>
      <c r="G131" s="99">
        <v>11.676891891679196</v>
      </c>
      <c r="H131" s="99">
        <v>11.338463364397237</v>
      </c>
      <c r="I131" s="99">
        <v>11.339448359427008</v>
      </c>
      <c r="J131" s="99">
        <v>11.451825827407683</v>
      </c>
      <c r="K131" s="99">
        <v>11.407719885090138</v>
      </c>
      <c r="L131" s="99">
        <v>13.242487019526354</v>
      </c>
      <c r="M131" s="99">
        <v>10.377731539218011</v>
      </c>
      <c r="N131" s="99">
        <v>10.857596666821026</v>
      </c>
      <c r="O131" s="99">
        <v>11.747202761115703</v>
      </c>
      <c r="P131" s="99">
        <v>9.6724733565783545</v>
      </c>
      <c r="Q131" s="99">
        <v>11.704897874560514</v>
      </c>
      <c r="R131" s="99">
        <v>11.682113043416919</v>
      </c>
      <c r="S131" s="99">
        <v>10.961041316658726</v>
      </c>
      <c r="T131" s="99">
        <v>10.855881429621366</v>
      </c>
      <c r="U131" s="99">
        <v>9.838060120319037</v>
      </c>
      <c r="V131" s="99">
        <v>8.7220317414041215</v>
      </c>
      <c r="W131" s="99">
        <v>9.0577951219563957</v>
      </c>
      <c r="DA131" s="63" t="s">
        <v>2869</v>
      </c>
    </row>
    <row r="132" spans="1:105" ht="12" customHeight="1" x14ac:dyDescent="0.25">
      <c r="A132" s="97" t="s">
        <v>127</v>
      </c>
      <c r="B132" s="99">
        <v>9.9090386511392516</v>
      </c>
      <c r="C132" s="99">
        <v>10.417326570013403</v>
      </c>
      <c r="D132" s="99">
        <v>10.960479965673665</v>
      </c>
      <c r="E132" s="99">
        <v>11.326484799631167</v>
      </c>
      <c r="F132" s="99">
        <v>11.220770029119532</v>
      </c>
      <c r="G132" s="99">
        <v>10.796076803091781</v>
      </c>
      <c r="H132" s="99">
        <v>10.493332020636096</v>
      </c>
      <c r="I132" s="99">
        <v>10.559246874452434</v>
      </c>
      <c r="J132" s="99">
        <v>10.612214444147721</v>
      </c>
      <c r="K132" s="99">
        <v>10.618001520752772</v>
      </c>
      <c r="L132" s="99">
        <v>12.261939257277945</v>
      </c>
      <c r="M132" s="99">
        <v>9.6725511672421334</v>
      </c>
      <c r="N132" s="99">
        <v>10.126753953275633</v>
      </c>
      <c r="O132" s="99">
        <v>11.005334701277054</v>
      </c>
      <c r="P132" s="99">
        <v>9.1008540653671588</v>
      </c>
      <c r="Q132" s="99">
        <v>11.019168156885335</v>
      </c>
      <c r="R132" s="99">
        <v>11.040529512162896</v>
      </c>
      <c r="S132" s="99">
        <v>10.395561603082356</v>
      </c>
      <c r="T132" s="99">
        <v>10.303375771310947</v>
      </c>
      <c r="U132" s="99">
        <v>9.3552615885625627</v>
      </c>
      <c r="V132" s="99">
        <v>8.3210122162898017</v>
      </c>
      <c r="W132" s="99">
        <v>8.6528650096713307</v>
      </c>
      <c r="DA132" s="63" t="s">
        <v>2870</v>
      </c>
    </row>
    <row r="133" spans="1:105" ht="12" customHeight="1" x14ac:dyDescent="0.25">
      <c r="A133" s="100" t="s">
        <v>203</v>
      </c>
      <c r="B133" s="102">
        <v>5.7197876808065216</v>
      </c>
      <c r="C133" s="102">
        <v>5.5417869490558269</v>
      </c>
      <c r="D133" s="102">
        <v>6.0434352548614916</v>
      </c>
      <c r="E133" s="102">
        <v>6.1305451589985402</v>
      </c>
      <c r="F133" s="102">
        <v>6.0712231266854015</v>
      </c>
      <c r="G133" s="102">
        <v>5.8906767545943479</v>
      </c>
      <c r="H133" s="102">
        <v>5.6431560501952251</v>
      </c>
      <c r="I133" s="102">
        <v>5.964707809370279</v>
      </c>
      <c r="J133" s="102">
        <v>5.5554357924835776</v>
      </c>
      <c r="K133" s="102">
        <v>5.6792715527726347</v>
      </c>
      <c r="L133" s="102">
        <v>5.868568055313359</v>
      </c>
      <c r="M133" s="102">
        <v>4.7710159577179452</v>
      </c>
      <c r="N133" s="102">
        <v>4.7883932503742193</v>
      </c>
      <c r="O133" s="102">
        <v>5.4097329121076489</v>
      </c>
      <c r="P133" s="102">
        <v>4.5347688678539075</v>
      </c>
      <c r="Q133" s="102">
        <v>5.6020735994707582</v>
      </c>
      <c r="R133" s="102">
        <v>5.8074226550371515</v>
      </c>
      <c r="S133" s="102">
        <v>5.456014486379491</v>
      </c>
      <c r="T133" s="102">
        <v>5.1888233703989375</v>
      </c>
      <c r="U133" s="102">
        <v>4.5259341075634349</v>
      </c>
      <c r="V133" s="102">
        <v>3.9520756600710936</v>
      </c>
      <c r="W133" s="102">
        <v>4.1241198866875148</v>
      </c>
      <c r="DA133" s="131" t="s">
        <v>2871</v>
      </c>
    </row>
    <row r="134" spans="1:105" ht="12" customHeight="1" x14ac:dyDescent="0.25">
      <c r="A134" s="103" t="s">
        <v>52</v>
      </c>
      <c r="B134" s="105">
        <v>4.1892509703327301</v>
      </c>
      <c r="C134" s="105">
        <v>4.875539620957575</v>
      </c>
      <c r="D134" s="105">
        <v>4.9170447108121742</v>
      </c>
      <c r="E134" s="105">
        <v>5.1959396406326279</v>
      </c>
      <c r="F134" s="105">
        <v>5.1495469024341292</v>
      </c>
      <c r="G134" s="105">
        <v>4.9054000484974321</v>
      </c>
      <c r="H134" s="105">
        <v>4.85017597044087</v>
      </c>
      <c r="I134" s="105">
        <v>4.594539065082154</v>
      </c>
      <c r="J134" s="105">
        <v>5.0567786516641435</v>
      </c>
      <c r="K134" s="105">
        <v>4.9387299679801364</v>
      </c>
      <c r="L134" s="105">
        <v>6.3933712019645856</v>
      </c>
      <c r="M134" s="105">
        <v>4.9015352095241891</v>
      </c>
      <c r="N134" s="105">
        <v>5.338360702901416</v>
      </c>
      <c r="O134" s="105">
        <v>5.5956017891694065</v>
      </c>
      <c r="P134" s="105">
        <v>4.5660851975132521</v>
      </c>
      <c r="Q134" s="105">
        <v>5.4170945574145772</v>
      </c>
      <c r="R134" s="105">
        <v>5.233106857125744</v>
      </c>
      <c r="S134" s="105">
        <v>4.9395471167028671</v>
      </c>
      <c r="T134" s="105">
        <v>5.1145524009120074</v>
      </c>
      <c r="U134" s="105">
        <v>4.8293274809991269</v>
      </c>
      <c r="V134" s="105">
        <v>4.3689365562187072</v>
      </c>
      <c r="W134" s="105">
        <v>4.5287451229838158</v>
      </c>
      <c r="DA134" s="132" t="s">
        <v>2872</v>
      </c>
    </row>
    <row r="135" spans="1:105" ht="12" customHeight="1" x14ac:dyDescent="0.25">
      <c r="A135" s="106" t="s">
        <v>122</v>
      </c>
      <c r="B135" s="102">
        <v>14.277450234392811</v>
      </c>
      <c r="C135" s="102">
        <v>12.730438309763338</v>
      </c>
      <c r="D135" s="102">
        <v>14.501241624460748</v>
      </c>
      <c r="E135" s="102">
        <v>14.389829073892482</v>
      </c>
      <c r="F135" s="102">
        <v>13.871101402722889</v>
      </c>
      <c r="G135" s="102">
        <v>13.824335830496814</v>
      </c>
      <c r="H135" s="102">
        <v>13.479540412487243</v>
      </c>
      <c r="I135" s="102">
        <v>13.947541566101584</v>
      </c>
      <c r="J135" s="102">
        <v>12.788355128093174</v>
      </c>
      <c r="K135" s="102">
        <v>13.512369054758643</v>
      </c>
      <c r="L135" s="102">
        <v>13.165445355636574</v>
      </c>
      <c r="M135" s="102">
        <v>13.391296500918763</v>
      </c>
      <c r="N135" s="102">
        <v>13.064417019730362</v>
      </c>
      <c r="O135" s="102">
        <v>12.876042162039152</v>
      </c>
      <c r="P135" s="102">
        <v>13.04039794433681</v>
      </c>
      <c r="Q135" s="102">
        <v>13.002463732370277</v>
      </c>
      <c r="R135" s="102">
        <v>13.059146431728148</v>
      </c>
      <c r="S135" s="102">
        <v>12.774278627085767</v>
      </c>
      <c r="T135" s="102">
        <v>11.992683102905215</v>
      </c>
      <c r="U135" s="102">
        <v>11.249078885806098</v>
      </c>
      <c r="V135" s="102">
        <v>10.402266137967354</v>
      </c>
      <c r="W135" s="102">
        <v>10.092297415212307</v>
      </c>
      <c r="DA135" s="131" t="s">
        <v>2873</v>
      </c>
    </row>
    <row r="136" spans="1:105" ht="12" customHeight="1" x14ac:dyDescent="0.25">
      <c r="A136" s="107" t="s">
        <v>121</v>
      </c>
      <c r="B136" s="105">
        <v>12.30012029350163</v>
      </c>
      <c r="C136" s="105">
        <v>10.777078675261066</v>
      </c>
      <c r="D136" s="105">
        <v>12.413370484769798</v>
      </c>
      <c r="E136" s="105">
        <v>12.302592568911397</v>
      </c>
      <c r="F136" s="105">
        <v>11.885574515883246</v>
      </c>
      <c r="G136" s="105">
        <v>11.910161334273145</v>
      </c>
      <c r="H136" s="105">
        <v>11.62769870070105</v>
      </c>
      <c r="I136" s="105">
        <v>12.172266510141426</v>
      </c>
      <c r="J136" s="105">
        <v>10.995440050457431</v>
      </c>
      <c r="K136" s="105">
        <v>11.676137617069074</v>
      </c>
      <c r="L136" s="105">
        <v>11.145386879201515</v>
      </c>
      <c r="M136" s="105">
        <v>11.467255747747632</v>
      </c>
      <c r="N136" s="105">
        <v>11.150477442386924</v>
      </c>
      <c r="O136" s="105">
        <v>11.054797279967307</v>
      </c>
      <c r="P136" s="105">
        <v>11.245152822791816</v>
      </c>
      <c r="Q136" s="105">
        <v>11.293237977200848</v>
      </c>
      <c r="R136" s="105">
        <v>11.441477008794884</v>
      </c>
      <c r="S136" s="105">
        <v>11.263883713721894</v>
      </c>
      <c r="T136" s="105">
        <v>10.622621286224577</v>
      </c>
      <c r="U136" s="105">
        <v>9.942634091903658</v>
      </c>
      <c r="V136" s="105">
        <v>9.244556407333798</v>
      </c>
      <c r="W136" s="105">
        <v>8.994830643592735</v>
      </c>
      <c r="DA136" s="132" t="s">
        <v>2874</v>
      </c>
    </row>
    <row r="137" spans="1:105" ht="12" customHeight="1" x14ac:dyDescent="0.25">
      <c r="A137" s="108" t="s">
        <v>53</v>
      </c>
      <c r="B137" s="99">
        <v>7.6832891678058788</v>
      </c>
      <c r="C137" s="99">
        <v>6.1697191785607206</v>
      </c>
      <c r="D137" s="99">
        <v>7.3888197032823646</v>
      </c>
      <c r="E137" s="99">
        <v>7.1716577506607724</v>
      </c>
      <c r="F137" s="99">
        <v>6.9226733822954136</v>
      </c>
      <c r="G137" s="99">
        <v>7.0001294787143653</v>
      </c>
      <c r="H137" s="99">
        <v>6.7206489465783505</v>
      </c>
      <c r="I137" s="99">
        <v>7.4237908302572206</v>
      </c>
      <c r="J137" s="99">
        <v>6.1671528606006385</v>
      </c>
      <c r="K137" s="99">
        <v>6.7251067604004611</v>
      </c>
      <c r="L137" s="99">
        <v>5.5583791617194098</v>
      </c>
      <c r="M137" s="99">
        <v>6.1929614178292853</v>
      </c>
      <c r="N137" s="99">
        <v>5.7748487364393748</v>
      </c>
      <c r="O137" s="99">
        <v>5.8216239464884731</v>
      </c>
      <c r="P137" s="99">
        <v>6.1069186084886464</v>
      </c>
      <c r="Q137" s="99">
        <v>6.1750515202905083</v>
      </c>
      <c r="R137" s="99">
        <v>6.4301997108709692</v>
      </c>
      <c r="S137" s="99">
        <v>6.3395099748985624</v>
      </c>
      <c r="T137" s="99">
        <v>5.7287747572558381</v>
      </c>
      <c r="U137" s="99">
        <v>5.1621418016482457</v>
      </c>
      <c r="V137" s="99">
        <v>4.7339556450267306</v>
      </c>
      <c r="W137" s="99">
        <v>4.5702148723646596</v>
      </c>
      <c r="DA137" s="63" t="s">
        <v>2875</v>
      </c>
    </row>
    <row r="138" spans="1:105" ht="12" customHeight="1" x14ac:dyDescent="0.25">
      <c r="A138" s="108" t="s">
        <v>52</v>
      </c>
      <c r="B138" s="99">
        <v>4.6168311256957519</v>
      </c>
      <c r="C138" s="99">
        <v>4.6073594967003473</v>
      </c>
      <c r="D138" s="99">
        <v>5.0245507814874344</v>
      </c>
      <c r="E138" s="99">
        <v>5.1309348182506254</v>
      </c>
      <c r="F138" s="99">
        <v>4.9629011335878346</v>
      </c>
      <c r="G138" s="99">
        <v>4.9100318555587785</v>
      </c>
      <c r="H138" s="99">
        <v>4.9070497541226974</v>
      </c>
      <c r="I138" s="99">
        <v>4.7484756798842058</v>
      </c>
      <c r="J138" s="99">
        <v>4.8282871898567921</v>
      </c>
      <c r="K138" s="99">
        <v>4.9510308566686119</v>
      </c>
      <c r="L138" s="99">
        <v>5.5870077174821065</v>
      </c>
      <c r="M138" s="99">
        <v>5.2742943299183471</v>
      </c>
      <c r="N138" s="99">
        <v>5.37562870594755</v>
      </c>
      <c r="O138" s="99">
        <v>5.2331733334788337</v>
      </c>
      <c r="P138" s="99">
        <v>5.1382342143031696</v>
      </c>
      <c r="Q138" s="99">
        <v>5.1181864569103377</v>
      </c>
      <c r="R138" s="99">
        <v>5.0112772979239146</v>
      </c>
      <c r="S138" s="99">
        <v>4.9243737388233306</v>
      </c>
      <c r="T138" s="99">
        <v>4.8938465289687398</v>
      </c>
      <c r="U138" s="99">
        <v>4.7804922902554132</v>
      </c>
      <c r="V138" s="99">
        <v>4.5106007623070665</v>
      </c>
      <c r="W138" s="99">
        <v>4.4246157712280771</v>
      </c>
      <c r="DA138" s="63" t="s">
        <v>2876</v>
      </c>
    </row>
    <row r="139" spans="1:105" ht="12" customHeight="1" x14ac:dyDescent="0.25">
      <c r="A139" s="121" t="s">
        <v>54</v>
      </c>
      <c r="B139" s="123">
        <v>2.2299088232128694</v>
      </c>
      <c r="C139" s="123">
        <v>2.3637043389757668</v>
      </c>
      <c r="D139" s="123">
        <v>2.3562230870373595</v>
      </c>
      <c r="E139" s="123">
        <v>2.3389960736049926</v>
      </c>
      <c r="F139" s="123">
        <v>2.3954065121622063</v>
      </c>
      <c r="G139" s="123">
        <v>2.3892681718341744</v>
      </c>
      <c r="H139" s="123">
        <v>2.5993226873461714</v>
      </c>
      <c r="I139" s="123">
        <v>2.4192720038896178</v>
      </c>
      <c r="J139" s="123">
        <v>2.473038945423399</v>
      </c>
      <c r="K139" s="123">
        <v>2.2464776721602657</v>
      </c>
      <c r="L139" s="123">
        <v>2.7284702142257418</v>
      </c>
      <c r="M139" s="123">
        <v>2.7017167582422985</v>
      </c>
      <c r="N139" s="123">
        <v>2.6808135178701091</v>
      </c>
      <c r="O139" s="123">
        <v>2.6046534409117417</v>
      </c>
      <c r="P139" s="123">
        <v>2.5328646556970389</v>
      </c>
      <c r="Q139" s="123">
        <v>2.4655893973069696</v>
      </c>
      <c r="R139" s="123">
        <v>2.3931900073855563</v>
      </c>
      <c r="S139" s="123">
        <v>2.3236679981075343</v>
      </c>
      <c r="T139" s="123">
        <v>2.2526697076368949</v>
      </c>
      <c r="U139" s="123">
        <v>2.1821475916834481</v>
      </c>
      <c r="V139" s="123">
        <v>2.1110269749692949</v>
      </c>
      <c r="W139" s="123">
        <v>2.0646687477339749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2.2299088232128694</v>
      </c>
      <c r="C141" s="110">
        <v>2.3637043389757668</v>
      </c>
      <c r="D141" s="110">
        <v>2.3562230870373595</v>
      </c>
      <c r="E141" s="110">
        <v>2.3389960736049926</v>
      </c>
      <c r="F141" s="110">
        <v>2.3954065121622063</v>
      </c>
      <c r="G141" s="110">
        <v>2.3892681718341744</v>
      </c>
      <c r="H141" s="110">
        <v>2.5993226873461714</v>
      </c>
      <c r="I141" s="110">
        <v>2.4192720038896178</v>
      </c>
      <c r="J141" s="110">
        <v>2.473038945423399</v>
      </c>
      <c r="K141" s="110">
        <v>2.2464776721602657</v>
      </c>
      <c r="L141" s="110">
        <v>2.7284702142257418</v>
      </c>
      <c r="M141" s="110">
        <v>2.7017167582422985</v>
      </c>
      <c r="N141" s="110">
        <v>2.6808135178701091</v>
      </c>
      <c r="O141" s="110">
        <v>2.6046534409117417</v>
      </c>
      <c r="P141" s="110">
        <v>2.5328646556970389</v>
      </c>
      <c r="Q141" s="110">
        <v>2.4655893973069696</v>
      </c>
      <c r="R141" s="110">
        <v>2.3931900073855563</v>
      </c>
      <c r="S141" s="110">
        <v>2.3236679981075343</v>
      </c>
      <c r="T141" s="110">
        <v>2.2526697076368949</v>
      </c>
      <c r="U141" s="110">
        <v>2.1821475916834481</v>
      </c>
      <c r="V141" s="110">
        <v>2.1110269749692949</v>
      </c>
      <c r="W141" s="110">
        <v>2.0646687477339749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63.836077482154622</v>
      </c>
      <c r="C143" s="118">
        <f t="shared" si="49"/>
        <v>61.911900819415777</v>
      </c>
      <c r="D143" s="118">
        <f t="shared" si="49"/>
        <v>62.357148121354356</v>
      </c>
      <c r="E143" s="118">
        <f t="shared" si="49"/>
        <v>62.506854155097393</v>
      </c>
      <c r="F143" s="118">
        <f t="shared" si="49"/>
        <v>58.388457716217992</v>
      </c>
      <c r="G143" s="118">
        <f t="shared" si="49"/>
        <v>53.652938319859167</v>
      </c>
      <c r="H143" s="118">
        <f t="shared" si="49"/>
        <v>52.991918897155401</v>
      </c>
      <c r="I143" s="118">
        <f t="shared" si="49"/>
        <v>49.262840001854158</v>
      </c>
      <c r="J143" s="118">
        <f t="shared" si="49"/>
        <v>50.635418155057401</v>
      </c>
      <c r="K143" s="118">
        <f t="shared" si="49"/>
        <v>51.779994201615501</v>
      </c>
      <c r="L143" s="118">
        <f t="shared" si="49"/>
        <v>51.298272812142926</v>
      </c>
      <c r="M143" s="118">
        <f t="shared" si="49"/>
        <v>49.116133219386484</v>
      </c>
      <c r="N143" s="118">
        <f t="shared" si="49"/>
        <v>47.252235897929644</v>
      </c>
      <c r="O143" s="118">
        <f t="shared" si="49"/>
        <v>44.232258549937612</v>
      </c>
      <c r="P143" s="118">
        <f t="shared" si="49"/>
        <v>40.403805952815731</v>
      </c>
      <c r="Q143" s="118">
        <f t="shared" si="49"/>
        <v>37.996244106864154</v>
      </c>
      <c r="R143" s="118">
        <f t="shared" ref="R143:V143" si="50">R144+R146+R148+R157</f>
        <v>36.767531948790911</v>
      </c>
      <c r="S143" s="118">
        <f t="shared" si="50"/>
        <v>35.510245490900232</v>
      </c>
      <c r="T143" s="118">
        <f t="shared" si="50"/>
        <v>33.311709698322261</v>
      </c>
      <c r="U143" s="118">
        <f t="shared" si="50"/>
        <v>32.115817977005577</v>
      </c>
      <c r="V143" s="118">
        <f t="shared" si="50"/>
        <v>32.129287776166933</v>
      </c>
      <c r="W143" s="118">
        <f t="shared" ref="W143" si="51">W144+W146+W148+W157</f>
        <v>34.318473199900815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47.637100199986556</v>
      </c>
      <c r="C144" s="123">
        <f t="shared" si="52"/>
        <v>47.233272647955594</v>
      </c>
      <c r="D144" s="123">
        <f t="shared" si="52"/>
        <v>46.114564453056161</v>
      </c>
      <c r="E144" s="123">
        <f t="shared" si="52"/>
        <v>46.362241447257389</v>
      </c>
      <c r="F144" s="123">
        <f t="shared" si="52"/>
        <v>42.901636507260058</v>
      </c>
      <c r="G144" s="123">
        <f t="shared" si="52"/>
        <v>38.22552389007744</v>
      </c>
      <c r="H144" s="123">
        <f t="shared" si="52"/>
        <v>37.536013356105521</v>
      </c>
      <c r="I144" s="123">
        <f t="shared" si="52"/>
        <v>33.660505777092439</v>
      </c>
      <c r="J144" s="123">
        <f t="shared" si="52"/>
        <v>36.101372969678053</v>
      </c>
      <c r="K144" s="123">
        <f t="shared" si="52"/>
        <v>36.836660963042071</v>
      </c>
      <c r="L144" s="123">
        <f t="shared" si="52"/>
        <v>36.094221030374662</v>
      </c>
      <c r="M144" s="123">
        <f t="shared" si="52"/>
        <v>33.817185979752338</v>
      </c>
      <c r="N144" s="123">
        <f t="shared" si="52"/>
        <v>32.178725213019447</v>
      </c>
      <c r="O144" s="123">
        <f t="shared" si="52"/>
        <v>29.316561585131083</v>
      </c>
      <c r="P144" s="123">
        <f t="shared" si="52"/>
        <v>25.434928118710523</v>
      </c>
      <c r="Q144" s="123">
        <f t="shared" si="52"/>
        <v>22.98738720822762</v>
      </c>
      <c r="R144" s="123">
        <f t="shared" si="52"/>
        <v>21.750508254231978</v>
      </c>
      <c r="S144" s="123">
        <f t="shared" si="52"/>
        <v>20.758113290278629</v>
      </c>
      <c r="T144" s="123">
        <f t="shared" si="52"/>
        <v>19.265981649058059</v>
      </c>
      <c r="U144" s="123">
        <f t="shared" si="52"/>
        <v>18.816552905988633</v>
      </c>
      <c r="V144" s="123">
        <f t="shared" si="52"/>
        <v>19.615589129073843</v>
      </c>
      <c r="W144" s="123">
        <f t="shared" si="52"/>
        <v>22.026071185128618</v>
      </c>
      <c r="DA144" s="130" t="s">
        <v>2881</v>
      </c>
    </row>
    <row r="145" spans="1:105" ht="12" customHeight="1" x14ac:dyDescent="0.25">
      <c r="A145" s="97" t="s">
        <v>53</v>
      </c>
      <c r="B145" s="99">
        <v>47.637100199986556</v>
      </c>
      <c r="C145" s="99">
        <v>47.233272647955594</v>
      </c>
      <c r="D145" s="99">
        <v>46.114564453056161</v>
      </c>
      <c r="E145" s="99">
        <v>46.362241447257389</v>
      </c>
      <c r="F145" s="99">
        <v>42.901636507260058</v>
      </c>
      <c r="G145" s="99">
        <v>38.22552389007744</v>
      </c>
      <c r="H145" s="99">
        <v>37.536013356105521</v>
      </c>
      <c r="I145" s="99">
        <v>33.660505777092439</v>
      </c>
      <c r="J145" s="99">
        <v>36.101372969678053</v>
      </c>
      <c r="K145" s="99">
        <v>36.836660963042071</v>
      </c>
      <c r="L145" s="99">
        <v>36.094221030374662</v>
      </c>
      <c r="M145" s="99">
        <v>33.817185979752338</v>
      </c>
      <c r="N145" s="99">
        <v>32.178725213019447</v>
      </c>
      <c r="O145" s="99">
        <v>29.316561585131083</v>
      </c>
      <c r="P145" s="99">
        <v>25.434928118710523</v>
      </c>
      <c r="Q145" s="99">
        <v>22.98738720822762</v>
      </c>
      <c r="R145" s="99">
        <v>21.750508254231978</v>
      </c>
      <c r="S145" s="99">
        <v>20.758113290278629</v>
      </c>
      <c r="T145" s="99">
        <v>19.265981649058059</v>
      </c>
      <c r="U145" s="99">
        <v>18.816552905988633</v>
      </c>
      <c r="V145" s="99">
        <v>19.615589129073843</v>
      </c>
      <c r="W145" s="99">
        <v>22.026071185128618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0.50514361331375079</v>
      </c>
      <c r="C146" s="123">
        <f t="shared" si="53"/>
        <v>0.46293654358082109</v>
      </c>
      <c r="D146" s="123">
        <f t="shared" si="53"/>
        <v>0.39587942015035305</v>
      </c>
      <c r="E146" s="123">
        <f t="shared" si="53"/>
        <v>0.46628994388839207</v>
      </c>
      <c r="F146" s="123">
        <f t="shared" si="53"/>
        <v>0.29344181036471478</v>
      </c>
      <c r="G146" s="123">
        <f t="shared" si="53"/>
        <v>0.25024648681090816</v>
      </c>
      <c r="H146" s="123">
        <f t="shared" si="53"/>
        <v>0.33467603941332813</v>
      </c>
      <c r="I146" s="123">
        <f t="shared" si="53"/>
        <v>0.23466776817389282</v>
      </c>
      <c r="J146" s="123">
        <f t="shared" si="53"/>
        <v>0.25115408722197646</v>
      </c>
      <c r="K146" s="123">
        <f t="shared" si="53"/>
        <v>0.26818017499640373</v>
      </c>
      <c r="L146" s="123">
        <f t="shared" si="53"/>
        <v>0.29458343314488722</v>
      </c>
      <c r="M146" s="123">
        <f t="shared" si="53"/>
        <v>0.33338028572944278</v>
      </c>
      <c r="N146" s="123">
        <f t="shared" si="53"/>
        <v>0.38448143023884096</v>
      </c>
      <c r="O146" s="123">
        <f t="shared" si="53"/>
        <v>0.42781774273443479</v>
      </c>
      <c r="P146" s="123">
        <f t="shared" si="53"/>
        <v>0.46388189097899379</v>
      </c>
      <c r="Q146" s="123">
        <f t="shared" si="53"/>
        <v>0.53594291584226927</v>
      </c>
      <c r="R146" s="123">
        <f t="shared" si="53"/>
        <v>0.55420920288163822</v>
      </c>
      <c r="S146" s="123">
        <f t="shared" si="53"/>
        <v>0.58767244988054834</v>
      </c>
      <c r="T146" s="123">
        <f t="shared" si="53"/>
        <v>0.59416862973588369</v>
      </c>
      <c r="U146" s="123">
        <f t="shared" si="53"/>
        <v>0.62825440892218476</v>
      </c>
      <c r="V146" s="123">
        <f t="shared" si="53"/>
        <v>0.65595968782319325</v>
      </c>
      <c r="W146" s="123">
        <f t="shared" si="53"/>
        <v>0.72103191955117119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0.50514361331375079</v>
      </c>
      <c r="C147" s="99">
        <f>RES_hhdet_fech!C147/RES_summary!C$19</f>
        <v>0.46293654358082109</v>
      </c>
      <c r="D147" s="99">
        <f>RES_hhdet_fech!D147/RES_summary!D$19</f>
        <v>0.39587942015035305</v>
      </c>
      <c r="E147" s="99">
        <f>RES_hhdet_fech!E147/RES_summary!E$19</f>
        <v>0.46628994388839207</v>
      </c>
      <c r="F147" s="99">
        <f>RES_hhdet_fech!F147/RES_summary!F$19</f>
        <v>0.29344181036471478</v>
      </c>
      <c r="G147" s="99">
        <f>RES_hhdet_fech!G147/RES_summary!G$19</f>
        <v>0.25024648681090816</v>
      </c>
      <c r="H147" s="99">
        <f>RES_hhdet_fech!H147/RES_summary!H$19</f>
        <v>0.33467603941332813</v>
      </c>
      <c r="I147" s="99">
        <f>RES_hhdet_fech!I147/RES_summary!I$19</f>
        <v>0.23466776817389282</v>
      </c>
      <c r="J147" s="99">
        <f>RES_hhdet_fech!J147/RES_summary!J$19</f>
        <v>0.25115408722197646</v>
      </c>
      <c r="K147" s="99">
        <f>RES_hhdet_fech!K147/RES_summary!K$19</f>
        <v>0.26818017499640373</v>
      </c>
      <c r="L147" s="99">
        <f>RES_hhdet_fech!L147/RES_summary!L$19</f>
        <v>0.29458343314488722</v>
      </c>
      <c r="M147" s="99">
        <f>RES_hhdet_fech!M147/RES_summary!M$19</f>
        <v>0.33338028572944278</v>
      </c>
      <c r="N147" s="99">
        <f>RES_hhdet_fech!N147/RES_summary!N$19</f>
        <v>0.38448143023884096</v>
      </c>
      <c r="O147" s="99">
        <f>RES_hhdet_fech!O147/RES_summary!O$19</f>
        <v>0.42781774273443479</v>
      </c>
      <c r="P147" s="99">
        <f>RES_hhdet_fech!P147/RES_summary!P$19</f>
        <v>0.46388189097899379</v>
      </c>
      <c r="Q147" s="99">
        <f>RES_hhdet_fech!Q147/RES_summary!Q$19</f>
        <v>0.53594291584226927</v>
      </c>
      <c r="R147" s="99">
        <f>RES_hhdet_fech!R147/RES_summary!R$19</f>
        <v>0.55420920288163822</v>
      </c>
      <c r="S147" s="99">
        <f>RES_hhdet_fech!S147/RES_summary!S$19</f>
        <v>0.58767244988054834</v>
      </c>
      <c r="T147" s="99">
        <f>RES_hhdet_fech!T147/RES_summary!T$19</f>
        <v>0.59416862973588369</v>
      </c>
      <c r="U147" s="99">
        <f>RES_hhdet_fech!U147/RES_summary!U$19</f>
        <v>0.62825440892218476</v>
      </c>
      <c r="V147" s="99">
        <f>RES_hhdet_fech!V147/RES_summary!V$19</f>
        <v>0.65595968782319325</v>
      </c>
      <c r="W147" s="99">
        <f>RES_hhdet_fech!W147/RES_summary!W$19</f>
        <v>0.72103191955117119</v>
      </c>
      <c r="DA147" s="63" t="s">
        <v>2884</v>
      </c>
    </row>
    <row r="148" spans="1:105" ht="12" customHeight="1" x14ac:dyDescent="0.25">
      <c r="A148" s="121" t="s">
        <v>55</v>
      </c>
      <c r="B148" s="123">
        <v>13.463924845641447</v>
      </c>
      <c r="C148" s="123">
        <v>11.853947894245604</v>
      </c>
      <c r="D148" s="123">
        <v>13.497021494225914</v>
      </c>
      <c r="E148" s="123">
        <v>13.346974525972419</v>
      </c>
      <c r="F148" s="123">
        <v>12.805612728127992</v>
      </c>
      <c r="G148" s="123">
        <v>12.794160354665088</v>
      </c>
      <c r="H148" s="123">
        <v>12.525889611176376</v>
      </c>
      <c r="I148" s="123">
        <v>12.951427055386517</v>
      </c>
      <c r="J148" s="123">
        <v>11.813475095990183</v>
      </c>
      <c r="K148" s="123">
        <v>12.431900126244416</v>
      </c>
      <c r="L148" s="123">
        <v>12.184049828057178</v>
      </c>
      <c r="M148" s="123">
        <v>12.266249625782763</v>
      </c>
      <c r="N148" s="123">
        <v>12.009275702831138</v>
      </c>
      <c r="O148" s="123">
        <v>11.883893067923401</v>
      </c>
      <c r="P148" s="123">
        <v>11.97649355723329</v>
      </c>
      <c r="Q148" s="123">
        <v>12.014485808977138</v>
      </c>
      <c r="R148" s="123">
        <v>12.081639726504243</v>
      </c>
      <c r="S148" s="123">
        <v>11.858924193569331</v>
      </c>
      <c r="T148" s="123">
        <v>11.222880016866522</v>
      </c>
      <c r="U148" s="123">
        <v>10.516657222196525</v>
      </c>
      <c r="V148" s="123">
        <v>9.7742322894630682</v>
      </c>
      <c r="W148" s="123">
        <v>9.5266897729010296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14.277450234392814</v>
      </c>
      <c r="C153" s="102">
        <v>12.715815811034256</v>
      </c>
      <c r="D153" s="102">
        <v>14.437429072186223</v>
      </c>
      <c r="E153" s="102">
        <v>14.310446974796436</v>
      </c>
      <c r="F153" s="102">
        <v>13.795496193436442</v>
      </c>
      <c r="G153" s="102">
        <v>13.765432785652623</v>
      </c>
      <c r="H153" s="102">
        <v>13.455468925306176</v>
      </c>
      <c r="I153" s="102">
        <v>13.937766603780585</v>
      </c>
      <c r="J153" s="102">
        <v>12.770144076403025</v>
      </c>
      <c r="K153" s="102">
        <v>13.495814424050867</v>
      </c>
      <c r="L153" s="102">
        <v>13.158497696741051</v>
      </c>
      <c r="M153" s="102">
        <v>13.391092702449738</v>
      </c>
      <c r="N153" s="102">
        <v>13.075425645358868</v>
      </c>
      <c r="O153" s="102">
        <v>12.897216952416773</v>
      </c>
      <c r="P153" s="102">
        <v>13.057838200730819</v>
      </c>
      <c r="Q153" s="102">
        <v>12.981832208471154</v>
      </c>
      <c r="R153" s="102">
        <v>12.990628041718521</v>
      </c>
      <c r="S153" s="102">
        <v>12.666593022470524</v>
      </c>
      <c r="T153" s="102">
        <v>11.884858095229557</v>
      </c>
      <c r="U153" s="102">
        <v>11.147188201546072</v>
      </c>
      <c r="V153" s="102">
        <v>10.32917781557892</v>
      </c>
      <c r="W153" s="102">
        <v>10.053716809601354</v>
      </c>
      <c r="DA153" s="131" t="s">
        <v>2890</v>
      </c>
    </row>
    <row r="154" spans="1:105" ht="12" customHeight="1" x14ac:dyDescent="0.25">
      <c r="A154" s="107" t="s">
        <v>121</v>
      </c>
      <c r="B154" s="105">
        <v>12.30012029350163</v>
      </c>
      <c r="C154" s="105">
        <v>10.767592323941056</v>
      </c>
      <c r="D154" s="105">
        <v>12.381136010100199</v>
      </c>
      <c r="E154" s="105">
        <v>12.267143868675062</v>
      </c>
      <c r="F154" s="105">
        <v>11.854822345927053</v>
      </c>
      <c r="G154" s="105">
        <v>11.888682801595611</v>
      </c>
      <c r="H154" s="105">
        <v>11.61953144741269</v>
      </c>
      <c r="I154" s="105">
        <v>12.165891669185301</v>
      </c>
      <c r="J154" s="105">
        <v>10.987513343524405</v>
      </c>
      <c r="K154" s="105">
        <v>11.669651796487187</v>
      </c>
      <c r="L154" s="105">
        <v>11.143874717628069</v>
      </c>
      <c r="M154" s="105">
        <v>11.470025829035134</v>
      </c>
      <c r="N154" s="105">
        <v>11.160201431617885</v>
      </c>
      <c r="O154" s="105">
        <v>11.072099256825862</v>
      </c>
      <c r="P154" s="105">
        <v>11.261125617763252</v>
      </c>
      <c r="Q154" s="105">
        <v>11.304629951066854</v>
      </c>
      <c r="R154" s="105">
        <v>11.428018212783645</v>
      </c>
      <c r="S154" s="105">
        <v>11.233739977668945</v>
      </c>
      <c r="T154" s="105">
        <v>10.584693948395504</v>
      </c>
      <c r="U154" s="105">
        <v>9.9026816520665903</v>
      </c>
      <c r="V154" s="105">
        <v>9.2061169084010643</v>
      </c>
      <c r="W154" s="105">
        <v>8.9760665226578134</v>
      </c>
      <c r="DA154" s="132" t="s">
        <v>2891</v>
      </c>
    </row>
    <row r="155" spans="1:105" ht="12" customHeight="1" x14ac:dyDescent="0.25">
      <c r="A155" s="108" t="s">
        <v>53</v>
      </c>
      <c r="B155" s="99">
        <v>7.6832891678058788</v>
      </c>
      <c r="C155" s="99">
        <v>6.1600951320647566</v>
      </c>
      <c r="D155" s="99">
        <v>7.3568004402023064</v>
      </c>
      <c r="E155" s="99">
        <v>7.1365337980739607</v>
      </c>
      <c r="F155" s="99">
        <v>6.8921668038705759</v>
      </c>
      <c r="G155" s="99">
        <v>6.9784999353147574</v>
      </c>
      <c r="H155" s="99">
        <v>6.7117481384078213</v>
      </c>
      <c r="I155" s="99">
        <v>7.4172186685739927</v>
      </c>
      <c r="J155" s="99">
        <v>6.1594460654722019</v>
      </c>
      <c r="K155" s="99">
        <v>6.7178637172227154</v>
      </c>
      <c r="L155" s="99">
        <v>5.5547697555825657</v>
      </c>
      <c r="M155" s="99">
        <v>6.1915816797700414</v>
      </c>
      <c r="N155" s="99">
        <v>5.7783953629153375</v>
      </c>
      <c r="O155" s="99">
        <v>5.8300073143080251</v>
      </c>
      <c r="P155" s="99">
        <v>6.1110064190367526</v>
      </c>
      <c r="Q155" s="99">
        <v>6.1727637266329349</v>
      </c>
      <c r="R155" s="99">
        <v>6.4048909667292699</v>
      </c>
      <c r="S155" s="99">
        <v>6.29792683780743</v>
      </c>
      <c r="T155" s="99">
        <v>5.6808891378306017</v>
      </c>
      <c r="U155" s="99">
        <v>5.1142552619562682</v>
      </c>
      <c r="V155" s="99">
        <v>4.6909119658179588</v>
      </c>
      <c r="W155" s="99">
        <v>4.5444606571987238</v>
      </c>
      <c r="DA155" s="63" t="s">
        <v>2892</v>
      </c>
    </row>
    <row r="156" spans="1:105" ht="12" customHeight="1" x14ac:dyDescent="0.25">
      <c r="A156" s="108" t="s">
        <v>52</v>
      </c>
      <c r="B156" s="99">
        <v>4.6168311256957502</v>
      </c>
      <c r="C156" s="99">
        <v>4.6074971918762966</v>
      </c>
      <c r="D156" s="99">
        <v>5.0243355698978958</v>
      </c>
      <c r="E156" s="99">
        <v>5.1306100706010991</v>
      </c>
      <c r="F156" s="99">
        <v>4.962655542056476</v>
      </c>
      <c r="G156" s="99">
        <v>4.910182866280854</v>
      </c>
      <c r="H156" s="99">
        <v>4.9077833090048681</v>
      </c>
      <c r="I156" s="99">
        <v>4.7486730006113076</v>
      </c>
      <c r="J156" s="99">
        <v>4.8280672780522016</v>
      </c>
      <c r="K156" s="99">
        <v>4.9517880792644711</v>
      </c>
      <c r="L156" s="99">
        <v>5.5891049620455027</v>
      </c>
      <c r="M156" s="99">
        <v>5.2784441492650904</v>
      </c>
      <c r="N156" s="99">
        <v>5.3818060687025495</v>
      </c>
      <c r="O156" s="99">
        <v>5.2420919425178365</v>
      </c>
      <c r="P156" s="99">
        <v>5.1501191987265003</v>
      </c>
      <c r="Q156" s="99">
        <v>5.1318662244339226</v>
      </c>
      <c r="R156" s="99">
        <v>5.0231272460543739</v>
      </c>
      <c r="S156" s="99">
        <v>4.9358131398615157</v>
      </c>
      <c r="T156" s="99">
        <v>4.9038048105649041</v>
      </c>
      <c r="U156" s="99">
        <v>4.7884263901103248</v>
      </c>
      <c r="V156" s="99">
        <v>4.5152049425831073</v>
      </c>
      <c r="W156" s="99">
        <v>4.4316058654590904</v>
      </c>
      <c r="DA156" s="63" t="s">
        <v>2893</v>
      </c>
    </row>
    <row r="157" spans="1:105" ht="12" customHeight="1" x14ac:dyDescent="0.25">
      <c r="A157" s="121" t="s">
        <v>54</v>
      </c>
      <c r="B157" s="123">
        <v>2.2299088232128694</v>
      </c>
      <c r="C157" s="123">
        <v>2.3617437336337566</v>
      </c>
      <c r="D157" s="123">
        <v>2.3496827539219294</v>
      </c>
      <c r="E157" s="123">
        <v>2.3313482379791934</v>
      </c>
      <c r="F157" s="123">
        <v>2.3877666704652358</v>
      </c>
      <c r="G157" s="123">
        <v>2.3830075883057273</v>
      </c>
      <c r="H157" s="123">
        <v>2.5953398904601732</v>
      </c>
      <c r="I157" s="123">
        <v>2.4162394012013091</v>
      </c>
      <c r="J157" s="123">
        <v>2.4694160021671885</v>
      </c>
      <c r="K157" s="123">
        <v>2.2432529373326124</v>
      </c>
      <c r="L157" s="123">
        <v>2.7254185205661994</v>
      </c>
      <c r="M157" s="123">
        <v>2.6993173281219436</v>
      </c>
      <c r="N157" s="123">
        <v>2.679753551840216</v>
      </c>
      <c r="O157" s="123">
        <v>2.6039861541486959</v>
      </c>
      <c r="P157" s="123">
        <v>2.5285023858929181</v>
      </c>
      <c r="Q157" s="123">
        <v>2.4584281738171292</v>
      </c>
      <c r="R157" s="123">
        <v>2.3811747651730477</v>
      </c>
      <c r="S157" s="123">
        <v>2.3055355571717193</v>
      </c>
      <c r="T157" s="123">
        <v>2.2286794026617933</v>
      </c>
      <c r="U157" s="123">
        <v>2.1543534398982351</v>
      </c>
      <c r="V157" s="123">
        <v>2.083506669806829</v>
      </c>
      <c r="W157" s="123">
        <v>2.0446803223199952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2.2299088232128694</v>
      </c>
      <c r="C159" s="110">
        <v>2.3617437336337566</v>
      </c>
      <c r="D159" s="110">
        <v>2.3496827539219294</v>
      </c>
      <c r="E159" s="110">
        <v>2.3313482379791934</v>
      </c>
      <c r="F159" s="110">
        <v>2.3877666704652358</v>
      </c>
      <c r="G159" s="110">
        <v>2.3830075883057273</v>
      </c>
      <c r="H159" s="110">
        <v>2.5953398904601732</v>
      </c>
      <c r="I159" s="110">
        <v>2.4162394012013091</v>
      </c>
      <c r="J159" s="110">
        <v>2.4694160021671885</v>
      </c>
      <c r="K159" s="110">
        <v>2.2432529373326124</v>
      </c>
      <c r="L159" s="110">
        <v>2.7254185205661994</v>
      </c>
      <c r="M159" s="110">
        <v>2.6993173281219436</v>
      </c>
      <c r="N159" s="110">
        <v>2.679753551840216</v>
      </c>
      <c r="O159" s="110">
        <v>2.6039861541486959</v>
      </c>
      <c r="P159" s="110">
        <v>2.5285023858929181</v>
      </c>
      <c r="Q159" s="110">
        <v>2.4584281738171292</v>
      </c>
      <c r="R159" s="110">
        <v>2.3811747651730477</v>
      </c>
      <c r="S159" s="110">
        <v>2.3055355571717193</v>
      </c>
      <c r="T159" s="110">
        <v>2.2286794026617933</v>
      </c>
      <c r="U159" s="110">
        <v>2.1543534398982351</v>
      </c>
      <c r="V159" s="110">
        <v>2.083506669806829</v>
      </c>
      <c r="W159" s="110">
        <v>2.0446803223199952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126.21086050574493</v>
      </c>
      <c r="C161" s="118">
        <f t="shared" si="54"/>
        <v>106.24323935337571</v>
      </c>
      <c r="D161" s="118">
        <f t="shared" si="54"/>
        <v>124.40578424530402</v>
      </c>
      <c r="E161" s="118">
        <f t="shared" si="54"/>
        <v>125.65423157658213</v>
      </c>
      <c r="F161" s="118">
        <f t="shared" si="54"/>
        <v>114.73533161470475</v>
      </c>
      <c r="G161" s="118">
        <f t="shared" si="54"/>
        <v>114.89713237579686</v>
      </c>
      <c r="H161" s="118">
        <f t="shared" si="54"/>
        <v>110.74790810061113</v>
      </c>
      <c r="I161" s="118">
        <f t="shared" si="54"/>
        <v>113.3746135387471</v>
      </c>
      <c r="J161" s="118">
        <f t="shared" si="54"/>
        <v>107.95196711483689</v>
      </c>
      <c r="K161" s="118">
        <f t="shared" si="54"/>
        <v>120.29021597205428</v>
      </c>
      <c r="L161" s="118">
        <f t="shared" si="54"/>
        <v>88.277551843244694</v>
      </c>
      <c r="M161" s="118">
        <f t="shared" si="54"/>
        <v>124.91533393492136</v>
      </c>
      <c r="N161" s="118">
        <f t="shared" si="54"/>
        <v>149.04599451069075</v>
      </c>
      <c r="O161" s="118">
        <f t="shared" si="54"/>
        <v>127.81303609645772</v>
      </c>
      <c r="P161" s="118">
        <f t="shared" si="54"/>
        <v>125.04939263150291</v>
      </c>
      <c r="Q161" s="118">
        <f t="shared" si="54"/>
        <v>33.093235173353435</v>
      </c>
      <c r="R161" s="118">
        <f t="shared" ref="R161:V161" si="55">R162+R164+R166+R175</f>
        <v>24.878113051055603</v>
      </c>
      <c r="S161" s="118">
        <f t="shared" si="55"/>
        <v>49.531876551657078</v>
      </c>
      <c r="T161" s="118">
        <f t="shared" si="55"/>
        <v>80.267701787404008</v>
      </c>
      <c r="U161" s="118">
        <f t="shared" si="55"/>
        <v>138.97725899740408</v>
      </c>
      <c r="V161" s="118">
        <f t="shared" si="55"/>
        <v>194.61783587778226</v>
      </c>
      <c r="W161" s="118">
        <f t="shared" ref="W161" si="56">W162+W164+W166+W175</f>
        <v>24.740161178786483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110.26448345786844</v>
      </c>
      <c r="C162" s="123">
        <f t="shared" si="57"/>
        <v>91.728511656623468</v>
      </c>
      <c r="D162" s="123">
        <f t="shared" si="57"/>
        <v>108.17954212146867</v>
      </c>
      <c r="E162" s="123">
        <f t="shared" si="57"/>
        <v>109.49699581530413</v>
      </c>
      <c r="F162" s="123">
        <f t="shared" si="57"/>
        <v>99.165900560024838</v>
      </c>
      <c r="G162" s="123">
        <f t="shared" si="57"/>
        <v>99.412757258302165</v>
      </c>
      <c r="H162" s="123">
        <f t="shared" si="57"/>
        <v>95.324673760814932</v>
      </c>
      <c r="I162" s="123">
        <f t="shared" si="57"/>
        <v>97.756748189804497</v>
      </c>
      <c r="J162" s="123">
        <f t="shared" si="57"/>
        <v>93.425540581308724</v>
      </c>
      <c r="K162" s="123">
        <f t="shared" si="57"/>
        <v>105.32572591327883</v>
      </c>
      <c r="L162" s="123">
        <f t="shared" si="57"/>
        <v>73.131633347157447</v>
      </c>
      <c r="M162" s="123">
        <f t="shared" si="57"/>
        <v>109.64336523080439</v>
      </c>
      <c r="N162" s="123">
        <f t="shared" si="57"/>
        <v>134.02701077232192</v>
      </c>
      <c r="O162" s="123">
        <f t="shared" si="57"/>
        <v>112.94821052232837</v>
      </c>
      <c r="P162" s="123">
        <f t="shared" si="57"/>
        <v>109.95123048065294</v>
      </c>
      <c r="Q162" s="123">
        <f t="shared" si="57"/>
        <v>17.862420312237155</v>
      </c>
      <c r="R162" s="123">
        <f t="shared" si="57"/>
        <v>9.5269821615120698</v>
      </c>
      <c r="S162" s="123">
        <f t="shared" si="57"/>
        <v>34.3535837407927</v>
      </c>
      <c r="T162" s="123">
        <f t="shared" si="57"/>
        <v>66.010169054759331</v>
      </c>
      <c r="U162" s="123">
        <f t="shared" si="57"/>
        <v>125.47619242373997</v>
      </c>
      <c r="V162" s="123">
        <f t="shared" si="57"/>
        <v>182.17937401252146</v>
      </c>
      <c r="W162" s="123">
        <f t="shared" si="57"/>
        <v>12.787912794912362</v>
      </c>
      <c r="DA162" s="130" t="s">
        <v>2898</v>
      </c>
    </row>
    <row r="163" spans="1:105" ht="12" customHeight="1" x14ac:dyDescent="0.25">
      <c r="A163" s="97" t="s">
        <v>53</v>
      </c>
      <c r="B163" s="110">
        <v>110.26448345786844</v>
      </c>
      <c r="C163" s="110">
        <v>91.728511656623468</v>
      </c>
      <c r="D163" s="110">
        <v>108.17954212146867</v>
      </c>
      <c r="E163" s="110">
        <v>109.49699581530413</v>
      </c>
      <c r="F163" s="110">
        <v>99.165900560024838</v>
      </c>
      <c r="G163" s="110">
        <v>99.412757258302165</v>
      </c>
      <c r="H163" s="110">
        <v>95.324673760814932</v>
      </c>
      <c r="I163" s="110">
        <v>97.756748189804497</v>
      </c>
      <c r="J163" s="110">
        <v>93.425540581308724</v>
      </c>
      <c r="K163" s="110">
        <v>105.32572591327883</v>
      </c>
      <c r="L163" s="110">
        <v>73.131633347157447</v>
      </c>
      <c r="M163" s="110">
        <v>109.64336523080439</v>
      </c>
      <c r="N163" s="110">
        <v>134.02701077232192</v>
      </c>
      <c r="O163" s="110">
        <v>112.94821052232837</v>
      </c>
      <c r="P163" s="110">
        <v>109.95123048065294</v>
      </c>
      <c r="Q163" s="110">
        <v>17.862420312237155</v>
      </c>
      <c r="R163" s="110">
        <v>9.5269821615120698</v>
      </c>
      <c r="S163" s="110">
        <v>34.3535837407927</v>
      </c>
      <c r="T163" s="110">
        <v>66.010169054759331</v>
      </c>
      <c r="U163" s="110">
        <v>125.47619242373997</v>
      </c>
      <c r="V163" s="110">
        <v>182.17937401252146</v>
      </c>
      <c r="W163" s="110">
        <v>12.787912794912362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0.25256777759450705</v>
      </c>
      <c r="C164" s="123">
        <f t="shared" si="58"/>
        <v>0.25233000654425891</v>
      </c>
      <c r="D164" s="123">
        <f t="shared" si="58"/>
        <v>0.26123343837292973</v>
      </c>
      <c r="E164" s="123">
        <f t="shared" si="58"/>
        <v>0.34323733159930941</v>
      </c>
      <c r="F164" s="123">
        <f t="shared" si="58"/>
        <v>0.23034144812850793</v>
      </c>
      <c r="G164" s="123">
        <f t="shared" si="58"/>
        <v>0.19881606660559109</v>
      </c>
      <c r="H164" s="123">
        <f t="shared" si="58"/>
        <v>0.25548918212740551</v>
      </c>
      <c r="I164" s="123">
        <f t="shared" si="58"/>
        <v>0.17602780180279062</v>
      </c>
      <c r="J164" s="123">
        <f t="shared" si="58"/>
        <v>0.18819979111385801</v>
      </c>
      <c r="K164" s="123">
        <f t="shared" si="58"/>
        <v>0.19791158163488357</v>
      </c>
      <c r="L164" s="123">
        <f t="shared" si="58"/>
        <v>0.21459041655918853</v>
      </c>
      <c r="M164" s="123">
        <f t="shared" si="58"/>
        <v>0.2456825998697742</v>
      </c>
      <c r="N164" s="123">
        <f t="shared" si="58"/>
        <v>0.29423834205453375</v>
      </c>
      <c r="O164" s="123">
        <f t="shared" si="58"/>
        <v>0.34370838390122449</v>
      </c>
      <c r="P164" s="123">
        <f t="shared" si="58"/>
        <v>0.37739133003349817</v>
      </c>
      <c r="Q164" s="123">
        <f t="shared" si="58"/>
        <v>0.45280224974916589</v>
      </c>
      <c r="R164" s="123">
        <f t="shared" si="58"/>
        <v>0.45493485367796305</v>
      </c>
      <c r="S164" s="123">
        <f t="shared" si="58"/>
        <v>0.46835644056223141</v>
      </c>
      <c r="T164" s="123">
        <f t="shared" si="58"/>
        <v>0.42662020873378148</v>
      </c>
      <c r="U164" s="123">
        <f t="shared" si="58"/>
        <v>0.36320163785945536</v>
      </c>
      <c r="V164" s="123">
        <f t="shared" si="58"/>
        <v>0.26037274513472475</v>
      </c>
      <c r="W164" s="123">
        <f t="shared" si="58"/>
        <v>0.149786967091915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0.25256777759450705</v>
      </c>
      <c r="C165" s="99">
        <f>RES_hhdet_fech!C165/RES_summary!C$19</f>
        <v>0.25233000654425891</v>
      </c>
      <c r="D165" s="99">
        <f>RES_hhdet_fech!D165/RES_summary!D$19</f>
        <v>0.26123343837292973</v>
      </c>
      <c r="E165" s="99">
        <f>RES_hhdet_fech!E165/RES_summary!E$19</f>
        <v>0.34323733159930941</v>
      </c>
      <c r="F165" s="99">
        <f>RES_hhdet_fech!F165/RES_summary!F$19</f>
        <v>0.23034144812850793</v>
      </c>
      <c r="G165" s="99">
        <f>RES_hhdet_fech!G165/RES_summary!G$19</f>
        <v>0.19881606660559109</v>
      </c>
      <c r="H165" s="99">
        <f>RES_hhdet_fech!H165/RES_summary!H$19</f>
        <v>0.25548918212740551</v>
      </c>
      <c r="I165" s="99">
        <f>RES_hhdet_fech!I165/RES_summary!I$19</f>
        <v>0.17602780180279062</v>
      </c>
      <c r="J165" s="99">
        <f>RES_hhdet_fech!J165/RES_summary!J$19</f>
        <v>0.18819979111385801</v>
      </c>
      <c r="K165" s="99">
        <f>RES_hhdet_fech!K165/RES_summary!K$19</f>
        <v>0.19791158163488357</v>
      </c>
      <c r="L165" s="99">
        <f>RES_hhdet_fech!L165/RES_summary!L$19</f>
        <v>0.21459041655918853</v>
      </c>
      <c r="M165" s="99">
        <f>RES_hhdet_fech!M165/RES_summary!M$19</f>
        <v>0.2456825998697742</v>
      </c>
      <c r="N165" s="99">
        <f>RES_hhdet_fech!N165/RES_summary!N$19</f>
        <v>0.29423834205453375</v>
      </c>
      <c r="O165" s="99">
        <f>RES_hhdet_fech!O165/RES_summary!O$19</f>
        <v>0.34370838390122449</v>
      </c>
      <c r="P165" s="99">
        <f>RES_hhdet_fech!P165/RES_summary!P$19</f>
        <v>0.37739133003349817</v>
      </c>
      <c r="Q165" s="99">
        <f>RES_hhdet_fech!Q165/RES_summary!Q$19</f>
        <v>0.45280224974916589</v>
      </c>
      <c r="R165" s="99">
        <f>RES_hhdet_fech!R165/RES_summary!R$19</f>
        <v>0.45493485367796305</v>
      </c>
      <c r="S165" s="99">
        <f>RES_hhdet_fech!S165/RES_summary!S$19</f>
        <v>0.46835644056223141</v>
      </c>
      <c r="T165" s="99">
        <f>RES_hhdet_fech!T165/RES_summary!T$19</f>
        <v>0.42662020873378148</v>
      </c>
      <c r="U165" s="99">
        <f>RES_hhdet_fech!U165/RES_summary!U$19</f>
        <v>0.36320163785945536</v>
      </c>
      <c r="V165" s="99">
        <f>RES_hhdet_fech!V165/RES_summary!V$19</f>
        <v>0.26037274513472475</v>
      </c>
      <c r="W165" s="99">
        <f>RES_hhdet_fech!W165/RES_summary!W$19</f>
        <v>0.149786967091915</v>
      </c>
      <c r="DA165" s="63" t="s">
        <v>2901</v>
      </c>
    </row>
    <row r="166" spans="1:105" ht="12" customHeight="1" x14ac:dyDescent="0.25">
      <c r="A166" s="121" t="s">
        <v>55</v>
      </c>
      <c r="B166" s="123">
        <v>13.463900447069122</v>
      </c>
      <c r="C166" s="123">
        <v>11.897359553404009</v>
      </c>
      <c r="D166" s="123">
        <v>13.606332829038857</v>
      </c>
      <c r="E166" s="123">
        <v>13.472146319849601</v>
      </c>
      <c r="F166" s="123">
        <v>12.940833851228168</v>
      </c>
      <c r="G166" s="123">
        <v>12.89453197035157</v>
      </c>
      <c r="H166" s="123">
        <v>12.567818913673454</v>
      </c>
      <c r="I166" s="123">
        <v>13.022485671887203</v>
      </c>
      <c r="J166" s="123">
        <v>11.86487224653022</v>
      </c>
      <c r="K166" s="123">
        <v>12.51955543528161</v>
      </c>
      <c r="L166" s="123">
        <v>12.201662039643086</v>
      </c>
      <c r="M166" s="123">
        <v>12.323653178192455</v>
      </c>
      <c r="N166" s="123">
        <v>12.043053941471058</v>
      </c>
      <c r="O166" s="123">
        <v>11.914881199272106</v>
      </c>
      <c r="P166" s="123">
        <v>12.181028377444227</v>
      </c>
      <c r="Q166" s="123">
        <v>12.297069190116476</v>
      </c>
      <c r="R166" s="123">
        <v>12.478485216598985</v>
      </c>
      <c r="S166" s="123">
        <v>12.354955433329577</v>
      </c>
      <c r="T166" s="123">
        <v>11.547501401841643</v>
      </c>
      <c r="U166" s="123">
        <v>10.938403272445099</v>
      </c>
      <c r="V166" s="123">
        <v>10.07239987437943</v>
      </c>
      <c r="W166" s="123">
        <v>9.7599749386645396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14.277450234392814</v>
      </c>
      <c r="C171" s="102">
        <v>12.743984534977551</v>
      </c>
      <c r="D171" s="102">
        <v>14.537718311262458</v>
      </c>
      <c r="E171" s="102">
        <v>14.433100059455269</v>
      </c>
      <c r="F171" s="102">
        <v>13.915207039568058</v>
      </c>
      <c r="G171" s="102">
        <v>13.863598600608398</v>
      </c>
      <c r="H171" s="102">
        <v>13.512337832880096</v>
      </c>
      <c r="I171" s="102">
        <v>13.977416620650073</v>
      </c>
      <c r="J171" s="102">
        <v>12.815986278965362</v>
      </c>
      <c r="K171" s="102">
        <v>13.548157041182675</v>
      </c>
      <c r="L171" s="102">
        <v>13.212818716606778</v>
      </c>
      <c r="M171" s="102">
        <v>13.438073822646039</v>
      </c>
      <c r="N171" s="102">
        <v>13.109668452188389</v>
      </c>
      <c r="O171" s="102">
        <v>12.938275886332301</v>
      </c>
      <c r="P171" s="102">
        <v>13.190283774904213</v>
      </c>
      <c r="Q171" s="102">
        <v>13.296124293587075</v>
      </c>
      <c r="R171" s="102">
        <v>13.461606051005148</v>
      </c>
      <c r="S171" s="102">
        <v>13.260023898240579</v>
      </c>
      <c r="T171" s="102">
        <v>12.411973234065567</v>
      </c>
      <c r="U171" s="102">
        <v>11.655004020408388</v>
      </c>
      <c r="V171" s="102">
        <v>10.683590454410771</v>
      </c>
      <c r="W171" s="102">
        <v>10.302998889269235</v>
      </c>
      <c r="DA171" s="131" t="s">
        <v>2907</v>
      </c>
    </row>
    <row r="172" spans="1:105" ht="12" customHeight="1" x14ac:dyDescent="0.25">
      <c r="A172" s="107" t="s">
        <v>121</v>
      </c>
      <c r="B172" s="105">
        <v>12.30012029350163</v>
      </c>
      <c r="C172" s="105">
        <v>10.786786451366568</v>
      </c>
      <c r="D172" s="105">
        <v>12.435302394828296</v>
      </c>
      <c r="E172" s="105">
        <v>12.32673594707442</v>
      </c>
      <c r="F172" s="105">
        <v>11.910331808617189</v>
      </c>
      <c r="G172" s="105">
        <v>11.933418723557889</v>
      </c>
      <c r="H172" s="105">
        <v>11.650087349791839</v>
      </c>
      <c r="I172" s="105">
        <v>12.198820116718604</v>
      </c>
      <c r="J172" s="105">
        <v>11.019279812065339</v>
      </c>
      <c r="K172" s="105">
        <v>11.708288252471897</v>
      </c>
      <c r="L172" s="105">
        <v>11.177618729515386</v>
      </c>
      <c r="M172" s="105">
        <v>11.501642618730619</v>
      </c>
      <c r="N172" s="105">
        <v>11.182348469111139</v>
      </c>
      <c r="O172" s="105">
        <v>11.098532884037306</v>
      </c>
      <c r="P172" s="105">
        <v>11.394081491730992</v>
      </c>
      <c r="Q172" s="105">
        <v>11.502324671900556</v>
      </c>
      <c r="R172" s="105">
        <v>11.72142927184635</v>
      </c>
      <c r="S172" s="105">
        <v>11.571598607476711</v>
      </c>
      <c r="T172" s="105">
        <v>10.943820372097294</v>
      </c>
      <c r="U172" s="105">
        <v>10.213591641950662</v>
      </c>
      <c r="V172" s="105">
        <v>9.4827080954995182</v>
      </c>
      <c r="W172" s="105">
        <v>9.2103552413034304</v>
      </c>
      <c r="DA172" s="132" t="s">
        <v>2908</v>
      </c>
    </row>
    <row r="173" spans="1:105" ht="12" customHeight="1" x14ac:dyDescent="0.25">
      <c r="A173" s="108" t="s">
        <v>53</v>
      </c>
      <c r="B173" s="99">
        <v>7.6832891678058806</v>
      </c>
      <c r="C173" s="99">
        <v>6.1789680284461888</v>
      </c>
      <c r="D173" s="99">
        <v>7.4093381354944139</v>
      </c>
      <c r="E173" s="99">
        <v>7.1932477363622622</v>
      </c>
      <c r="F173" s="99">
        <v>6.9433672505297492</v>
      </c>
      <c r="G173" s="99">
        <v>7.0178293588314515</v>
      </c>
      <c r="H173" s="99">
        <v>6.7350902367762986</v>
      </c>
      <c r="I173" s="99">
        <v>7.4409282947506297</v>
      </c>
      <c r="J173" s="99">
        <v>6.1811866752631044</v>
      </c>
      <c r="K173" s="99">
        <v>6.7447019450673036</v>
      </c>
      <c r="L173" s="99">
        <v>5.5754561233025335</v>
      </c>
      <c r="M173" s="99">
        <v>6.2124251150532004</v>
      </c>
      <c r="N173" s="99">
        <v>5.7920724696359907</v>
      </c>
      <c r="O173" s="99">
        <v>5.8478660345630136</v>
      </c>
      <c r="P173" s="99">
        <v>6.210003578414752</v>
      </c>
      <c r="Q173" s="99">
        <v>6.3259482275665944</v>
      </c>
      <c r="R173" s="99">
        <v>6.6385392556208069</v>
      </c>
      <c r="S173" s="99">
        <v>6.5674108555109951</v>
      </c>
      <c r="T173" s="99">
        <v>5.9597423585539442</v>
      </c>
      <c r="U173" s="99">
        <v>5.3286333267474468</v>
      </c>
      <c r="V173" s="99">
        <v>4.8590407760455347</v>
      </c>
      <c r="W173" s="99">
        <v>4.6635261000215786</v>
      </c>
      <c r="DA173" s="63" t="s">
        <v>2909</v>
      </c>
    </row>
    <row r="174" spans="1:105" ht="12" customHeight="1" x14ac:dyDescent="0.25">
      <c r="A174" s="115" t="s">
        <v>52</v>
      </c>
      <c r="B174" s="110">
        <v>4.616831125695751</v>
      </c>
      <c r="C174" s="110">
        <v>4.6078184229203814</v>
      </c>
      <c r="D174" s="110">
        <v>5.0259642593338816</v>
      </c>
      <c r="E174" s="110">
        <v>5.1334882107121578</v>
      </c>
      <c r="F174" s="110">
        <v>4.966964558087442</v>
      </c>
      <c r="G174" s="110">
        <v>4.9155893647264355</v>
      </c>
      <c r="H174" s="110">
        <v>4.9149971130155397</v>
      </c>
      <c r="I174" s="110">
        <v>4.7578918219679736</v>
      </c>
      <c r="J174" s="110">
        <v>4.8380931368022333</v>
      </c>
      <c r="K174" s="110">
        <v>4.9635863074045945</v>
      </c>
      <c r="L174" s="110">
        <v>5.6021626062128513</v>
      </c>
      <c r="M174" s="110">
        <v>5.2892175036774178</v>
      </c>
      <c r="N174" s="110">
        <v>5.3902759994751488</v>
      </c>
      <c r="O174" s="110">
        <v>5.2506668494742943</v>
      </c>
      <c r="P174" s="110">
        <v>5.1840779133162416</v>
      </c>
      <c r="Q174" s="110">
        <v>5.176376444333961</v>
      </c>
      <c r="R174" s="110">
        <v>5.0828900162255426</v>
      </c>
      <c r="S174" s="110">
        <v>5.0041877519657145</v>
      </c>
      <c r="T174" s="110">
        <v>4.9840780135433507</v>
      </c>
      <c r="U174" s="110">
        <v>4.8849583152032166</v>
      </c>
      <c r="V174" s="110">
        <v>4.6236673194539861</v>
      </c>
      <c r="W174" s="110">
        <v>4.5468291412818518</v>
      </c>
      <c r="DA174" s="60" t="s">
        <v>2910</v>
      </c>
    </row>
    <row r="175" spans="1:105" ht="12" customHeight="1" x14ac:dyDescent="0.25">
      <c r="A175" s="121" t="s">
        <v>54</v>
      </c>
      <c r="B175" s="123">
        <v>2.2299088232128699</v>
      </c>
      <c r="C175" s="123">
        <v>2.3650381368039728</v>
      </c>
      <c r="D175" s="123">
        <v>2.358675856423559</v>
      </c>
      <c r="E175" s="123">
        <v>2.3418521098290861</v>
      </c>
      <c r="F175" s="123">
        <v>2.3982557553232313</v>
      </c>
      <c r="G175" s="123">
        <v>2.3910270805375431</v>
      </c>
      <c r="H175" s="123">
        <v>2.5999262439953479</v>
      </c>
      <c r="I175" s="123">
        <v>2.4193518752525982</v>
      </c>
      <c r="J175" s="123">
        <v>2.473354495884081</v>
      </c>
      <c r="K175" s="123">
        <v>2.2470230418589647</v>
      </c>
      <c r="L175" s="123">
        <v>2.7296660398849717</v>
      </c>
      <c r="M175" s="123">
        <v>2.7026329260547306</v>
      </c>
      <c r="N175" s="123">
        <v>2.6816914548432278</v>
      </c>
      <c r="O175" s="123">
        <v>2.6062359909560233</v>
      </c>
      <c r="P175" s="123">
        <v>2.5397424433722522</v>
      </c>
      <c r="Q175" s="123">
        <v>2.4809434212506369</v>
      </c>
      <c r="R175" s="123">
        <v>2.4177108192665853</v>
      </c>
      <c r="S175" s="123">
        <v>2.3549809369725629</v>
      </c>
      <c r="T175" s="123">
        <v>2.2834111220692561</v>
      </c>
      <c r="U175" s="123">
        <v>2.1994616633595534</v>
      </c>
      <c r="V175" s="123">
        <v>2.1056892457466261</v>
      </c>
      <c r="W175" s="123">
        <v>2.0424864781176657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2.2299088232128699</v>
      </c>
      <c r="C177" s="110">
        <v>2.3650381368039728</v>
      </c>
      <c r="D177" s="110">
        <v>2.358675856423559</v>
      </c>
      <c r="E177" s="110">
        <v>2.3418521098290861</v>
      </c>
      <c r="F177" s="110">
        <v>2.3982557553232313</v>
      </c>
      <c r="G177" s="110">
        <v>2.3910270805375431</v>
      </c>
      <c r="H177" s="110">
        <v>2.5999262439953479</v>
      </c>
      <c r="I177" s="110">
        <v>2.4193518752525982</v>
      </c>
      <c r="J177" s="110">
        <v>2.473354495884081</v>
      </c>
      <c r="K177" s="110">
        <v>2.2470230418589647</v>
      </c>
      <c r="L177" s="110">
        <v>2.7296660398849717</v>
      </c>
      <c r="M177" s="110">
        <v>2.7026329260547306</v>
      </c>
      <c r="N177" s="110">
        <v>2.6816914548432278</v>
      </c>
      <c r="O177" s="110">
        <v>2.6062359909560233</v>
      </c>
      <c r="P177" s="110">
        <v>2.5397424433722522</v>
      </c>
      <c r="Q177" s="110">
        <v>2.4809434212506369</v>
      </c>
      <c r="R177" s="110">
        <v>2.4177108192665853</v>
      </c>
      <c r="S177" s="110">
        <v>2.3549809369725629</v>
      </c>
      <c r="T177" s="110">
        <v>2.2834111220692561</v>
      </c>
      <c r="U177" s="110">
        <v>2.1994616633595534</v>
      </c>
      <c r="V177" s="110">
        <v>2.1056892457466261</v>
      </c>
      <c r="W177" s="110">
        <v>2.0424864781176657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92.103630012471257</v>
      </c>
      <c r="C3" s="118">
        <f t="shared" si="0"/>
        <v>83.412210758914384</v>
      </c>
      <c r="D3" s="118">
        <f t="shared" si="0"/>
        <v>84.542739171068064</v>
      </c>
      <c r="E3" s="118">
        <f t="shared" si="0"/>
        <v>86.858699984209096</v>
      </c>
      <c r="F3" s="118">
        <f t="shared" si="0"/>
        <v>58.715345320204094</v>
      </c>
      <c r="G3" s="118">
        <f t="shared" si="0"/>
        <v>58.303485074066586</v>
      </c>
      <c r="H3" s="118">
        <f t="shared" si="0"/>
        <v>57.753361482283154</v>
      </c>
      <c r="I3" s="118">
        <f t="shared" si="0"/>
        <v>64.105733360131055</v>
      </c>
      <c r="J3" s="118">
        <f t="shared" si="0"/>
        <v>238.11950577276005</v>
      </c>
      <c r="K3" s="118">
        <f t="shared" si="0"/>
        <v>80.222123764253027</v>
      </c>
      <c r="L3" s="118">
        <f t="shared" si="0"/>
        <v>85.525628679112742</v>
      </c>
      <c r="M3" s="118">
        <f t="shared" si="0"/>
        <v>96.534520291424698</v>
      </c>
      <c r="N3" s="118">
        <f t="shared" si="0"/>
        <v>108.50677035316441</v>
      </c>
      <c r="O3" s="118">
        <f t="shared" si="0"/>
        <v>72.804401904613485</v>
      </c>
      <c r="P3" s="118">
        <f t="shared" si="0"/>
        <v>56.47047921337559</v>
      </c>
      <c r="Q3" s="118">
        <f t="shared" si="0"/>
        <v>51.622588849543007</v>
      </c>
      <c r="R3" s="118">
        <f t="shared" ref="R3:V3" si="1">R4+R7+R9+R19</f>
        <v>90.514125246529886</v>
      </c>
      <c r="S3" s="118">
        <f t="shared" si="1"/>
        <v>99.771151388567404</v>
      </c>
      <c r="T3" s="118">
        <f t="shared" si="1"/>
        <v>93.929186639905922</v>
      </c>
      <c r="U3" s="118">
        <f t="shared" si="1"/>
        <v>107.17638614945803</v>
      </c>
      <c r="V3" s="118">
        <f t="shared" si="1"/>
        <v>53.427889173872984</v>
      </c>
      <c r="W3" s="118">
        <f t="shared" ref="W3" si="2">W4+W7+W9+W19</f>
        <v>84.217941592473366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80.322326664277639</v>
      </c>
      <c r="C4" s="123">
        <f t="shared" si="3"/>
        <v>72.550982883262606</v>
      </c>
      <c r="D4" s="123">
        <f t="shared" si="3"/>
        <v>72.358181325171131</v>
      </c>
      <c r="E4" s="123">
        <f t="shared" si="3"/>
        <v>74.634457296161642</v>
      </c>
      <c r="F4" s="123">
        <f t="shared" si="3"/>
        <v>46.792157406304881</v>
      </c>
      <c r="G4" s="123">
        <f t="shared" si="3"/>
        <v>46.333723757097381</v>
      </c>
      <c r="H4" s="123">
        <f t="shared" si="3"/>
        <v>45.678837627496613</v>
      </c>
      <c r="I4" s="123">
        <f t="shared" si="3"/>
        <v>51.866943399968683</v>
      </c>
      <c r="J4" s="123">
        <f t="shared" si="3"/>
        <v>226.64622970175731</v>
      </c>
      <c r="K4" s="123">
        <f t="shared" si="3"/>
        <v>68.318773377570153</v>
      </c>
      <c r="L4" s="123">
        <f t="shared" si="3"/>
        <v>73.415772452895368</v>
      </c>
      <c r="M4" s="123">
        <f t="shared" si="3"/>
        <v>84.193440474652419</v>
      </c>
      <c r="N4" s="123">
        <f t="shared" si="3"/>
        <v>96.355193434805315</v>
      </c>
      <c r="O4" s="123">
        <f t="shared" si="3"/>
        <v>60.751023846493879</v>
      </c>
      <c r="P4" s="123">
        <f t="shared" si="3"/>
        <v>44.316124986739617</v>
      </c>
      <c r="Q4" s="123">
        <f t="shared" si="3"/>
        <v>39.486535594575116</v>
      </c>
      <c r="R4" s="123">
        <f t="shared" ref="R4:V4" si="4">SUM(R5:R6)</f>
        <v>78.329760667594471</v>
      </c>
      <c r="S4" s="123">
        <f t="shared" si="4"/>
        <v>87.723973150777425</v>
      </c>
      <c r="T4" s="123">
        <f t="shared" si="4"/>
        <v>82.329369916362097</v>
      </c>
      <c r="U4" s="123">
        <f t="shared" si="4"/>
        <v>95.948801042737657</v>
      </c>
      <c r="V4" s="123">
        <f t="shared" si="4"/>
        <v>42.375097299078853</v>
      </c>
      <c r="W4" s="123">
        <f t="shared" ref="W4" si="5">SUM(W5:W6)</f>
        <v>73.082888549334157</v>
      </c>
      <c r="DA4" s="130" t="s">
        <v>2916</v>
      </c>
    </row>
    <row r="5" spans="1:105" ht="12" customHeight="1" x14ac:dyDescent="0.25">
      <c r="A5" s="97" t="s">
        <v>51</v>
      </c>
      <c r="B5" s="99">
        <v>79.577879256507117</v>
      </c>
      <c r="C5" s="99">
        <v>71.889173620205881</v>
      </c>
      <c r="D5" s="99">
        <v>71.710832822507143</v>
      </c>
      <c r="E5" s="99">
        <v>73.978866079373091</v>
      </c>
      <c r="F5" s="99">
        <v>46.3894069435948</v>
      </c>
      <c r="G5" s="99">
        <v>45.944358652200179</v>
      </c>
      <c r="H5" s="99">
        <v>45.304631648838516</v>
      </c>
      <c r="I5" s="99">
        <v>51.454438522815181</v>
      </c>
      <c r="J5" s="99">
        <v>224.836180120667</v>
      </c>
      <c r="K5" s="99">
        <v>67.779746467530174</v>
      </c>
      <c r="L5" s="99">
        <v>72.824443100485993</v>
      </c>
      <c r="M5" s="99">
        <v>83.556205754967635</v>
      </c>
      <c r="N5" s="99">
        <v>95.626547110443596</v>
      </c>
      <c r="O5" s="99">
        <v>60.288524531728413</v>
      </c>
      <c r="P5" s="99">
        <v>44.001172836422597</v>
      </c>
      <c r="Q5" s="99">
        <v>39.198121526317173</v>
      </c>
      <c r="R5" s="99">
        <v>77.755245136005328</v>
      </c>
      <c r="S5" s="99">
        <v>87.091259578442845</v>
      </c>
      <c r="T5" s="99">
        <v>81.742284449872088</v>
      </c>
      <c r="U5" s="99">
        <v>95.278297519348911</v>
      </c>
      <c r="V5" s="99">
        <v>42.086454135211142</v>
      </c>
      <c r="W5" s="99">
        <v>72.573004267279714</v>
      </c>
      <c r="DA5" s="63" t="s">
        <v>2917</v>
      </c>
    </row>
    <row r="6" spans="1:105" ht="12" customHeight="1" x14ac:dyDescent="0.25">
      <c r="A6" s="97" t="s">
        <v>53</v>
      </c>
      <c r="B6" s="99">
        <v>0.74444740777052587</v>
      </c>
      <c r="C6" s="99">
        <v>0.66180926305672949</v>
      </c>
      <c r="D6" s="99">
        <v>0.64734850266399124</v>
      </c>
      <c r="E6" s="99">
        <v>0.65559121678854959</v>
      </c>
      <c r="F6" s="99">
        <v>0.40275046271008119</v>
      </c>
      <c r="G6" s="99">
        <v>0.38936510489720411</v>
      </c>
      <c r="H6" s="99">
        <v>0.37420597865809507</v>
      </c>
      <c r="I6" s="99">
        <v>0.41250487715349954</v>
      </c>
      <c r="J6" s="99">
        <v>1.8100495810903103</v>
      </c>
      <c r="K6" s="99">
        <v>0.53902691003998549</v>
      </c>
      <c r="L6" s="99">
        <v>0.5913293524093749</v>
      </c>
      <c r="M6" s="99">
        <v>0.63723471968477929</v>
      </c>
      <c r="N6" s="99">
        <v>0.72864632436171517</v>
      </c>
      <c r="O6" s="99">
        <v>0.46249931476546285</v>
      </c>
      <c r="P6" s="99">
        <v>0.31495215031701873</v>
      </c>
      <c r="Q6" s="99">
        <v>0.28841406825794436</v>
      </c>
      <c r="R6" s="99">
        <v>0.57451553158913904</v>
      </c>
      <c r="S6" s="99">
        <v>0.63271357233458703</v>
      </c>
      <c r="T6" s="99">
        <v>0.5870854664900107</v>
      </c>
      <c r="U6" s="99">
        <v>0.67050352338875197</v>
      </c>
      <c r="V6" s="99">
        <v>0.28864316386771094</v>
      </c>
      <c r="W6" s="99">
        <v>0.50988428205444392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0.10177593087719929</v>
      </c>
      <c r="C7" s="123">
        <f t="shared" si="6"/>
        <v>0.10767059294017005</v>
      </c>
      <c r="D7" s="123">
        <f t="shared" si="6"/>
        <v>0.11383348921220736</v>
      </c>
      <c r="E7" s="123">
        <f t="shared" si="6"/>
        <v>0.17356103029849465</v>
      </c>
      <c r="F7" s="123">
        <f t="shared" si="6"/>
        <v>0.1364624065582086</v>
      </c>
      <c r="G7" s="123">
        <f t="shared" si="6"/>
        <v>0.14914366662540085</v>
      </c>
      <c r="H7" s="123">
        <f t="shared" si="6"/>
        <v>0.2624208954104304</v>
      </c>
      <c r="I7" s="123">
        <f t="shared" si="6"/>
        <v>0.19154211048120121</v>
      </c>
      <c r="J7" s="123">
        <f t="shared" si="6"/>
        <v>0.21485869470652677</v>
      </c>
      <c r="K7" s="123">
        <f t="shared" si="6"/>
        <v>0.26883295462258949</v>
      </c>
      <c r="L7" s="123">
        <f t="shared" si="6"/>
        <v>0.30453526172527662</v>
      </c>
      <c r="M7" s="123">
        <f t="shared" si="6"/>
        <v>0.36704743768608805</v>
      </c>
      <c r="N7" s="123">
        <f t="shared" si="6"/>
        <v>0.37535391834275655</v>
      </c>
      <c r="O7" s="123">
        <f t="shared" si="6"/>
        <v>0.40261254021849663</v>
      </c>
      <c r="P7" s="123">
        <f t="shared" si="6"/>
        <v>0.34360145177112988</v>
      </c>
      <c r="Q7" s="123">
        <f t="shared" si="6"/>
        <v>0.28150647399832546</v>
      </c>
      <c r="R7" s="123">
        <f t="shared" si="6"/>
        <v>0.24114716127803076</v>
      </c>
      <c r="S7" s="123">
        <f t="shared" si="6"/>
        <v>0.24603880065561032</v>
      </c>
      <c r="T7" s="123">
        <f t="shared" si="6"/>
        <v>0.30189534440649063</v>
      </c>
      <c r="U7" s="123">
        <f t="shared" si="6"/>
        <v>0.47085225365780792</v>
      </c>
      <c r="V7" s="123">
        <f t="shared" si="6"/>
        <v>0.89303557788569377</v>
      </c>
      <c r="W7" s="123">
        <f t="shared" si="6"/>
        <v>1.1603421766814743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0.10177593087719929</v>
      </c>
      <c r="C8" s="99">
        <f>RES_hhdet_tesh!C8/RES_summary!C$19</f>
        <v>0.10767059294017005</v>
      </c>
      <c r="D8" s="99">
        <f>RES_hhdet_tesh!D8/RES_summary!D$19</f>
        <v>0.11383348921220736</v>
      </c>
      <c r="E8" s="99">
        <f>RES_hhdet_tesh!E8/RES_summary!E$19</f>
        <v>0.17356103029849465</v>
      </c>
      <c r="F8" s="99">
        <f>RES_hhdet_tesh!F8/RES_summary!F$19</f>
        <v>0.1364624065582086</v>
      </c>
      <c r="G8" s="99">
        <f>RES_hhdet_tesh!G8/RES_summary!G$19</f>
        <v>0.14914366662540085</v>
      </c>
      <c r="H8" s="99">
        <f>RES_hhdet_tesh!H8/RES_summary!H$19</f>
        <v>0.2624208954104304</v>
      </c>
      <c r="I8" s="99">
        <f>RES_hhdet_tesh!I8/RES_summary!I$19</f>
        <v>0.19154211048120121</v>
      </c>
      <c r="J8" s="99">
        <f>RES_hhdet_tesh!J8/RES_summary!J$19</f>
        <v>0.21485869470652677</v>
      </c>
      <c r="K8" s="99">
        <f>RES_hhdet_tesh!K8/RES_summary!K$19</f>
        <v>0.26883295462258949</v>
      </c>
      <c r="L8" s="99">
        <f>RES_hhdet_tesh!L8/RES_summary!L$19</f>
        <v>0.30453526172527662</v>
      </c>
      <c r="M8" s="99">
        <f>RES_hhdet_tesh!M8/RES_summary!M$19</f>
        <v>0.36704743768608805</v>
      </c>
      <c r="N8" s="99">
        <f>RES_hhdet_tesh!N8/RES_summary!N$19</f>
        <v>0.37535391834275655</v>
      </c>
      <c r="O8" s="99">
        <f>RES_hhdet_tesh!O8/RES_summary!O$19</f>
        <v>0.40261254021849663</v>
      </c>
      <c r="P8" s="99">
        <f>RES_hhdet_tesh!P8/RES_summary!P$19</f>
        <v>0.34360145177112988</v>
      </c>
      <c r="Q8" s="99">
        <f>RES_hhdet_tesh!Q8/RES_summary!Q$19</f>
        <v>0.28150647399832546</v>
      </c>
      <c r="R8" s="99">
        <f>RES_hhdet_tesh!R8/RES_summary!R$19</f>
        <v>0.24114716127803076</v>
      </c>
      <c r="S8" s="99">
        <f>RES_hhdet_tesh!S8/RES_summary!S$19</f>
        <v>0.24603880065561032</v>
      </c>
      <c r="T8" s="99">
        <f>RES_hhdet_tesh!T8/RES_summary!T$19</f>
        <v>0.30189534440649063</v>
      </c>
      <c r="U8" s="99">
        <f>RES_hhdet_tesh!U8/RES_summary!U$19</f>
        <v>0.47085225365780792</v>
      </c>
      <c r="V8" s="99">
        <f>RES_hhdet_tesh!V8/RES_summary!V$19</f>
        <v>0.89303557788569377</v>
      </c>
      <c r="W8" s="99">
        <f>RES_hhdet_tesh!W8/RES_summary!W$19</f>
        <v>1.1603421766814743</v>
      </c>
      <c r="DA8" s="63" t="s">
        <v>2920</v>
      </c>
    </row>
    <row r="9" spans="1:105" ht="12" customHeight="1" x14ac:dyDescent="0.25">
      <c r="A9" s="121" t="s">
        <v>55</v>
      </c>
      <c r="B9" s="123">
        <v>9.9962036068121947</v>
      </c>
      <c r="C9" s="123">
        <v>8.9628680004017092</v>
      </c>
      <c r="D9" s="123">
        <v>10.279117727378136</v>
      </c>
      <c r="E9" s="123">
        <v>10.265505444287939</v>
      </c>
      <c r="F9" s="123">
        <v>9.9517788247517984</v>
      </c>
      <c r="G9" s="123">
        <v>9.9835897850748676</v>
      </c>
      <c r="H9" s="123">
        <v>9.8056148936765766</v>
      </c>
      <c r="I9" s="123">
        <v>10.175495179554867</v>
      </c>
      <c r="J9" s="123">
        <v>9.3424127696935528</v>
      </c>
      <c r="K9" s="123">
        <v>9.8904603270854512</v>
      </c>
      <c r="L9" s="123">
        <v>9.682317684690128</v>
      </c>
      <c r="M9" s="123">
        <v>9.8665205517772083</v>
      </c>
      <c r="N9" s="123">
        <v>9.6789460508290599</v>
      </c>
      <c r="O9" s="123">
        <v>9.6062681928542588</v>
      </c>
      <c r="P9" s="123">
        <v>9.8160239528361508</v>
      </c>
      <c r="Q9" s="123">
        <v>9.9041156148723122</v>
      </c>
      <c r="R9" s="123">
        <v>10.038890710570136</v>
      </c>
      <c r="S9" s="123">
        <v>9.9364710818919111</v>
      </c>
      <c r="T9" s="123">
        <v>9.4701483855870325</v>
      </c>
      <c r="U9" s="123">
        <v>8.9638395245356453</v>
      </c>
      <c r="V9" s="123">
        <v>8.4022665487489423</v>
      </c>
      <c r="W9" s="123">
        <v>8.2341501917366475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9.9962036068121964</v>
      </c>
      <c r="C15" s="102">
        <v>8.9620472211624662</v>
      </c>
      <c r="D15" s="102">
        <v>10.278145196928717</v>
      </c>
      <c r="E15" s="102">
        <v>10.264352192441173</v>
      </c>
      <c r="F15" s="102">
        <v>9.9505389371603119</v>
      </c>
      <c r="G15" s="102">
        <v>9.9828466576500592</v>
      </c>
      <c r="H15" s="102">
        <v>9.8053074778295759</v>
      </c>
      <c r="I15" s="102">
        <v>10.177082803427945</v>
      </c>
      <c r="J15" s="102">
        <v>9.3433263696552373</v>
      </c>
      <c r="K15" s="102">
        <v>9.8918339572089398</v>
      </c>
      <c r="L15" s="102">
        <v>9.68589728665299</v>
      </c>
      <c r="M15" s="102">
        <v>9.8663586022327916</v>
      </c>
      <c r="N15" s="102">
        <v>9.6800231219447337</v>
      </c>
      <c r="O15" s="102">
        <v>9.6074052648555845</v>
      </c>
      <c r="P15" s="102">
        <v>9.8116842270311508</v>
      </c>
      <c r="Q15" s="102">
        <v>9.9017881737629896</v>
      </c>
      <c r="R15" s="102">
        <v>10.037847353859771</v>
      </c>
      <c r="S15" s="102">
        <v>9.936657269317001</v>
      </c>
      <c r="T15" s="102">
        <v>9.4674939616616314</v>
      </c>
      <c r="U15" s="102">
        <v>8.9606881552820052</v>
      </c>
      <c r="V15" s="102">
        <v>8.4012951255412975</v>
      </c>
      <c r="W15" s="102">
        <v>8.2317402349398279</v>
      </c>
      <c r="DA15" s="131" t="s">
        <v>2927</v>
      </c>
    </row>
    <row r="16" spans="1:105" ht="12" customHeight="1" x14ac:dyDescent="0.25">
      <c r="A16" s="107" t="s">
        <v>121</v>
      </c>
      <c r="B16" s="105">
        <v>9.9962036068121964</v>
      </c>
      <c r="C16" s="105">
        <v>8.9639502928353139</v>
      </c>
      <c r="D16" s="105">
        <v>10.28034577219332</v>
      </c>
      <c r="E16" s="105">
        <v>10.266892824989915</v>
      </c>
      <c r="F16" s="105">
        <v>9.9530909388049231</v>
      </c>
      <c r="G16" s="105">
        <v>9.9843230041340103</v>
      </c>
      <c r="H16" s="105">
        <v>9.805914931543251</v>
      </c>
      <c r="I16" s="105">
        <v>10.174173067392978</v>
      </c>
      <c r="J16" s="105">
        <v>9.3416252105149269</v>
      </c>
      <c r="K16" s="105">
        <v>9.8893935599058782</v>
      </c>
      <c r="L16" s="105">
        <v>9.6791702743006631</v>
      </c>
      <c r="M16" s="105">
        <v>9.866651559742003</v>
      </c>
      <c r="N16" s="105">
        <v>9.6780346829619539</v>
      </c>
      <c r="O16" s="105">
        <v>9.6053102139170381</v>
      </c>
      <c r="P16" s="105">
        <v>9.8193128645311329</v>
      </c>
      <c r="Q16" s="105">
        <v>9.906131381259172</v>
      </c>
      <c r="R16" s="105">
        <v>10.039734163641871</v>
      </c>
      <c r="S16" s="105">
        <v>9.9363145616938979</v>
      </c>
      <c r="T16" s="105">
        <v>9.4723704601609455</v>
      </c>
      <c r="U16" s="105">
        <v>8.9665977652304836</v>
      </c>
      <c r="V16" s="105">
        <v>8.4031470785570406</v>
      </c>
      <c r="W16" s="105">
        <v>8.2365027686097356</v>
      </c>
      <c r="DA16" s="132" t="s">
        <v>2928</v>
      </c>
    </row>
    <row r="17" spans="1:105" ht="12" customHeight="1" x14ac:dyDescent="0.25">
      <c r="A17" s="108" t="s">
        <v>53</v>
      </c>
      <c r="B17" s="99">
        <v>5.3793724811164427</v>
      </c>
      <c r="C17" s="99">
        <v>4.3560871139964084</v>
      </c>
      <c r="D17" s="99">
        <v>5.2543701783930388</v>
      </c>
      <c r="E17" s="99">
        <v>5.1329494636044917</v>
      </c>
      <c r="F17" s="99">
        <v>4.985908305408719</v>
      </c>
      <c r="G17" s="99">
        <v>5.0687162370671963</v>
      </c>
      <c r="H17" s="99">
        <v>4.891494321709307</v>
      </c>
      <c r="I17" s="99">
        <v>5.418741812964929</v>
      </c>
      <c r="J17" s="99">
        <v>4.5061283788059834</v>
      </c>
      <c r="K17" s="99">
        <v>4.9279008553371</v>
      </c>
      <c r="L17" s="99">
        <v>4.0785517086123848</v>
      </c>
      <c r="M17" s="99">
        <v>4.5709025453186207</v>
      </c>
      <c r="N17" s="99">
        <v>4.2777855206631692</v>
      </c>
      <c r="O17" s="99">
        <v>4.3412138227199852</v>
      </c>
      <c r="P17" s="99">
        <v>4.6207816078559159</v>
      </c>
      <c r="Q17" s="99">
        <v>4.7151310338479826</v>
      </c>
      <c r="R17" s="99">
        <v>4.9519190449486841</v>
      </c>
      <c r="S17" s="99">
        <v>4.9307471408718646</v>
      </c>
      <c r="T17" s="99">
        <v>4.4949472813444418</v>
      </c>
      <c r="U17" s="99">
        <v>4.1030896354135011</v>
      </c>
      <c r="V17" s="99">
        <v>3.807102908770378</v>
      </c>
      <c r="W17" s="99">
        <v>3.7186477701024407</v>
      </c>
      <c r="DA17" s="63" t="s">
        <v>2929</v>
      </c>
    </row>
    <row r="18" spans="1:105" ht="12" customHeight="1" x14ac:dyDescent="0.25">
      <c r="A18" s="108" t="s">
        <v>52</v>
      </c>
      <c r="B18" s="99">
        <v>4.6168311256957519</v>
      </c>
      <c r="C18" s="99">
        <v>4.6078631788389073</v>
      </c>
      <c r="D18" s="99">
        <v>5.0259755938002799</v>
      </c>
      <c r="E18" s="99">
        <v>5.1339433613854215</v>
      </c>
      <c r="F18" s="99">
        <v>4.967182633396205</v>
      </c>
      <c r="G18" s="99">
        <v>4.915606767066814</v>
      </c>
      <c r="H18" s="99">
        <v>4.9144206098339458</v>
      </c>
      <c r="I18" s="99">
        <v>4.7554312544280499</v>
      </c>
      <c r="J18" s="99">
        <v>4.8354968317089444</v>
      </c>
      <c r="K18" s="99">
        <v>4.9614927045687773</v>
      </c>
      <c r="L18" s="99">
        <v>5.6006185656882783</v>
      </c>
      <c r="M18" s="99">
        <v>5.2957490144233823</v>
      </c>
      <c r="N18" s="99">
        <v>5.4002491622987847</v>
      </c>
      <c r="O18" s="99">
        <v>5.2640963911970529</v>
      </c>
      <c r="P18" s="99">
        <v>5.1985312566752171</v>
      </c>
      <c r="Q18" s="99">
        <v>5.1910003474111894</v>
      </c>
      <c r="R18" s="99">
        <v>5.0878151186931886</v>
      </c>
      <c r="S18" s="99">
        <v>5.0055674208220298</v>
      </c>
      <c r="T18" s="99">
        <v>4.9774231788165038</v>
      </c>
      <c r="U18" s="99">
        <v>4.8635081298169824</v>
      </c>
      <c r="V18" s="99">
        <v>4.5960441697866603</v>
      </c>
      <c r="W18" s="99">
        <v>4.5178549985072936</v>
      </c>
      <c r="DA18" s="63" t="s">
        <v>2930</v>
      </c>
    </row>
    <row r="19" spans="1:105" ht="12" customHeight="1" x14ac:dyDescent="0.25">
      <c r="A19" s="121" t="s">
        <v>54</v>
      </c>
      <c r="B19" s="123">
        <v>1.6833238105042208</v>
      </c>
      <c r="C19" s="123">
        <v>1.7906892823099028</v>
      </c>
      <c r="D19" s="123">
        <v>1.7916066293065804</v>
      </c>
      <c r="E19" s="123">
        <v>1.7851762134610174</v>
      </c>
      <c r="F19" s="123">
        <v>1.8349466825892018</v>
      </c>
      <c r="G19" s="123">
        <v>1.837027865268938</v>
      </c>
      <c r="H19" s="123">
        <v>2.0064880656995348</v>
      </c>
      <c r="I19" s="123">
        <v>1.8717526701263041</v>
      </c>
      <c r="J19" s="123">
        <v>1.9160046066026968</v>
      </c>
      <c r="K19" s="123">
        <v>1.7440571049748346</v>
      </c>
      <c r="L19" s="123">
        <v>2.1230032798019582</v>
      </c>
      <c r="M19" s="123">
        <v>2.1075118273089841</v>
      </c>
      <c r="N19" s="123">
        <v>2.0972769491872918</v>
      </c>
      <c r="O19" s="123">
        <v>2.0444973250468528</v>
      </c>
      <c r="P19" s="123">
        <v>1.9947288220286976</v>
      </c>
      <c r="Q19" s="123">
        <v>1.9504311660972526</v>
      </c>
      <c r="R19" s="123">
        <v>1.904326707087248</v>
      </c>
      <c r="S19" s="123">
        <v>1.8646683552424506</v>
      </c>
      <c r="T19" s="123">
        <v>1.8277729935502987</v>
      </c>
      <c r="U19" s="123">
        <v>1.792893328526918</v>
      </c>
      <c r="V19" s="123">
        <v>1.7574897481595009</v>
      </c>
      <c r="W19" s="123">
        <v>1.7405606747210938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1.6833238105042208</v>
      </c>
      <c r="C22" s="110">
        <v>1.7906892823099028</v>
      </c>
      <c r="D22" s="110">
        <v>1.7916066293065804</v>
      </c>
      <c r="E22" s="110">
        <v>1.7851762134610174</v>
      </c>
      <c r="F22" s="110">
        <v>1.8349466825892018</v>
      </c>
      <c r="G22" s="110">
        <v>1.837027865268938</v>
      </c>
      <c r="H22" s="110">
        <v>2.0064880656995348</v>
      </c>
      <c r="I22" s="110">
        <v>1.8717526701263041</v>
      </c>
      <c r="J22" s="110">
        <v>1.9160046066026968</v>
      </c>
      <c r="K22" s="110">
        <v>1.7440571049748346</v>
      </c>
      <c r="L22" s="110">
        <v>2.1230032798019582</v>
      </c>
      <c r="M22" s="110">
        <v>2.1075118273089841</v>
      </c>
      <c r="N22" s="110">
        <v>2.0972769491872918</v>
      </c>
      <c r="O22" s="110">
        <v>2.0444973250468528</v>
      </c>
      <c r="P22" s="110">
        <v>1.9947288220286976</v>
      </c>
      <c r="Q22" s="110">
        <v>1.9504311660972526</v>
      </c>
      <c r="R22" s="110">
        <v>1.904326707087248</v>
      </c>
      <c r="S22" s="110">
        <v>1.8646683552424506</v>
      </c>
      <c r="T22" s="110">
        <v>1.8277729935502987</v>
      </c>
      <c r="U22" s="110">
        <v>1.792893328526918</v>
      </c>
      <c r="V22" s="110">
        <v>1.7574897481595009</v>
      </c>
      <c r="W22" s="110">
        <v>1.7405606747210938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88.124877809215604</v>
      </c>
      <c r="C24" s="118">
        <f t="shared" si="7"/>
        <v>91.477457639810495</v>
      </c>
      <c r="D24" s="118">
        <f t="shared" si="7"/>
        <v>89.925477366559647</v>
      </c>
      <c r="E24" s="118">
        <f t="shared" si="7"/>
        <v>90.170535840704716</v>
      </c>
      <c r="F24" s="118">
        <f t="shared" si="7"/>
        <v>87.868220873288536</v>
      </c>
      <c r="G24" s="118">
        <f t="shared" si="7"/>
        <v>84.560456018925208</v>
      </c>
      <c r="H24" s="118">
        <f t="shared" si="7"/>
        <v>89.916594713684745</v>
      </c>
      <c r="I24" s="118">
        <f t="shared" si="7"/>
        <v>84.352443276653688</v>
      </c>
      <c r="J24" s="118">
        <f t="shared" si="7"/>
        <v>89.772708150115193</v>
      </c>
      <c r="K24" s="118">
        <f t="shared" si="7"/>
        <v>90.900658615672995</v>
      </c>
      <c r="L24" s="118">
        <f t="shared" si="7"/>
        <v>104.21877193192829</v>
      </c>
      <c r="M24" s="118">
        <f t="shared" si="7"/>
        <v>86.295923381641515</v>
      </c>
      <c r="N24" s="118">
        <f t="shared" si="7"/>
        <v>92.393107867792082</v>
      </c>
      <c r="O24" s="118">
        <f t="shared" si="7"/>
        <v>98.271676686580776</v>
      </c>
      <c r="P24" s="118">
        <f t="shared" si="7"/>
        <v>79.228893683982733</v>
      </c>
      <c r="Q24" s="118">
        <f t="shared" si="7"/>
        <v>78.658352279830737</v>
      </c>
      <c r="R24" s="118">
        <f t="shared" ref="R24:V24" si="8">R25+R28+R30+R39</f>
        <v>79.73940544081951</v>
      </c>
      <c r="S24" s="118">
        <f t="shared" si="8"/>
        <v>79.925742604243752</v>
      </c>
      <c r="T24" s="118">
        <f t="shared" si="8"/>
        <v>79.314541380462018</v>
      </c>
      <c r="U24" s="118">
        <f t="shared" si="8"/>
        <v>78.969302171101631</v>
      </c>
      <c r="V24" s="118">
        <f t="shared" si="8"/>
        <v>80.086229374415538</v>
      </c>
      <c r="W24" s="118">
        <f t="shared" ref="W24" si="9">W25+W28+W30+W39</f>
        <v>82.373273529244798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76.344537861205282</v>
      </c>
      <c r="C25" s="123">
        <f t="shared" si="10"/>
        <v>80.617275152228288</v>
      </c>
      <c r="D25" s="123">
        <f t="shared" si="10"/>
        <v>77.73784035939839</v>
      </c>
      <c r="E25" s="123">
        <f t="shared" si="10"/>
        <v>77.946782790173586</v>
      </c>
      <c r="F25" s="123">
        <f t="shared" si="10"/>
        <v>75.946487586662826</v>
      </c>
      <c r="G25" s="123">
        <f t="shared" si="10"/>
        <v>72.579395979092808</v>
      </c>
      <c r="H25" s="123">
        <f t="shared" si="10"/>
        <v>77.807938702203984</v>
      </c>
      <c r="I25" s="123">
        <f t="shared" si="10"/>
        <v>72.081067213275389</v>
      </c>
      <c r="J25" s="123">
        <f t="shared" si="10"/>
        <v>78.260226293548271</v>
      </c>
      <c r="K25" s="123">
        <f t="shared" si="10"/>
        <v>78.971065178771838</v>
      </c>
      <c r="L25" s="123">
        <f t="shared" si="10"/>
        <v>92.089395726130959</v>
      </c>
      <c r="M25" s="123">
        <f t="shared" si="10"/>
        <v>73.930127225741387</v>
      </c>
      <c r="N25" s="123">
        <f t="shared" si="10"/>
        <v>80.157755486428215</v>
      </c>
      <c r="O25" s="123">
        <f t="shared" si="10"/>
        <v>86.099472599763715</v>
      </c>
      <c r="P25" s="123">
        <f t="shared" si="10"/>
        <v>66.811578812441766</v>
      </c>
      <c r="Q25" s="123">
        <f t="shared" si="10"/>
        <v>66.094871230288419</v>
      </c>
      <c r="R25" s="123">
        <f t="shared" ref="R25:V25" si="11">SUM(R26:R27)</f>
        <v>66.988160510289461</v>
      </c>
      <c r="S25" s="123">
        <f t="shared" si="11"/>
        <v>67.240903671695577</v>
      </c>
      <c r="T25" s="123">
        <f t="shared" si="11"/>
        <v>67.028232708905293</v>
      </c>
      <c r="U25" s="123">
        <f t="shared" si="11"/>
        <v>67.07910981021972</v>
      </c>
      <c r="V25" s="123">
        <f t="shared" si="11"/>
        <v>68.633876846768189</v>
      </c>
      <c r="W25" s="123">
        <f t="shared" ref="W25" si="12">SUM(W26:W27)</f>
        <v>70.976028116366635</v>
      </c>
      <c r="DA25" s="130" t="s">
        <v>2936</v>
      </c>
    </row>
    <row r="26" spans="1:105" ht="12" customHeight="1" x14ac:dyDescent="0.25">
      <c r="A26" s="97" t="s">
        <v>74</v>
      </c>
      <c r="B26" s="99">
        <v>74.599842602780555</v>
      </c>
      <c r="C26" s="99">
        <v>78.803616681288858</v>
      </c>
      <c r="D26" s="99">
        <v>76.022170757193962</v>
      </c>
      <c r="E26" s="99">
        <v>76.257326195373025</v>
      </c>
      <c r="F26" s="99">
        <v>74.33309719949051</v>
      </c>
      <c r="G26" s="99">
        <v>71.073576154492415</v>
      </c>
      <c r="H26" s="99">
        <v>76.233754903429485</v>
      </c>
      <c r="I26" s="99">
        <v>70.664786618253643</v>
      </c>
      <c r="J26" s="99">
        <v>76.716211595962861</v>
      </c>
      <c r="K26" s="99">
        <v>77.431603895625344</v>
      </c>
      <c r="L26" s="99">
        <v>90.257190637507009</v>
      </c>
      <c r="M26" s="99">
        <v>72.546943570134999</v>
      </c>
      <c r="N26" s="99">
        <v>78.659352331526975</v>
      </c>
      <c r="O26" s="99">
        <v>84.479279975869062</v>
      </c>
      <c r="P26" s="99">
        <v>65.637034821628362</v>
      </c>
      <c r="Q26" s="99">
        <v>64.901040230348784</v>
      </c>
      <c r="R26" s="99">
        <v>65.773203029393599</v>
      </c>
      <c r="S26" s="99">
        <v>66.0414345127095</v>
      </c>
      <c r="T26" s="99">
        <v>65.845943856638868</v>
      </c>
      <c r="U26" s="99">
        <v>65.919371135291982</v>
      </c>
      <c r="V26" s="99">
        <v>67.476927757319316</v>
      </c>
      <c r="W26" s="99">
        <v>69.750886581767105</v>
      </c>
      <c r="DA26" s="63" t="s">
        <v>2937</v>
      </c>
    </row>
    <row r="27" spans="1:105" ht="12" customHeight="1" x14ac:dyDescent="0.25">
      <c r="A27" s="97" t="s">
        <v>53</v>
      </c>
      <c r="B27" s="99">
        <v>1.744695258424722</v>
      </c>
      <c r="C27" s="99">
        <v>1.8136584709394319</v>
      </c>
      <c r="D27" s="99">
        <v>1.7156696022044329</v>
      </c>
      <c r="E27" s="99">
        <v>1.6894565948005678</v>
      </c>
      <c r="F27" s="99">
        <v>1.6133903871723179</v>
      </c>
      <c r="G27" s="99">
        <v>1.5058198246003882</v>
      </c>
      <c r="H27" s="99">
        <v>1.5741837987744982</v>
      </c>
      <c r="I27" s="99">
        <v>1.4162805950217436</v>
      </c>
      <c r="J27" s="99">
        <v>1.5440146975854105</v>
      </c>
      <c r="K27" s="99">
        <v>1.539461283146488</v>
      </c>
      <c r="L27" s="99">
        <v>1.832205088623956</v>
      </c>
      <c r="M27" s="99">
        <v>1.3831836556063934</v>
      </c>
      <c r="N27" s="99">
        <v>1.4984031549012387</v>
      </c>
      <c r="O27" s="99">
        <v>1.6201926238946456</v>
      </c>
      <c r="P27" s="99">
        <v>1.1745439908134072</v>
      </c>
      <c r="Q27" s="99">
        <v>1.1938309999396353</v>
      </c>
      <c r="R27" s="99">
        <v>1.2149574808958612</v>
      </c>
      <c r="S27" s="99">
        <v>1.1994691589860749</v>
      </c>
      <c r="T27" s="99">
        <v>1.1822888522664254</v>
      </c>
      <c r="U27" s="99">
        <v>1.1597386749277361</v>
      </c>
      <c r="V27" s="99">
        <v>1.1569490894488681</v>
      </c>
      <c r="W27" s="99">
        <v>1.2251415345995291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0.10081253069392018</v>
      </c>
      <c r="C28" s="123">
        <f t="shared" si="13"/>
        <v>0.10665963512015693</v>
      </c>
      <c r="D28" s="123">
        <f t="shared" si="13"/>
        <v>0.11688491730158566</v>
      </c>
      <c r="E28" s="123">
        <f t="shared" si="13"/>
        <v>0.17383350359165045</v>
      </c>
      <c r="F28" s="123">
        <f t="shared" si="13"/>
        <v>0.13654595035226524</v>
      </c>
      <c r="G28" s="123">
        <f t="shared" si="13"/>
        <v>0.16311521925426539</v>
      </c>
      <c r="H28" s="123">
        <f t="shared" si="13"/>
        <v>0.30068472873192942</v>
      </c>
      <c r="I28" s="123">
        <f t="shared" si="13"/>
        <v>0.22619673457890654</v>
      </c>
      <c r="J28" s="123">
        <f t="shared" si="13"/>
        <v>0.25498287767997985</v>
      </c>
      <c r="K28" s="123">
        <f t="shared" si="13"/>
        <v>0.29516210843096108</v>
      </c>
      <c r="L28" s="123">
        <f t="shared" si="13"/>
        <v>0.32796058296859604</v>
      </c>
      <c r="M28" s="123">
        <f t="shared" si="13"/>
        <v>0.40121342233055929</v>
      </c>
      <c r="N28" s="123">
        <f t="shared" si="13"/>
        <v>0.47413362214373422</v>
      </c>
      <c r="O28" s="123">
        <f t="shared" si="13"/>
        <v>0.54508330460114041</v>
      </c>
      <c r="P28" s="123">
        <f t="shared" si="13"/>
        <v>0.64586202400605164</v>
      </c>
      <c r="Q28" s="123">
        <f t="shared" si="13"/>
        <v>0.75916970825988961</v>
      </c>
      <c r="R28" s="123">
        <f t="shared" si="13"/>
        <v>0.85892258491765427</v>
      </c>
      <c r="S28" s="123">
        <f t="shared" si="13"/>
        <v>0.94430825352347791</v>
      </c>
      <c r="T28" s="123">
        <f t="shared" si="13"/>
        <v>1.04808710599958</v>
      </c>
      <c r="U28" s="123">
        <f t="shared" si="13"/>
        <v>1.1874704001040362</v>
      </c>
      <c r="V28" s="123">
        <f t="shared" si="13"/>
        <v>1.3535010631630036</v>
      </c>
      <c r="W28" s="123">
        <f t="shared" si="13"/>
        <v>1.4990958455886718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0.10081253069392018</v>
      </c>
      <c r="C29" s="99">
        <f>RES_hhdet_tesh!C29/RES_summary!C$19</f>
        <v>0.10665963512015693</v>
      </c>
      <c r="D29" s="99">
        <f>RES_hhdet_tesh!D29/RES_summary!D$19</f>
        <v>0.11688491730158566</v>
      </c>
      <c r="E29" s="99">
        <f>RES_hhdet_tesh!E29/RES_summary!E$19</f>
        <v>0.17383350359165045</v>
      </c>
      <c r="F29" s="99">
        <f>RES_hhdet_tesh!F29/RES_summary!F$19</f>
        <v>0.13654595035226524</v>
      </c>
      <c r="G29" s="99">
        <f>RES_hhdet_tesh!G29/RES_summary!G$19</f>
        <v>0.16311521925426539</v>
      </c>
      <c r="H29" s="99">
        <f>RES_hhdet_tesh!H29/RES_summary!H$19</f>
        <v>0.30068472873192942</v>
      </c>
      <c r="I29" s="99">
        <f>RES_hhdet_tesh!I29/RES_summary!I$19</f>
        <v>0.22619673457890654</v>
      </c>
      <c r="J29" s="99">
        <f>RES_hhdet_tesh!J29/RES_summary!J$19</f>
        <v>0.25498287767997985</v>
      </c>
      <c r="K29" s="99">
        <f>RES_hhdet_tesh!K29/RES_summary!K$19</f>
        <v>0.29516210843096108</v>
      </c>
      <c r="L29" s="99">
        <f>RES_hhdet_tesh!L29/RES_summary!L$19</f>
        <v>0.32796058296859604</v>
      </c>
      <c r="M29" s="99">
        <f>RES_hhdet_tesh!M29/RES_summary!M$19</f>
        <v>0.40121342233055929</v>
      </c>
      <c r="N29" s="99">
        <f>RES_hhdet_tesh!N29/RES_summary!N$19</f>
        <v>0.47413362214373422</v>
      </c>
      <c r="O29" s="99">
        <f>RES_hhdet_tesh!O29/RES_summary!O$19</f>
        <v>0.54508330460114041</v>
      </c>
      <c r="P29" s="99">
        <f>RES_hhdet_tesh!P29/RES_summary!P$19</f>
        <v>0.64586202400605164</v>
      </c>
      <c r="Q29" s="99">
        <f>RES_hhdet_tesh!Q29/RES_summary!Q$19</f>
        <v>0.75916970825988961</v>
      </c>
      <c r="R29" s="99">
        <f>RES_hhdet_tesh!R29/RES_summary!R$19</f>
        <v>0.85892258491765427</v>
      </c>
      <c r="S29" s="99">
        <f>RES_hhdet_tesh!S29/RES_summary!S$19</f>
        <v>0.94430825352347791</v>
      </c>
      <c r="T29" s="99">
        <f>RES_hhdet_tesh!T29/RES_summary!T$19</f>
        <v>1.04808710599958</v>
      </c>
      <c r="U29" s="99">
        <f>RES_hhdet_tesh!U29/RES_summary!U$19</f>
        <v>1.1874704001040362</v>
      </c>
      <c r="V29" s="99">
        <f>RES_hhdet_tesh!V29/RES_summary!V$19</f>
        <v>1.3535010631630036</v>
      </c>
      <c r="W29" s="99">
        <f>RES_hhdet_tesh!W29/RES_summary!W$19</f>
        <v>1.4990958455886718</v>
      </c>
      <c r="DA29" s="63" t="s">
        <v>2940</v>
      </c>
    </row>
    <row r="30" spans="1:105" ht="12" customHeight="1" x14ac:dyDescent="0.25">
      <c r="A30" s="121" t="s">
        <v>55</v>
      </c>
      <c r="B30" s="123">
        <v>9.9962036068121911</v>
      </c>
      <c r="C30" s="123">
        <v>8.9628335701521582</v>
      </c>
      <c r="D30" s="123">
        <v>10.27914546055308</v>
      </c>
      <c r="E30" s="123">
        <v>10.264743333478467</v>
      </c>
      <c r="F30" s="123">
        <v>9.9502406536842276</v>
      </c>
      <c r="G30" s="123">
        <v>9.9809169553092012</v>
      </c>
      <c r="H30" s="123">
        <v>9.8014832170493094</v>
      </c>
      <c r="I30" s="123">
        <v>10.173426658673096</v>
      </c>
      <c r="J30" s="123">
        <v>9.3414943722842398</v>
      </c>
      <c r="K30" s="123">
        <v>9.890374223495364</v>
      </c>
      <c r="L30" s="123">
        <v>9.6784123430267641</v>
      </c>
      <c r="M30" s="123">
        <v>9.8570709062605921</v>
      </c>
      <c r="N30" s="123">
        <v>9.6639418100328456</v>
      </c>
      <c r="O30" s="123">
        <v>9.5826234571690687</v>
      </c>
      <c r="P30" s="123">
        <v>9.7767240255062156</v>
      </c>
      <c r="Q30" s="123">
        <v>9.8538801751851768</v>
      </c>
      <c r="R30" s="123">
        <v>9.9879956385251702</v>
      </c>
      <c r="S30" s="123">
        <v>9.8758623237822558</v>
      </c>
      <c r="T30" s="123">
        <v>9.410448572006846</v>
      </c>
      <c r="U30" s="123">
        <v>8.9098286322509441</v>
      </c>
      <c r="V30" s="123">
        <v>8.3413617163248457</v>
      </c>
      <c r="W30" s="123">
        <v>8.1575888925684037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9.9962036068121947</v>
      </c>
      <c r="C35" s="102">
        <v>8.9620122564337947</v>
      </c>
      <c r="D35" s="102">
        <v>10.278153392342659</v>
      </c>
      <c r="E35" s="102">
        <v>10.263638577819137</v>
      </c>
      <c r="F35" s="102">
        <v>9.9491260345764054</v>
      </c>
      <c r="G35" s="102">
        <v>9.9802623868824725</v>
      </c>
      <c r="H35" s="102">
        <v>9.8011100024130755</v>
      </c>
      <c r="I35" s="102">
        <v>10.174193276133675</v>
      </c>
      <c r="J35" s="102">
        <v>9.3418903741487505</v>
      </c>
      <c r="K35" s="102">
        <v>9.8912401373579861</v>
      </c>
      <c r="L35" s="102">
        <v>9.6781541989437514</v>
      </c>
      <c r="M35" s="102">
        <v>9.857632659167793</v>
      </c>
      <c r="N35" s="102">
        <v>9.6643063618273821</v>
      </c>
      <c r="O35" s="102">
        <v>9.5827220162271942</v>
      </c>
      <c r="P35" s="102">
        <v>9.7765636366956361</v>
      </c>
      <c r="Q35" s="102">
        <v>9.8548228154183466</v>
      </c>
      <c r="R35" s="102">
        <v>9.9891741031688781</v>
      </c>
      <c r="S35" s="102">
        <v>9.8763313058655147</v>
      </c>
      <c r="T35" s="102">
        <v>9.4094344193319781</v>
      </c>
      <c r="U35" s="102">
        <v>8.9090235347909701</v>
      </c>
      <c r="V35" s="102">
        <v>8.3399706659257831</v>
      </c>
      <c r="W35" s="102">
        <v>8.1565206295166188</v>
      </c>
      <c r="DA35" s="131" t="s">
        <v>2946</v>
      </c>
    </row>
    <row r="36" spans="1:105" ht="12" customHeight="1" x14ac:dyDescent="0.25">
      <c r="A36" s="107" t="s">
        <v>121</v>
      </c>
      <c r="B36" s="105">
        <v>9.9962036068121911</v>
      </c>
      <c r="C36" s="105">
        <v>8.9639143266911319</v>
      </c>
      <c r="D36" s="105">
        <v>10.280396828109893</v>
      </c>
      <c r="E36" s="105">
        <v>10.266064086580709</v>
      </c>
      <c r="F36" s="105">
        <v>9.9513981044467705</v>
      </c>
      <c r="G36" s="105">
        <v>9.9815545470324309</v>
      </c>
      <c r="H36" s="105">
        <v>9.8018466797324937</v>
      </c>
      <c r="I36" s="105">
        <v>10.172770778441313</v>
      </c>
      <c r="J36" s="105">
        <v>9.34114589333028</v>
      </c>
      <c r="K36" s="105">
        <v>9.8896858755384294</v>
      </c>
      <c r="L36" s="105">
        <v>9.6786726797133564</v>
      </c>
      <c r="M36" s="105">
        <v>9.8566389283291933</v>
      </c>
      <c r="N36" s="105">
        <v>9.6636340317326468</v>
      </c>
      <c r="O36" s="105">
        <v>9.582541327205039</v>
      </c>
      <c r="P36" s="105">
        <v>9.7768425327915764</v>
      </c>
      <c r="Q36" s="105">
        <v>9.8531457031197043</v>
      </c>
      <c r="R36" s="105">
        <v>9.9871055987691211</v>
      </c>
      <c r="S36" s="105">
        <v>9.8754989568726632</v>
      </c>
      <c r="T36" s="105">
        <v>9.4113171876437622</v>
      </c>
      <c r="U36" s="105">
        <v>8.9105711819211244</v>
      </c>
      <c r="V36" s="105">
        <v>8.3426901380856098</v>
      </c>
      <c r="W36" s="105">
        <v>8.1586643559777681</v>
      </c>
      <c r="DA36" s="132" t="s">
        <v>2947</v>
      </c>
    </row>
    <row r="37" spans="1:105" ht="12" customHeight="1" x14ac:dyDescent="0.25">
      <c r="A37" s="108" t="s">
        <v>53</v>
      </c>
      <c r="B37" s="99">
        <v>5.3793724811164418</v>
      </c>
      <c r="C37" s="99">
        <v>4.3560696360260813</v>
      </c>
      <c r="D37" s="99">
        <v>5.2543962734963969</v>
      </c>
      <c r="E37" s="99">
        <v>5.1325351345133523</v>
      </c>
      <c r="F37" s="99">
        <v>4.9850602957865933</v>
      </c>
      <c r="G37" s="99">
        <v>5.0673107813886711</v>
      </c>
      <c r="H37" s="99">
        <v>4.8894649516025348</v>
      </c>
      <c r="I37" s="99">
        <v>5.4179949570066199</v>
      </c>
      <c r="J37" s="99">
        <v>4.5058971701330242</v>
      </c>
      <c r="K37" s="99">
        <v>4.928046516691051</v>
      </c>
      <c r="L37" s="99">
        <v>4.0783420351386503</v>
      </c>
      <c r="M37" s="99">
        <v>4.5662640149992875</v>
      </c>
      <c r="N37" s="99">
        <v>4.2714202926664893</v>
      </c>
      <c r="O37" s="99">
        <v>4.3309232018529071</v>
      </c>
      <c r="P37" s="99">
        <v>4.600795878661911</v>
      </c>
      <c r="Q37" s="99">
        <v>4.6899108539685281</v>
      </c>
      <c r="R37" s="99">
        <v>4.9259609480056907</v>
      </c>
      <c r="S37" s="99">
        <v>4.9005683086971397</v>
      </c>
      <c r="T37" s="99">
        <v>4.4659755215856176</v>
      </c>
      <c r="U37" s="99">
        <v>4.0774520302366959</v>
      </c>
      <c r="V37" s="99">
        <v>3.779712480901817</v>
      </c>
      <c r="W37" s="99">
        <v>3.6835049858778897</v>
      </c>
      <c r="DA37" s="63" t="s">
        <v>2948</v>
      </c>
    </row>
    <row r="38" spans="1:105" ht="12" customHeight="1" x14ac:dyDescent="0.25">
      <c r="A38" s="108" t="s">
        <v>52</v>
      </c>
      <c r="B38" s="99">
        <v>4.616831125695751</v>
      </c>
      <c r="C38" s="99">
        <v>4.6078446906650496</v>
      </c>
      <c r="D38" s="99">
        <v>5.026000554613498</v>
      </c>
      <c r="E38" s="99">
        <v>5.1335289520673557</v>
      </c>
      <c r="F38" s="99">
        <v>4.9663378086601782</v>
      </c>
      <c r="G38" s="99">
        <v>4.9142437656437599</v>
      </c>
      <c r="H38" s="99">
        <v>4.9123817281299589</v>
      </c>
      <c r="I38" s="99">
        <v>4.7547758214346922</v>
      </c>
      <c r="J38" s="99">
        <v>4.8352487231972558</v>
      </c>
      <c r="K38" s="99">
        <v>4.9616393588473793</v>
      </c>
      <c r="L38" s="99">
        <v>5.6003306445747043</v>
      </c>
      <c r="M38" s="99">
        <v>5.2903749133299049</v>
      </c>
      <c r="N38" s="99">
        <v>5.3922137390661558</v>
      </c>
      <c r="O38" s="99">
        <v>5.251618125352131</v>
      </c>
      <c r="P38" s="99">
        <v>5.1760466541296672</v>
      </c>
      <c r="Q38" s="99">
        <v>5.163234849151177</v>
      </c>
      <c r="R38" s="99">
        <v>5.0611446507634312</v>
      </c>
      <c r="S38" s="99">
        <v>4.9749306481755236</v>
      </c>
      <c r="T38" s="99">
        <v>4.9453416660581428</v>
      </c>
      <c r="U38" s="99">
        <v>4.8331191516844303</v>
      </c>
      <c r="V38" s="99">
        <v>4.5629776571837928</v>
      </c>
      <c r="W38" s="99">
        <v>4.4751593700998784</v>
      </c>
      <c r="DA38" s="63" t="s">
        <v>2949</v>
      </c>
    </row>
    <row r="39" spans="1:105" ht="12" customHeight="1" x14ac:dyDescent="0.25">
      <c r="A39" s="121" t="s">
        <v>54</v>
      </c>
      <c r="B39" s="123">
        <v>1.6833238105042208</v>
      </c>
      <c r="C39" s="123">
        <v>1.7906892823099034</v>
      </c>
      <c r="D39" s="123">
        <v>1.7916066293065804</v>
      </c>
      <c r="E39" s="123">
        <v>1.7851762134610165</v>
      </c>
      <c r="F39" s="123">
        <v>1.834946682589202</v>
      </c>
      <c r="G39" s="123">
        <v>1.8370278652689382</v>
      </c>
      <c r="H39" s="123">
        <v>2.0064880656995348</v>
      </c>
      <c r="I39" s="123">
        <v>1.8717526701263048</v>
      </c>
      <c r="J39" s="123">
        <v>1.9160046066026968</v>
      </c>
      <c r="K39" s="123">
        <v>1.7440571049748359</v>
      </c>
      <c r="L39" s="123">
        <v>2.1230032798019614</v>
      </c>
      <c r="M39" s="123">
        <v>2.1075118273089868</v>
      </c>
      <c r="N39" s="123">
        <v>2.0972769491872896</v>
      </c>
      <c r="O39" s="123">
        <v>2.0444973250468617</v>
      </c>
      <c r="P39" s="123">
        <v>1.9947288220287009</v>
      </c>
      <c r="Q39" s="123">
        <v>1.9504311660972502</v>
      </c>
      <c r="R39" s="123">
        <v>1.9043267070872392</v>
      </c>
      <c r="S39" s="123">
        <v>1.8646683552424406</v>
      </c>
      <c r="T39" s="123">
        <v>1.8277729935502915</v>
      </c>
      <c r="U39" s="123">
        <v>1.7928933285269237</v>
      </c>
      <c r="V39" s="123">
        <v>1.7574897481594951</v>
      </c>
      <c r="W39" s="123">
        <v>1.7405606747210922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1.6833238105042208</v>
      </c>
      <c r="C41" s="110">
        <v>1.7906892823099034</v>
      </c>
      <c r="D41" s="110">
        <v>1.7916066293065804</v>
      </c>
      <c r="E41" s="110">
        <v>1.7851762134610165</v>
      </c>
      <c r="F41" s="110">
        <v>1.834946682589202</v>
      </c>
      <c r="G41" s="110">
        <v>1.8370278652689382</v>
      </c>
      <c r="H41" s="110">
        <v>2.0064880656995348</v>
      </c>
      <c r="I41" s="110">
        <v>1.8717526701263048</v>
      </c>
      <c r="J41" s="110">
        <v>1.9160046066026968</v>
      </c>
      <c r="K41" s="110">
        <v>1.7440571049748359</v>
      </c>
      <c r="L41" s="110">
        <v>2.1230032798019614</v>
      </c>
      <c r="M41" s="110">
        <v>2.1075118273089868</v>
      </c>
      <c r="N41" s="110">
        <v>2.0972769491872896</v>
      </c>
      <c r="O41" s="110">
        <v>2.0444973250468617</v>
      </c>
      <c r="P41" s="110">
        <v>1.9947288220287009</v>
      </c>
      <c r="Q41" s="110">
        <v>1.9504311660972502</v>
      </c>
      <c r="R41" s="110">
        <v>1.9043267070872392</v>
      </c>
      <c r="S41" s="110">
        <v>1.8646683552424406</v>
      </c>
      <c r="T41" s="110">
        <v>1.8277729935502915</v>
      </c>
      <c r="U41" s="110">
        <v>1.7928933285269237</v>
      </c>
      <c r="V41" s="110">
        <v>1.7574897481594951</v>
      </c>
      <c r="W41" s="110">
        <v>1.7405606747210922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92.572672319491346</v>
      </c>
      <c r="C43" s="118">
        <f t="shared" si="14"/>
        <v>89.644704434583687</v>
      </c>
      <c r="D43" s="118">
        <f t="shared" si="14"/>
        <v>90.688718408117097</v>
      </c>
      <c r="E43" s="118">
        <f t="shared" si="14"/>
        <v>90.938295923279227</v>
      </c>
      <c r="F43" s="118">
        <f t="shared" si="14"/>
        <v>89.354404408278853</v>
      </c>
      <c r="G43" s="118">
        <f t="shared" si="14"/>
        <v>85.605434768224868</v>
      </c>
      <c r="H43" s="118">
        <f t="shared" si="14"/>
        <v>75.811118648247728</v>
      </c>
      <c r="I43" s="118">
        <f t="shared" si="14"/>
        <v>82.782041224397716</v>
      </c>
      <c r="J43" s="118">
        <f t="shared" si="14"/>
        <v>88.679185907386383</v>
      </c>
      <c r="K43" s="118">
        <f t="shared" si="14"/>
        <v>90.532380439824934</v>
      </c>
      <c r="L43" s="118">
        <f t="shared" si="14"/>
        <v>95.261790821576739</v>
      </c>
      <c r="M43" s="118">
        <f t="shared" si="14"/>
        <v>90.455406423169649</v>
      </c>
      <c r="N43" s="118">
        <f t="shared" si="14"/>
        <v>91.840477310847064</v>
      </c>
      <c r="O43" s="118">
        <f t="shared" si="14"/>
        <v>91.073057895101726</v>
      </c>
      <c r="P43" s="118">
        <f t="shared" si="14"/>
        <v>83.721581083845933</v>
      </c>
      <c r="Q43" s="118">
        <f t="shared" si="14"/>
        <v>81.941070866960132</v>
      </c>
      <c r="R43" s="118">
        <f t="shared" ref="R43:V43" si="15">R44+R47+R49+R58</f>
        <v>80.649125794383238</v>
      </c>
      <c r="S43" s="118">
        <f t="shared" si="15"/>
        <v>80.604894096667067</v>
      </c>
      <c r="T43" s="118">
        <f t="shared" si="15"/>
        <v>79.789726730296451</v>
      </c>
      <c r="U43" s="118">
        <f t="shared" si="15"/>
        <v>78.962131497102845</v>
      </c>
      <c r="V43" s="118">
        <f t="shared" si="15"/>
        <v>78.421904320551477</v>
      </c>
      <c r="W43" s="118">
        <f t="shared" ref="W43" si="16">W44+W47+W49+W58</f>
        <v>81.129413575962786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80.79231776597824</v>
      </c>
      <c r="C44" s="123">
        <f t="shared" si="17"/>
        <v>78.776340410755708</v>
      </c>
      <c r="D44" s="123">
        <f t="shared" si="17"/>
        <v>78.476903138481774</v>
      </c>
      <c r="E44" s="123">
        <f t="shared" si="17"/>
        <v>78.682971527818211</v>
      </c>
      <c r="F44" s="123">
        <f t="shared" si="17"/>
        <v>77.416711445223328</v>
      </c>
      <c r="G44" s="123">
        <f t="shared" si="17"/>
        <v>73.645577398633293</v>
      </c>
      <c r="H44" s="123">
        <f t="shared" si="17"/>
        <v>63.83605871452373</v>
      </c>
      <c r="I44" s="123">
        <f t="shared" si="17"/>
        <v>70.631853722176089</v>
      </c>
      <c r="J44" s="123">
        <f t="shared" si="17"/>
        <v>77.329021307896454</v>
      </c>
      <c r="K44" s="123">
        <f t="shared" si="17"/>
        <v>78.828554425673445</v>
      </c>
      <c r="L44" s="123">
        <f t="shared" si="17"/>
        <v>83.365455991478626</v>
      </c>
      <c r="M44" s="123">
        <f t="shared" si="17"/>
        <v>78.161802978524577</v>
      </c>
      <c r="N44" s="123">
        <f t="shared" si="17"/>
        <v>79.448518026197689</v>
      </c>
      <c r="O44" s="123">
        <f t="shared" si="17"/>
        <v>78.528099533394894</v>
      </c>
      <c r="P44" s="123">
        <f t="shared" si="17"/>
        <v>70.781026316339378</v>
      </c>
      <c r="Q44" s="123">
        <f t="shared" si="17"/>
        <v>68.762844355162215</v>
      </c>
      <c r="R44" s="123">
        <f t="shared" ref="R44:V44" si="18">SUM(R45:R46)</f>
        <v>67.28231709375936</v>
      </c>
      <c r="S44" s="123">
        <f t="shared" si="18"/>
        <v>67.347488923428671</v>
      </c>
      <c r="T44" s="123">
        <f t="shared" si="18"/>
        <v>67.084987374727675</v>
      </c>
      <c r="U44" s="123">
        <f t="shared" si="18"/>
        <v>66.931293039968665</v>
      </c>
      <c r="V44" s="123">
        <f t="shared" si="18"/>
        <v>67.198766270560313</v>
      </c>
      <c r="W44" s="123">
        <f t="shared" ref="W44" si="19">SUM(W45:W46)</f>
        <v>70.286408879547821</v>
      </c>
      <c r="DA44" s="130" t="s">
        <v>2954</v>
      </c>
    </row>
    <row r="45" spans="1:105" ht="12" customHeight="1" x14ac:dyDescent="0.25">
      <c r="A45" s="97" t="s">
        <v>216</v>
      </c>
      <c r="B45" s="99">
        <v>78.945977770054654</v>
      </c>
      <c r="C45" s="99">
        <v>77.004097714313914</v>
      </c>
      <c r="D45" s="99">
        <v>76.744922463853257</v>
      </c>
      <c r="E45" s="99">
        <v>76.977558419184618</v>
      </c>
      <c r="F45" s="99">
        <v>75.772087947531105</v>
      </c>
      <c r="G45" s="99">
        <v>72.11763728636025</v>
      </c>
      <c r="H45" s="99">
        <v>62.544549247981671</v>
      </c>
      <c r="I45" s="99">
        <v>69.244047912903767</v>
      </c>
      <c r="J45" s="99">
        <v>75.803378575898236</v>
      </c>
      <c r="K45" s="99">
        <v>77.291871245954212</v>
      </c>
      <c r="L45" s="99">
        <v>81.706821884058783</v>
      </c>
      <c r="M45" s="99">
        <v>76.699447475706251</v>
      </c>
      <c r="N45" s="99">
        <v>77.963372773061977</v>
      </c>
      <c r="O45" s="99">
        <v>77.050382611435253</v>
      </c>
      <c r="P45" s="99">
        <v>69.536699650195985</v>
      </c>
      <c r="Q45" s="99">
        <v>67.520823397905275</v>
      </c>
      <c r="R45" s="99">
        <v>66.062024524708832</v>
      </c>
      <c r="S45" s="99">
        <v>66.146118455636852</v>
      </c>
      <c r="T45" s="99">
        <v>65.901697445661156</v>
      </c>
      <c r="U45" s="99">
        <v>65.774109986690476</v>
      </c>
      <c r="V45" s="99">
        <v>66.066008585570628</v>
      </c>
      <c r="W45" s="99">
        <v>69.073171098828411</v>
      </c>
      <c r="DA45" s="63" t="s">
        <v>2955</v>
      </c>
    </row>
    <row r="46" spans="1:105" ht="12" customHeight="1" x14ac:dyDescent="0.25">
      <c r="A46" s="97" t="s">
        <v>53</v>
      </c>
      <c r="B46" s="99">
        <v>1.8463399959235844</v>
      </c>
      <c r="C46" s="99">
        <v>1.7722426964417979</v>
      </c>
      <c r="D46" s="99">
        <v>1.7319806746285182</v>
      </c>
      <c r="E46" s="99">
        <v>1.7054131086335982</v>
      </c>
      <c r="F46" s="99">
        <v>1.6446234976922236</v>
      </c>
      <c r="G46" s="99">
        <v>1.5279401122730367</v>
      </c>
      <c r="H46" s="99">
        <v>1.291509466542061</v>
      </c>
      <c r="I46" s="99">
        <v>1.3878058092723233</v>
      </c>
      <c r="J46" s="99">
        <v>1.5256427319982153</v>
      </c>
      <c r="K46" s="99">
        <v>1.5366831797192342</v>
      </c>
      <c r="L46" s="99">
        <v>1.6586341074198412</v>
      </c>
      <c r="M46" s="99">
        <v>1.4623555028183326</v>
      </c>
      <c r="N46" s="99">
        <v>1.4851452531357192</v>
      </c>
      <c r="O46" s="99">
        <v>1.4777169219596382</v>
      </c>
      <c r="P46" s="99">
        <v>1.2443266661433889</v>
      </c>
      <c r="Q46" s="99">
        <v>1.2420209572569363</v>
      </c>
      <c r="R46" s="99">
        <v>1.2202925690505302</v>
      </c>
      <c r="S46" s="99">
        <v>1.2013704677918116</v>
      </c>
      <c r="T46" s="99">
        <v>1.1832899290665144</v>
      </c>
      <c r="U46" s="99">
        <v>1.1571830532781942</v>
      </c>
      <c r="V46" s="99">
        <v>1.1327576849896812</v>
      </c>
      <c r="W46" s="99">
        <v>1.2132377807194119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0.10082713619669666</v>
      </c>
      <c r="C47" s="123">
        <f t="shared" si="20"/>
        <v>0.11437900525699116</v>
      </c>
      <c r="D47" s="123">
        <f t="shared" si="20"/>
        <v>0.13932882199604182</v>
      </c>
      <c r="E47" s="123">
        <f t="shared" si="20"/>
        <v>0.20165273436725839</v>
      </c>
      <c r="F47" s="123">
        <f t="shared" si="20"/>
        <v>0.14548587176443559</v>
      </c>
      <c r="G47" s="123">
        <f t="shared" si="20"/>
        <v>0.12997026645789564</v>
      </c>
      <c r="H47" s="123">
        <f t="shared" si="20"/>
        <v>0.14885929795087996</v>
      </c>
      <c r="I47" s="123">
        <f t="shared" si="20"/>
        <v>7.944865999649639E-2</v>
      </c>
      <c r="J47" s="123">
        <f t="shared" si="20"/>
        <v>6.4199595377990526E-2</v>
      </c>
      <c r="K47" s="123">
        <f t="shared" si="20"/>
        <v>3.295350414223093E-2</v>
      </c>
      <c r="L47" s="123">
        <f t="shared" si="20"/>
        <v>7.3179654658050444E-2</v>
      </c>
      <c r="M47" s="123">
        <f t="shared" si="20"/>
        <v>0.3335401012509005</v>
      </c>
      <c r="N47" s="123">
        <f t="shared" si="20"/>
        <v>0.65738724370686896</v>
      </c>
      <c r="O47" s="123">
        <f t="shared" si="20"/>
        <v>0.96617489578766758</v>
      </c>
      <c r="P47" s="123">
        <f t="shared" si="20"/>
        <v>1.2229636104067134</v>
      </c>
      <c r="Q47" s="123">
        <f t="shared" si="20"/>
        <v>1.422474882958437</v>
      </c>
      <c r="R47" s="123">
        <f t="shared" si="20"/>
        <v>1.508661719173845</v>
      </c>
      <c r="S47" s="123">
        <f t="shared" si="20"/>
        <v>1.5302976148857583</v>
      </c>
      <c r="T47" s="123">
        <f t="shared" si="20"/>
        <v>1.4570893753777843</v>
      </c>
      <c r="U47" s="123">
        <f t="shared" si="20"/>
        <v>1.2965812770534764</v>
      </c>
      <c r="V47" s="123">
        <f t="shared" si="20"/>
        <v>1.0759922264460999</v>
      </c>
      <c r="W47" s="123">
        <f t="shared" si="20"/>
        <v>0.87481364966929509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0.10082713619669666</v>
      </c>
      <c r="C48" s="99">
        <f>RES_hhdet_tesh!C48/RES_summary!C$19</f>
        <v>0.11437900525699116</v>
      </c>
      <c r="D48" s="99">
        <f>RES_hhdet_tesh!D48/RES_summary!D$19</f>
        <v>0.13932882199604182</v>
      </c>
      <c r="E48" s="99">
        <f>RES_hhdet_tesh!E48/RES_summary!E$19</f>
        <v>0.20165273436725839</v>
      </c>
      <c r="F48" s="99">
        <f>RES_hhdet_tesh!F48/RES_summary!F$19</f>
        <v>0.14548587176443559</v>
      </c>
      <c r="G48" s="99">
        <f>RES_hhdet_tesh!G48/RES_summary!G$19</f>
        <v>0.12997026645789564</v>
      </c>
      <c r="H48" s="99">
        <f>RES_hhdet_tesh!H48/RES_summary!H$19</f>
        <v>0.14885929795087996</v>
      </c>
      <c r="I48" s="99">
        <f>RES_hhdet_tesh!I48/RES_summary!I$19</f>
        <v>7.944865999649639E-2</v>
      </c>
      <c r="J48" s="99">
        <f>RES_hhdet_tesh!J48/RES_summary!J$19</f>
        <v>6.4199595377990526E-2</v>
      </c>
      <c r="K48" s="99">
        <f>RES_hhdet_tesh!K48/RES_summary!K$19</f>
        <v>3.295350414223093E-2</v>
      </c>
      <c r="L48" s="99">
        <f>RES_hhdet_tesh!L48/RES_summary!L$19</f>
        <v>7.3179654658050444E-2</v>
      </c>
      <c r="M48" s="99">
        <f>RES_hhdet_tesh!M48/RES_summary!M$19</f>
        <v>0.3335401012509005</v>
      </c>
      <c r="N48" s="99">
        <f>RES_hhdet_tesh!N48/RES_summary!N$19</f>
        <v>0.65738724370686896</v>
      </c>
      <c r="O48" s="99">
        <f>RES_hhdet_tesh!O48/RES_summary!O$19</f>
        <v>0.96617489578766758</v>
      </c>
      <c r="P48" s="99">
        <f>RES_hhdet_tesh!P48/RES_summary!P$19</f>
        <v>1.2229636104067134</v>
      </c>
      <c r="Q48" s="99">
        <f>RES_hhdet_tesh!Q48/RES_summary!Q$19</f>
        <v>1.422474882958437</v>
      </c>
      <c r="R48" s="99">
        <f>RES_hhdet_tesh!R48/RES_summary!R$19</f>
        <v>1.508661719173845</v>
      </c>
      <c r="S48" s="99">
        <f>RES_hhdet_tesh!S48/RES_summary!S$19</f>
        <v>1.5302976148857583</v>
      </c>
      <c r="T48" s="99">
        <f>RES_hhdet_tesh!T48/RES_summary!T$19</f>
        <v>1.4570893753777843</v>
      </c>
      <c r="U48" s="99">
        <f>RES_hhdet_tesh!U48/RES_summary!U$19</f>
        <v>1.2965812770534764</v>
      </c>
      <c r="V48" s="99">
        <f>RES_hhdet_tesh!V48/RES_summary!V$19</f>
        <v>1.0759922264460999</v>
      </c>
      <c r="W48" s="99">
        <f>RES_hhdet_tesh!W48/RES_summary!W$19</f>
        <v>0.87481364966929509</v>
      </c>
      <c r="DA48" s="63" t="s">
        <v>2958</v>
      </c>
    </row>
    <row r="49" spans="1:105" ht="12" customHeight="1" x14ac:dyDescent="0.25">
      <c r="A49" s="121" t="s">
        <v>55</v>
      </c>
      <c r="B49" s="123">
        <v>9.9962036068121947</v>
      </c>
      <c r="C49" s="123">
        <v>8.9632957362610828</v>
      </c>
      <c r="D49" s="123">
        <v>10.2808798183327</v>
      </c>
      <c r="E49" s="123">
        <v>10.26849544763275</v>
      </c>
      <c r="F49" s="123">
        <v>9.9572604087018899</v>
      </c>
      <c r="G49" s="123">
        <v>9.9928592378647512</v>
      </c>
      <c r="H49" s="123">
        <v>9.819712570073591</v>
      </c>
      <c r="I49" s="123">
        <v>10.198986172098822</v>
      </c>
      <c r="J49" s="123">
        <v>9.3699603975092529</v>
      </c>
      <c r="K49" s="123">
        <v>9.9268154050344286</v>
      </c>
      <c r="L49" s="123">
        <v>9.7001518956381059</v>
      </c>
      <c r="M49" s="123">
        <v>9.8525515160851906</v>
      </c>
      <c r="N49" s="123">
        <v>9.6372950917552203</v>
      </c>
      <c r="O49" s="123">
        <v>9.5342861408723092</v>
      </c>
      <c r="P49" s="123">
        <v>9.7228623350711381</v>
      </c>
      <c r="Q49" s="123">
        <v>9.8053204627422339</v>
      </c>
      <c r="R49" s="123">
        <v>9.953820274362803</v>
      </c>
      <c r="S49" s="123">
        <v>9.8624392031102026</v>
      </c>
      <c r="T49" s="123">
        <v>9.419876986640686</v>
      </c>
      <c r="U49" s="123">
        <v>8.9413638515537919</v>
      </c>
      <c r="V49" s="123">
        <v>8.3896560753855649</v>
      </c>
      <c r="W49" s="123">
        <v>8.2276303720245778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9.9962036068121964</v>
      </c>
      <c r="C54" s="102">
        <v>8.9624040951716868</v>
      </c>
      <c r="D54" s="102">
        <v>10.27975892121048</v>
      </c>
      <c r="E54" s="102">
        <v>10.267181293279304</v>
      </c>
      <c r="F54" s="102">
        <v>9.9554598070539697</v>
      </c>
      <c r="G54" s="102">
        <v>9.9915831356139932</v>
      </c>
      <c r="H54" s="102">
        <v>9.8194674794073435</v>
      </c>
      <c r="I54" s="102">
        <v>10.198444467868372</v>
      </c>
      <c r="J54" s="102">
        <v>9.3697161431098213</v>
      </c>
      <c r="K54" s="102">
        <v>9.9258416935285521</v>
      </c>
      <c r="L54" s="102">
        <v>9.6872383560184421</v>
      </c>
      <c r="M54" s="102">
        <v>9.8559566954417299</v>
      </c>
      <c r="N54" s="102">
        <v>9.6369511575790821</v>
      </c>
      <c r="O54" s="102">
        <v>9.5349240172104839</v>
      </c>
      <c r="P54" s="102">
        <v>9.7262175066626551</v>
      </c>
      <c r="Q54" s="102">
        <v>9.8094409301552279</v>
      </c>
      <c r="R54" s="102">
        <v>9.9578842741265845</v>
      </c>
      <c r="S54" s="102">
        <v>9.8673076731333236</v>
      </c>
      <c r="T54" s="102">
        <v>9.4298079451467824</v>
      </c>
      <c r="U54" s="102">
        <v>8.9487591553140593</v>
      </c>
      <c r="V54" s="102">
        <v>8.3956989331699052</v>
      </c>
      <c r="W54" s="102">
        <v>8.2310980583112485</v>
      </c>
      <c r="DA54" s="131" t="s">
        <v>2964</v>
      </c>
    </row>
    <row r="55" spans="1:105" ht="12" customHeight="1" x14ac:dyDescent="0.25">
      <c r="A55" s="107" t="s">
        <v>121</v>
      </c>
      <c r="B55" s="105">
        <v>9.9962036068121947</v>
      </c>
      <c r="C55" s="105">
        <v>8.9645279593147951</v>
      </c>
      <c r="D55" s="105">
        <v>10.282402033622967</v>
      </c>
      <c r="E55" s="105">
        <v>10.270235117852692</v>
      </c>
      <c r="F55" s="105">
        <v>9.9594671564209989</v>
      </c>
      <c r="G55" s="105">
        <v>9.9942939831434128</v>
      </c>
      <c r="H55" s="105">
        <v>9.8199654823599971</v>
      </c>
      <c r="I55" s="105">
        <v>10.199455273101558</v>
      </c>
      <c r="J55" s="105">
        <v>9.3701715859361627</v>
      </c>
      <c r="K55" s="105">
        <v>9.9275747862052963</v>
      </c>
      <c r="L55" s="105">
        <v>9.7141674779291609</v>
      </c>
      <c r="M55" s="105">
        <v>9.8503071075151674</v>
      </c>
      <c r="N55" s="105">
        <v>9.6375707403767112</v>
      </c>
      <c r="O55" s="105">
        <v>9.5337629627575318</v>
      </c>
      <c r="P55" s="105">
        <v>9.7203825582494083</v>
      </c>
      <c r="Q55" s="105">
        <v>9.8022104300814075</v>
      </c>
      <c r="R55" s="105">
        <v>9.9508184852878099</v>
      </c>
      <c r="S55" s="105">
        <v>9.8588219174950584</v>
      </c>
      <c r="T55" s="105">
        <v>9.4115203168880015</v>
      </c>
      <c r="U55" s="105">
        <v>8.9343953649189025</v>
      </c>
      <c r="V55" s="105">
        <v>8.383773479187651</v>
      </c>
      <c r="W55" s="105">
        <v>8.2240791949992644</v>
      </c>
      <c r="DA55" s="132" t="s">
        <v>2965</v>
      </c>
    </row>
    <row r="56" spans="1:105" ht="12" customHeight="1" x14ac:dyDescent="0.25">
      <c r="A56" s="108" t="s">
        <v>53</v>
      </c>
      <c r="B56" s="99">
        <v>5.3793724811164418</v>
      </c>
      <c r="C56" s="99">
        <v>4.3563678345967283</v>
      </c>
      <c r="D56" s="99">
        <v>5.2554211507021726</v>
      </c>
      <c r="E56" s="99">
        <v>5.1346204482587234</v>
      </c>
      <c r="F56" s="99">
        <v>4.989102412301194</v>
      </c>
      <c r="G56" s="99">
        <v>5.0737781789919012</v>
      </c>
      <c r="H56" s="99">
        <v>4.8985031719814929</v>
      </c>
      <c r="I56" s="99">
        <v>5.4322070591613114</v>
      </c>
      <c r="J56" s="99">
        <v>4.5198983202775045</v>
      </c>
      <c r="K56" s="99">
        <v>4.9469266223468749</v>
      </c>
      <c r="L56" s="99">
        <v>4.0932986239584928</v>
      </c>
      <c r="M56" s="99">
        <v>4.5633306859260871</v>
      </c>
      <c r="N56" s="99">
        <v>4.2599000642280078</v>
      </c>
      <c r="O56" s="99">
        <v>4.3088773433357774</v>
      </c>
      <c r="P56" s="99">
        <v>4.5742268900225129</v>
      </c>
      <c r="Q56" s="99">
        <v>4.6656666281070844</v>
      </c>
      <c r="R56" s="99">
        <v>4.9080629792541837</v>
      </c>
      <c r="S56" s="99">
        <v>4.8922925779200215</v>
      </c>
      <c r="T56" s="99">
        <v>4.4660719130061235</v>
      </c>
      <c r="U56" s="99">
        <v>4.0883539086179619</v>
      </c>
      <c r="V56" s="99">
        <v>3.7983255678738082</v>
      </c>
      <c r="W56" s="99">
        <v>3.7130387275753884</v>
      </c>
      <c r="DA56" s="63" t="s">
        <v>2966</v>
      </c>
    </row>
    <row r="57" spans="1:105" ht="12" customHeight="1" x14ac:dyDescent="0.25">
      <c r="A57" s="108" t="s">
        <v>52</v>
      </c>
      <c r="B57" s="99">
        <v>4.6168311256957519</v>
      </c>
      <c r="C57" s="99">
        <v>4.6081601247180668</v>
      </c>
      <c r="D57" s="99">
        <v>5.0269808829207916</v>
      </c>
      <c r="E57" s="99">
        <v>5.1356146695939682</v>
      </c>
      <c r="F57" s="99">
        <v>4.9703647441198031</v>
      </c>
      <c r="G57" s="99">
        <v>4.9205158041515116</v>
      </c>
      <c r="H57" s="99">
        <v>4.9214623103785033</v>
      </c>
      <c r="I57" s="99">
        <v>4.7672482139402446</v>
      </c>
      <c r="J57" s="99">
        <v>4.8502732656586591</v>
      </c>
      <c r="K57" s="99">
        <v>4.9806481638584206</v>
      </c>
      <c r="L57" s="99">
        <v>5.6208688539706682</v>
      </c>
      <c r="M57" s="99">
        <v>5.2869764215890802</v>
      </c>
      <c r="N57" s="99">
        <v>5.3776706761487016</v>
      </c>
      <c r="O57" s="99">
        <v>5.2248856194217552</v>
      </c>
      <c r="P57" s="99">
        <v>5.1461556682268963</v>
      </c>
      <c r="Q57" s="99">
        <v>5.136543801974323</v>
      </c>
      <c r="R57" s="99">
        <v>5.0427555060336271</v>
      </c>
      <c r="S57" s="99">
        <v>4.9665293395750378</v>
      </c>
      <c r="T57" s="99">
        <v>4.9454484038818789</v>
      </c>
      <c r="U57" s="99">
        <v>4.8460414563009397</v>
      </c>
      <c r="V57" s="99">
        <v>4.5854479113138433</v>
      </c>
      <c r="W57" s="99">
        <v>4.5110404674238742</v>
      </c>
      <c r="DA57" s="63" t="s">
        <v>2967</v>
      </c>
    </row>
    <row r="58" spans="1:105" ht="12" customHeight="1" x14ac:dyDescent="0.25">
      <c r="A58" s="121" t="s">
        <v>54</v>
      </c>
      <c r="B58" s="123">
        <v>1.6833238105042208</v>
      </c>
      <c r="C58" s="123">
        <v>1.7906892823099028</v>
      </c>
      <c r="D58" s="123">
        <v>1.7916066293065809</v>
      </c>
      <c r="E58" s="123">
        <v>1.7851762134610165</v>
      </c>
      <c r="F58" s="123">
        <v>1.8349466825892013</v>
      </c>
      <c r="G58" s="123">
        <v>1.8370278652689376</v>
      </c>
      <c r="H58" s="123">
        <v>2.0064880656995352</v>
      </c>
      <c r="I58" s="123">
        <v>1.8717526701263048</v>
      </c>
      <c r="J58" s="123">
        <v>1.9160046066026959</v>
      </c>
      <c r="K58" s="123">
        <v>1.744057104974835</v>
      </c>
      <c r="L58" s="123">
        <v>2.1230032798019591</v>
      </c>
      <c r="M58" s="123">
        <v>2.1075118273089846</v>
      </c>
      <c r="N58" s="123">
        <v>2.0972769491872958</v>
      </c>
      <c r="O58" s="123">
        <v>2.0444973250468519</v>
      </c>
      <c r="P58" s="123">
        <v>1.9947288220286981</v>
      </c>
      <c r="Q58" s="123">
        <v>1.9504311660972529</v>
      </c>
      <c r="R58" s="123">
        <v>1.9043267070872407</v>
      </c>
      <c r="S58" s="123">
        <v>1.8646683552424419</v>
      </c>
      <c r="T58" s="123">
        <v>1.8277729935502918</v>
      </c>
      <c r="U58" s="123">
        <v>1.79289332852691</v>
      </c>
      <c r="V58" s="123">
        <v>1.7574897481594967</v>
      </c>
      <c r="W58" s="123">
        <v>1.7405606747211022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1.6833238105042208</v>
      </c>
      <c r="C60" s="110">
        <v>1.7906892823099028</v>
      </c>
      <c r="D60" s="110">
        <v>1.7916066293065809</v>
      </c>
      <c r="E60" s="110">
        <v>1.7851762134610165</v>
      </c>
      <c r="F60" s="110">
        <v>1.8349466825892013</v>
      </c>
      <c r="G60" s="110">
        <v>1.8370278652689376</v>
      </c>
      <c r="H60" s="110">
        <v>2.0064880656995352</v>
      </c>
      <c r="I60" s="110">
        <v>1.8717526701263048</v>
      </c>
      <c r="J60" s="110">
        <v>1.9160046066026959</v>
      </c>
      <c r="K60" s="110">
        <v>1.744057104974835</v>
      </c>
      <c r="L60" s="110">
        <v>2.1230032798019591</v>
      </c>
      <c r="M60" s="110">
        <v>2.1075118273089846</v>
      </c>
      <c r="N60" s="110">
        <v>2.0972769491872958</v>
      </c>
      <c r="O60" s="110">
        <v>2.0444973250468519</v>
      </c>
      <c r="P60" s="110">
        <v>1.9947288220286981</v>
      </c>
      <c r="Q60" s="110">
        <v>1.9504311660972529</v>
      </c>
      <c r="R60" s="110">
        <v>1.9043267070872407</v>
      </c>
      <c r="S60" s="110">
        <v>1.8646683552424419</v>
      </c>
      <c r="T60" s="110">
        <v>1.8277729935502918</v>
      </c>
      <c r="U60" s="110">
        <v>1.79289332852691</v>
      </c>
      <c r="V60" s="110">
        <v>1.7574897481594967</v>
      </c>
      <c r="W60" s="110">
        <v>1.7405606747211022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87.007860282479612</v>
      </c>
      <c r="C62" s="118">
        <f t="shared" si="21"/>
        <v>92.524421136245635</v>
      </c>
      <c r="D62" s="118">
        <f t="shared" si="21"/>
        <v>89.673571610344055</v>
      </c>
      <c r="E62" s="118">
        <f t="shared" si="21"/>
        <v>92.412090871256098</v>
      </c>
      <c r="F62" s="118">
        <f t="shared" si="21"/>
        <v>89.187621609757159</v>
      </c>
      <c r="G62" s="118">
        <f t="shared" si="21"/>
        <v>86.84253989788327</v>
      </c>
      <c r="H62" s="118">
        <f t="shared" si="21"/>
        <v>88.521831167244528</v>
      </c>
      <c r="I62" s="118">
        <f t="shared" si="21"/>
        <v>79.726566079885487</v>
      </c>
      <c r="J62" s="118">
        <f t="shared" si="21"/>
        <v>91.206209695847093</v>
      </c>
      <c r="K62" s="118">
        <f t="shared" si="21"/>
        <v>91.634179937025436</v>
      </c>
      <c r="L62" s="118">
        <f t="shared" si="21"/>
        <v>107.650047712328</v>
      </c>
      <c r="M62" s="118">
        <f t="shared" si="21"/>
        <v>85.058949097464975</v>
      </c>
      <c r="N62" s="118">
        <f t="shared" si="21"/>
        <v>92.879363115347758</v>
      </c>
      <c r="O62" s="118">
        <f t="shared" si="21"/>
        <v>99.851139163929886</v>
      </c>
      <c r="P62" s="118">
        <f t="shared" si="21"/>
        <v>74.776383250847175</v>
      </c>
      <c r="Q62" s="118">
        <f t="shared" si="21"/>
        <v>79.526656551590179</v>
      </c>
      <c r="R62" s="118">
        <f t="shared" ref="R62:V62" si="22">R63+R66+R68+R77</f>
        <v>82.366227606806234</v>
      </c>
      <c r="S62" s="118">
        <f t="shared" si="22"/>
        <v>80.233606621382677</v>
      </c>
      <c r="T62" s="118">
        <f t="shared" si="22"/>
        <v>80.340727720141899</v>
      </c>
      <c r="U62" s="118">
        <f t="shared" si="22"/>
        <v>78.151730780374677</v>
      </c>
      <c r="V62" s="118">
        <f t="shared" si="22"/>
        <v>75.135160568019614</v>
      </c>
      <c r="W62" s="118">
        <f t="shared" ref="W62" si="23">W63+W66+W68+W77</f>
        <v>85.595856239651482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76.002912391065294</v>
      </c>
      <c r="C63" s="123">
        <f t="shared" si="24"/>
        <v>81.198100313449586</v>
      </c>
      <c r="D63" s="123">
        <f t="shared" si="24"/>
        <v>77.60785886036625</v>
      </c>
      <c r="E63" s="123">
        <f t="shared" si="24"/>
        <v>80.016099206865817</v>
      </c>
      <c r="F63" s="123">
        <f t="shared" si="24"/>
        <v>77.141243952410363</v>
      </c>
      <c r="G63" s="123">
        <f t="shared" si="24"/>
        <v>74.902975294131252</v>
      </c>
      <c r="H63" s="123">
        <f t="shared" si="24"/>
        <v>76.233642686976495</v>
      </c>
      <c r="I63" s="123">
        <f t="shared" si="24"/>
        <v>68.172974814927699</v>
      </c>
      <c r="J63" s="123">
        <f t="shared" si="24"/>
        <v>79.162644480671574</v>
      </c>
      <c r="K63" s="123">
        <f t="shared" si="24"/>
        <v>79.543102750318639</v>
      </c>
      <c r="L63" s="123">
        <f t="shared" si="24"/>
        <v>93.310308833414865</v>
      </c>
      <c r="M63" s="123">
        <f t="shared" si="24"/>
        <v>73.523857983292416</v>
      </c>
      <c r="N63" s="123">
        <f t="shared" si="24"/>
        <v>80.785900033091792</v>
      </c>
      <c r="O63" s="123">
        <f t="shared" si="24"/>
        <v>86.770703414532591</v>
      </c>
      <c r="P63" s="123">
        <f t="shared" si="24"/>
        <v>63.703190089884501</v>
      </c>
      <c r="Q63" s="123">
        <f t="shared" si="24"/>
        <v>66.626249769938212</v>
      </c>
      <c r="R63" s="123">
        <f t="shared" ref="R63:V63" si="25">SUM(R64:R65)</f>
        <v>69.056748975299385</v>
      </c>
      <c r="S63" s="123">
        <f t="shared" si="25"/>
        <v>67.365939520164588</v>
      </c>
      <c r="T63" s="123">
        <f t="shared" si="25"/>
        <v>67.737008400247532</v>
      </c>
      <c r="U63" s="123">
        <f t="shared" si="25"/>
        <v>66.214627859062375</v>
      </c>
      <c r="V63" s="123">
        <f t="shared" si="25"/>
        <v>64.174393021851785</v>
      </c>
      <c r="W63" s="123">
        <f t="shared" ref="W63" si="26">SUM(W64:W65)</f>
        <v>74.104071811121003</v>
      </c>
      <c r="DA63" s="130" t="s">
        <v>2972</v>
      </c>
    </row>
    <row r="64" spans="1:105" ht="12" customHeight="1" x14ac:dyDescent="0.25">
      <c r="A64" s="97" t="s">
        <v>217</v>
      </c>
      <c r="B64" s="99">
        <v>74.266024270578768</v>
      </c>
      <c r="C64" s="99">
        <v>79.371374935053979</v>
      </c>
      <c r="D64" s="99">
        <v>75.895057942263506</v>
      </c>
      <c r="E64" s="99">
        <v>78.281791238579814</v>
      </c>
      <c r="F64" s="99">
        <v>75.502472425217448</v>
      </c>
      <c r="G64" s="99">
        <v>73.348947686186619</v>
      </c>
      <c r="H64" s="99">
        <v>74.691309510683226</v>
      </c>
      <c r="I64" s="99">
        <v>66.833482142745041</v>
      </c>
      <c r="J64" s="99">
        <v>77.600825759123083</v>
      </c>
      <c r="K64" s="99">
        <v>77.992490171543707</v>
      </c>
      <c r="L64" s="99">
        <v>91.453812530907982</v>
      </c>
      <c r="M64" s="99">
        <v>72.148275355805652</v>
      </c>
      <c r="N64" s="99">
        <v>79.275754860655965</v>
      </c>
      <c r="O64" s="99">
        <v>85.137879781618011</v>
      </c>
      <c r="P64" s="99">
        <v>62.583291406966616</v>
      </c>
      <c r="Q64" s="99">
        <v>65.422820806321084</v>
      </c>
      <c r="R64" s="99">
        <v>67.804273714973334</v>
      </c>
      <c r="S64" s="99">
        <v>66.164239923516064</v>
      </c>
      <c r="T64" s="99">
        <v>66.54221768772365</v>
      </c>
      <c r="U64" s="99">
        <v>65.069835314984772</v>
      </c>
      <c r="V64" s="99">
        <v>63.092616660328055</v>
      </c>
      <c r="W64" s="99">
        <v>72.824936042775363</v>
      </c>
      <c r="DA64" s="63" t="s">
        <v>2973</v>
      </c>
    </row>
    <row r="65" spans="1:105" ht="12" customHeight="1" x14ac:dyDescent="0.25">
      <c r="A65" s="97" t="s">
        <v>53</v>
      </c>
      <c r="B65" s="99">
        <v>1.7368881204865256</v>
      </c>
      <c r="C65" s="99">
        <v>1.8267253783956148</v>
      </c>
      <c r="D65" s="99">
        <v>1.7128009181027468</v>
      </c>
      <c r="E65" s="99">
        <v>1.7343079682859979</v>
      </c>
      <c r="F65" s="99">
        <v>1.6387715271929193</v>
      </c>
      <c r="G65" s="99">
        <v>1.5540276079446329</v>
      </c>
      <c r="H65" s="99">
        <v>1.5423331762932702</v>
      </c>
      <c r="I65" s="99">
        <v>1.3394926721826617</v>
      </c>
      <c r="J65" s="99">
        <v>1.561818721548496</v>
      </c>
      <c r="K65" s="99">
        <v>1.5506125787749299</v>
      </c>
      <c r="L65" s="99">
        <v>1.856496302506887</v>
      </c>
      <c r="M65" s="99">
        <v>1.3755826274867593</v>
      </c>
      <c r="N65" s="99">
        <v>1.5101451724358255</v>
      </c>
      <c r="O65" s="99">
        <v>1.6328236329145831</v>
      </c>
      <c r="P65" s="99">
        <v>1.1198986829178841</v>
      </c>
      <c r="Q65" s="99">
        <v>1.2034289636171227</v>
      </c>
      <c r="R65" s="99">
        <v>1.2524752603260441</v>
      </c>
      <c r="S65" s="99">
        <v>1.2016995966485218</v>
      </c>
      <c r="T65" s="99">
        <v>1.194790712523885</v>
      </c>
      <c r="U65" s="99">
        <v>1.1447925440775999</v>
      </c>
      <c r="V65" s="99">
        <v>1.0817763615237366</v>
      </c>
      <c r="W65" s="99">
        <v>1.2791357683456412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0.1007650722950121</v>
      </c>
      <c r="C66" s="123">
        <f t="shared" si="27"/>
        <v>0.10587761080917509</v>
      </c>
      <c r="D66" s="123">
        <f t="shared" si="27"/>
        <v>0.11518628520210608</v>
      </c>
      <c r="E66" s="123">
        <f t="shared" si="27"/>
        <v>0.1750243051733307</v>
      </c>
      <c r="F66" s="123">
        <f t="shared" si="27"/>
        <v>0.1399205408710385</v>
      </c>
      <c r="G66" s="123">
        <f t="shared" si="27"/>
        <v>0.15844516738633849</v>
      </c>
      <c r="H66" s="123">
        <f t="shared" si="27"/>
        <v>0.2690941764680882</v>
      </c>
      <c r="I66" s="123">
        <f t="shared" si="27"/>
        <v>0.19843451575553492</v>
      </c>
      <c r="J66" s="123">
        <f t="shared" si="27"/>
        <v>0.21725870424885912</v>
      </c>
      <c r="K66" s="123">
        <f t="shared" si="27"/>
        <v>0.25433124020639053</v>
      </c>
      <c r="L66" s="123">
        <f t="shared" si="27"/>
        <v>0.29743125820788946</v>
      </c>
      <c r="M66" s="123">
        <f t="shared" si="27"/>
        <v>0.39340912772362802</v>
      </c>
      <c r="N66" s="123">
        <f t="shared" si="27"/>
        <v>0.49075267917699006</v>
      </c>
      <c r="O66" s="123">
        <f t="shared" si="27"/>
        <v>0.58285412454197383</v>
      </c>
      <c r="P66" s="123">
        <f t="shared" si="27"/>
        <v>0.6908187215070194</v>
      </c>
      <c r="Q66" s="123">
        <f t="shared" si="27"/>
        <v>0.79694595731171736</v>
      </c>
      <c r="R66" s="123">
        <f t="shared" si="27"/>
        <v>0.90187848690945061</v>
      </c>
      <c r="S66" s="123">
        <f t="shared" si="27"/>
        <v>1.0121318573690981</v>
      </c>
      <c r="T66" s="123">
        <f t="shared" si="27"/>
        <v>1.1262930278547496</v>
      </c>
      <c r="U66" s="123">
        <f t="shared" si="27"/>
        <v>1.2409645282755659</v>
      </c>
      <c r="V66" s="123">
        <f t="shared" si="27"/>
        <v>1.3463639849289259</v>
      </c>
      <c r="W66" s="123">
        <f t="shared" si="27"/>
        <v>1.4621557663583125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0.1007650722950121</v>
      </c>
      <c r="C67" s="99">
        <f>RES_hhdet_tesh!C67/RES_summary!C$19</f>
        <v>0.10587761080917509</v>
      </c>
      <c r="D67" s="99">
        <f>RES_hhdet_tesh!D67/RES_summary!D$19</f>
        <v>0.11518628520210608</v>
      </c>
      <c r="E67" s="99">
        <f>RES_hhdet_tesh!E67/RES_summary!E$19</f>
        <v>0.1750243051733307</v>
      </c>
      <c r="F67" s="99">
        <f>RES_hhdet_tesh!F67/RES_summary!F$19</f>
        <v>0.1399205408710385</v>
      </c>
      <c r="G67" s="99">
        <f>RES_hhdet_tesh!G67/RES_summary!G$19</f>
        <v>0.15844516738633849</v>
      </c>
      <c r="H67" s="99">
        <f>RES_hhdet_tesh!H67/RES_summary!H$19</f>
        <v>0.2690941764680882</v>
      </c>
      <c r="I67" s="99">
        <f>RES_hhdet_tesh!I67/RES_summary!I$19</f>
        <v>0.19843451575553492</v>
      </c>
      <c r="J67" s="99">
        <f>RES_hhdet_tesh!J67/RES_summary!J$19</f>
        <v>0.21725870424885912</v>
      </c>
      <c r="K67" s="99">
        <f>RES_hhdet_tesh!K67/RES_summary!K$19</f>
        <v>0.25433124020639053</v>
      </c>
      <c r="L67" s="99">
        <f>RES_hhdet_tesh!L67/RES_summary!L$19</f>
        <v>0.29743125820788946</v>
      </c>
      <c r="M67" s="99">
        <f>RES_hhdet_tesh!M67/RES_summary!M$19</f>
        <v>0.39340912772362802</v>
      </c>
      <c r="N67" s="99">
        <f>RES_hhdet_tesh!N67/RES_summary!N$19</f>
        <v>0.49075267917699006</v>
      </c>
      <c r="O67" s="99">
        <f>RES_hhdet_tesh!O67/RES_summary!O$19</f>
        <v>0.58285412454197383</v>
      </c>
      <c r="P67" s="99">
        <f>RES_hhdet_tesh!P67/RES_summary!P$19</f>
        <v>0.6908187215070194</v>
      </c>
      <c r="Q67" s="99">
        <f>RES_hhdet_tesh!Q67/RES_summary!Q$19</f>
        <v>0.79694595731171736</v>
      </c>
      <c r="R67" s="99">
        <f>RES_hhdet_tesh!R67/RES_summary!R$19</f>
        <v>0.90187848690945061</v>
      </c>
      <c r="S67" s="99">
        <f>RES_hhdet_tesh!S67/RES_summary!S$19</f>
        <v>1.0121318573690981</v>
      </c>
      <c r="T67" s="99">
        <f>RES_hhdet_tesh!T67/RES_summary!T$19</f>
        <v>1.1262930278547496</v>
      </c>
      <c r="U67" s="99">
        <f>RES_hhdet_tesh!U67/RES_summary!U$19</f>
        <v>1.2409645282755659</v>
      </c>
      <c r="V67" s="99">
        <f>RES_hhdet_tesh!V67/RES_summary!V$19</f>
        <v>1.3463639849289259</v>
      </c>
      <c r="W67" s="99">
        <f>RES_hhdet_tesh!W67/RES_summary!W$19</f>
        <v>1.4621557663583125</v>
      </c>
      <c r="DA67" s="63" t="s">
        <v>2976</v>
      </c>
    </row>
    <row r="68" spans="1:105" ht="12" customHeight="1" x14ac:dyDescent="0.25">
      <c r="A68" s="121" t="s">
        <v>55</v>
      </c>
      <c r="B68" s="123">
        <v>9.2205892335570301</v>
      </c>
      <c r="C68" s="123">
        <v>9.4199900103285312</v>
      </c>
      <c r="D68" s="123">
        <v>10.161043908509296</v>
      </c>
      <c r="E68" s="123">
        <v>10.429269276631466</v>
      </c>
      <c r="F68" s="123">
        <v>10.075998385897289</v>
      </c>
      <c r="G68" s="123">
        <v>9.9480356947597866</v>
      </c>
      <c r="H68" s="123">
        <v>9.9964807735023467</v>
      </c>
      <c r="I68" s="123">
        <v>9.5091184417404637</v>
      </c>
      <c r="J68" s="123">
        <v>9.9034947275530509</v>
      </c>
      <c r="K68" s="123">
        <v>10.092747095967312</v>
      </c>
      <c r="L68" s="123">
        <v>11.818433441861258</v>
      </c>
      <c r="M68" s="123">
        <v>9.0217532707419661</v>
      </c>
      <c r="N68" s="123">
        <v>9.5126905186526773</v>
      </c>
      <c r="O68" s="123">
        <v>10.458070932054282</v>
      </c>
      <c r="P68" s="123">
        <v>8.3893566553200429</v>
      </c>
      <c r="Q68" s="123">
        <v>10.146122077238635</v>
      </c>
      <c r="R68" s="123">
        <v>10.503301884635855</v>
      </c>
      <c r="S68" s="123">
        <v>9.9900798655776839</v>
      </c>
      <c r="T68" s="123">
        <v>9.6467503092208773</v>
      </c>
      <c r="U68" s="123">
        <v>8.9007551090520476</v>
      </c>
      <c r="V68" s="123">
        <v>7.8603128588269469</v>
      </c>
      <c r="W68" s="123">
        <v>8.3037360925958819</v>
      </c>
      <c r="DA68" s="130" t="s">
        <v>2977</v>
      </c>
    </row>
    <row r="69" spans="1:105" ht="12" customHeight="1" x14ac:dyDescent="0.25">
      <c r="A69" s="97" t="s">
        <v>134</v>
      </c>
      <c r="B69" s="99">
        <v>9.2156810836227088</v>
      </c>
      <c r="C69" s="99">
        <v>9.4239797833515002</v>
      </c>
      <c r="D69" s="99">
        <v>10.15997271180361</v>
      </c>
      <c r="E69" s="99">
        <v>10.430791219221929</v>
      </c>
      <c r="F69" s="99">
        <v>10.077120592583787</v>
      </c>
      <c r="G69" s="99">
        <v>9.9477938074265886</v>
      </c>
      <c r="H69" s="99">
        <v>9.9981795358362682</v>
      </c>
      <c r="I69" s="99">
        <v>9.5022450111785588</v>
      </c>
      <c r="J69" s="99">
        <v>9.9100592097447784</v>
      </c>
      <c r="K69" s="99">
        <v>10.095323887583406</v>
      </c>
      <c r="L69" s="99">
        <v>11.84174685813336</v>
      </c>
      <c r="M69" s="99">
        <v>9.01384306662559</v>
      </c>
      <c r="N69" s="99">
        <v>9.511252800880813</v>
      </c>
      <c r="O69" s="99">
        <v>10.466472049165056</v>
      </c>
      <c r="P69" s="99">
        <v>8.3811693948486266</v>
      </c>
      <c r="Q69" s="99">
        <v>10.149620166972113</v>
      </c>
      <c r="R69" s="99">
        <v>10.508200833369978</v>
      </c>
      <c r="S69" s="99">
        <v>9.9918120943114879</v>
      </c>
      <c r="T69" s="99">
        <v>9.6498810123826289</v>
      </c>
      <c r="U69" s="99">
        <v>8.9017195790787884</v>
      </c>
      <c r="V69" s="99">
        <v>7.8553899451031537</v>
      </c>
      <c r="W69" s="99">
        <v>8.3060717080560202</v>
      </c>
      <c r="DA69" s="63" t="s">
        <v>2978</v>
      </c>
    </row>
    <row r="70" spans="1:105" ht="12" customHeight="1" x14ac:dyDescent="0.25">
      <c r="A70" s="97" t="s">
        <v>133</v>
      </c>
      <c r="B70" s="99">
        <v>9.2156810836227123</v>
      </c>
      <c r="C70" s="99">
        <v>9.4236185868380442</v>
      </c>
      <c r="D70" s="99">
        <v>10.159867886101395</v>
      </c>
      <c r="E70" s="99">
        <v>10.430223276782526</v>
      </c>
      <c r="F70" s="99">
        <v>10.075893826607821</v>
      </c>
      <c r="G70" s="99">
        <v>9.9466954186785674</v>
      </c>
      <c r="H70" s="99">
        <v>9.9970721580696793</v>
      </c>
      <c r="I70" s="99">
        <v>9.5023830454358702</v>
      </c>
      <c r="J70" s="99">
        <v>9.9078529194442702</v>
      </c>
      <c r="K70" s="99">
        <v>10.093547138842062</v>
      </c>
      <c r="L70" s="99">
        <v>11.839558462087947</v>
      </c>
      <c r="M70" s="99">
        <v>9.0151260477456976</v>
      </c>
      <c r="N70" s="99">
        <v>9.5142650397005841</v>
      </c>
      <c r="O70" s="99">
        <v>10.466544528524544</v>
      </c>
      <c r="P70" s="99">
        <v>8.3851042745612752</v>
      </c>
      <c r="Q70" s="99">
        <v>10.150872607852</v>
      </c>
      <c r="R70" s="99">
        <v>10.505097836388341</v>
      </c>
      <c r="S70" s="99">
        <v>9.9918976233089989</v>
      </c>
      <c r="T70" s="99">
        <v>9.6536287628368136</v>
      </c>
      <c r="U70" s="99">
        <v>8.907963405731909</v>
      </c>
      <c r="V70" s="99">
        <v>7.8660194073508949</v>
      </c>
      <c r="W70" s="99">
        <v>8.311261771086448</v>
      </c>
      <c r="DA70" s="63" t="s">
        <v>2979</v>
      </c>
    </row>
    <row r="71" spans="1:105" ht="12" customHeight="1" x14ac:dyDescent="0.25">
      <c r="A71" s="100" t="s">
        <v>217</v>
      </c>
      <c r="B71" s="102">
        <v>4.9171333580818448</v>
      </c>
      <c r="C71" s="102">
        <v>4.6189344085214783</v>
      </c>
      <c r="D71" s="102">
        <v>5.1840180778680054</v>
      </c>
      <c r="E71" s="102">
        <v>5.2277553309126725</v>
      </c>
      <c r="F71" s="102">
        <v>5.0585216185626729</v>
      </c>
      <c r="G71" s="102">
        <v>5.0469720860040166</v>
      </c>
      <c r="H71" s="102">
        <v>5.0021529041286881</v>
      </c>
      <c r="I71" s="102">
        <v>5.0180216583594071</v>
      </c>
      <c r="J71" s="102">
        <v>4.832561678925968</v>
      </c>
      <c r="K71" s="102">
        <v>5.0471397756646494</v>
      </c>
      <c r="L71" s="102">
        <v>5.269461927991089</v>
      </c>
      <c r="M71" s="102">
        <v>4.1485901791537989</v>
      </c>
      <c r="N71" s="102">
        <v>4.191917871253013</v>
      </c>
      <c r="O71" s="102">
        <v>4.8233703803595862</v>
      </c>
      <c r="P71" s="102">
        <v>3.9236246731046274</v>
      </c>
      <c r="Q71" s="102">
        <v>4.862740874143662</v>
      </c>
      <c r="R71" s="102">
        <v>5.2308152955329827</v>
      </c>
      <c r="S71" s="102">
        <v>4.970006199923426</v>
      </c>
      <c r="T71" s="102">
        <v>4.6037709384673251</v>
      </c>
      <c r="U71" s="102">
        <v>4.0787753210635858</v>
      </c>
      <c r="V71" s="102">
        <v>3.5368482705431434</v>
      </c>
      <c r="W71" s="102">
        <v>3.7657419062656259</v>
      </c>
      <c r="DA71" s="131" t="s">
        <v>2980</v>
      </c>
    </row>
    <row r="72" spans="1:105" ht="12" customHeight="1" x14ac:dyDescent="0.25">
      <c r="A72" s="103" t="s">
        <v>52</v>
      </c>
      <c r="B72" s="105">
        <v>4.2985477255408657</v>
      </c>
      <c r="C72" s="105">
        <v>4.804684178316565</v>
      </c>
      <c r="D72" s="105">
        <v>4.9758498082333888</v>
      </c>
      <c r="E72" s="105">
        <v>5.2024679458698504</v>
      </c>
      <c r="F72" s="105">
        <v>5.0173722080451473</v>
      </c>
      <c r="G72" s="105">
        <v>4.8997233326745508</v>
      </c>
      <c r="H72" s="105">
        <v>4.9949192539409921</v>
      </c>
      <c r="I72" s="105">
        <v>4.4843613870764623</v>
      </c>
      <c r="J72" s="105">
        <v>5.075291240518303</v>
      </c>
      <c r="K72" s="105">
        <v>5.0464073631774129</v>
      </c>
      <c r="L72" s="105">
        <v>6.5700965340968578</v>
      </c>
      <c r="M72" s="105">
        <v>4.8665358685919005</v>
      </c>
      <c r="N72" s="105">
        <v>5.3223471684475721</v>
      </c>
      <c r="O72" s="105">
        <v>5.6431741481649578</v>
      </c>
      <c r="P72" s="105">
        <v>4.4614796014566496</v>
      </c>
      <c r="Q72" s="105">
        <v>5.2881317337083376</v>
      </c>
      <c r="R72" s="105">
        <v>5.2742825408553591</v>
      </c>
      <c r="S72" s="105">
        <v>5.0218914233855747</v>
      </c>
      <c r="T72" s="105">
        <v>5.0498578243694885</v>
      </c>
      <c r="U72" s="105">
        <v>4.8291880846683224</v>
      </c>
      <c r="V72" s="105">
        <v>4.3291711368077497</v>
      </c>
      <c r="W72" s="105">
        <v>4.5455198648208217</v>
      </c>
      <c r="DA72" s="132" t="s">
        <v>2981</v>
      </c>
    </row>
    <row r="73" spans="1:105" ht="12" customHeight="1" x14ac:dyDescent="0.25">
      <c r="A73" s="106" t="s">
        <v>122</v>
      </c>
      <c r="B73" s="102">
        <v>9.9962036068121964</v>
      </c>
      <c r="C73" s="102">
        <v>8.9602708159612963</v>
      </c>
      <c r="D73" s="102">
        <v>10.274653753206934</v>
      </c>
      <c r="E73" s="102">
        <v>10.259962951446362</v>
      </c>
      <c r="F73" s="102">
        <v>9.9458725291212442</v>
      </c>
      <c r="G73" s="102">
        <v>9.9768392831372985</v>
      </c>
      <c r="H73" s="102">
        <v>9.7950590467166077</v>
      </c>
      <c r="I73" s="102">
        <v>10.160858414649304</v>
      </c>
      <c r="J73" s="102">
        <v>9.3245379509552553</v>
      </c>
      <c r="K73" s="102">
        <v>9.8663954547864403</v>
      </c>
      <c r="L73" s="102">
        <v>9.6538800744958522</v>
      </c>
      <c r="M73" s="102">
        <v>9.8347138567697368</v>
      </c>
      <c r="N73" s="102">
        <v>9.6391343519454455</v>
      </c>
      <c r="O73" s="102">
        <v>9.5645816792362215</v>
      </c>
      <c r="P73" s="102">
        <v>9.7566941987468709</v>
      </c>
      <c r="Q73" s="102">
        <v>9.7689467615474843</v>
      </c>
      <c r="R73" s="102">
        <v>9.8985621191800028</v>
      </c>
      <c r="S73" s="102">
        <v>9.7839580380414368</v>
      </c>
      <c r="T73" s="102">
        <v>9.3174317065780894</v>
      </c>
      <c r="U73" s="102">
        <v>8.8147646182308446</v>
      </c>
      <c r="V73" s="102">
        <v>8.2384095503983907</v>
      </c>
      <c r="W73" s="102">
        <v>8.0634513157107168</v>
      </c>
      <c r="DA73" s="131" t="s">
        <v>2982</v>
      </c>
    </row>
    <row r="74" spans="1:105" ht="12" customHeight="1" x14ac:dyDescent="0.25">
      <c r="A74" s="107" t="s">
        <v>121</v>
      </c>
      <c r="B74" s="105">
        <v>9.9962036068121947</v>
      </c>
      <c r="C74" s="105">
        <v>8.9615816703284032</v>
      </c>
      <c r="D74" s="105">
        <v>10.276445346436788</v>
      </c>
      <c r="E74" s="105">
        <v>10.262205464784547</v>
      </c>
      <c r="F74" s="105">
        <v>9.9484304500341398</v>
      </c>
      <c r="G74" s="105">
        <v>9.9783718343180698</v>
      </c>
      <c r="H74" s="105">
        <v>9.7964352074804619</v>
      </c>
      <c r="I74" s="105">
        <v>10.156443083836066</v>
      </c>
      <c r="J74" s="105">
        <v>9.3229508586013328</v>
      </c>
      <c r="K74" s="105">
        <v>9.8637384112773248</v>
      </c>
      <c r="L74" s="105">
        <v>9.6532299977072054</v>
      </c>
      <c r="M74" s="105">
        <v>9.8404568490467188</v>
      </c>
      <c r="N74" s="105">
        <v>9.6457945824751512</v>
      </c>
      <c r="O74" s="105">
        <v>9.5710368881837908</v>
      </c>
      <c r="P74" s="105">
        <v>9.7681022144368068</v>
      </c>
      <c r="Q74" s="105">
        <v>9.7725992241745381</v>
      </c>
      <c r="R74" s="105">
        <v>9.8962910089869887</v>
      </c>
      <c r="S74" s="105">
        <v>9.7724488048885956</v>
      </c>
      <c r="T74" s="105">
        <v>9.3092300543769664</v>
      </c>
      <c r="U74" s="105">
        <v>8.8081193455953013</v>
      </c>
      <c r="V74" s="105">
        <v>8.2327851633614024</v>
      </c>
      <c r="W74" s="105">
        <v>8.0590224146351499</v>
      </c>
      <c r="DA74" s="132" t="s">
        <v>2983</v>
      </c>
    </row>
    <row r="75" spans="1:105" ht="12" customHeight="1" x14ac:dyDescent="0.25">
      <c r="A75" s="108" t="s">
        <v>53</v>
      </c>
      <c r="B75" s="99">
        <v>5.3793724811164418</v>
      </c>
      <c r="C75" s="99">
        <v>4.3549360672320674</v>
      </c>
      <c r="D75" s="99">
        <v>5.2523766383670232</v>
      </c>
      <c r="E75" s="99">
        <v>5.1306060103843212</v>
      </c>
      <c r="F75" s="99">
        <v>4.9835736769186969</v>
      </c>
      <c r="G75" s="99">
        <v>5.0656950216014014</v>
      </c>
      <c r="H75" s="99">
        <v>4.886765541503868</v>
      </c>
      <c r="I75" s="99">
        <v>5.4092988633898997</v>
      </c>
      <c r="J75" s="99">
        <v>4.4971204144296193</v>
      </c>
      <c r="K75" s="99">
        <v>4.915116853152881</v>
      </c>
      <c r="L75" s="99">
        <v>4.0676211477870385</v>
      </c>
      <c r="M75" s="99">
        <v>4.5587673777730764</v>
      </c>
      <c r="N75" s="99">
        <v>4.263535082473485</v>
      </c>
      <c r="O75" s="99">
        <v>4.3257236582057557</v>
      </c>
      <c r="P75" s="99">
        <v>4.5966828513189908</v>
      </c>
      <c r="Q75" s="99">
        <v>4.6515722545774443</v>
      </c>
      <c r="R75" s="99">
        <v>4.8811682782625123</v>
      </c>
      <c r="S75" s="99">
        <v>4.8494312156525243</v>
      </c>
      <c r="T75" s="99">
        <v>4.4175318628343385</v>
      </c>
      <c r="U75" s="99">
        <v>4.0305703613178903</v>
      </c>
      <c r="V75" s="99">
        <v>3.7299192849659066</v>
      </c>
      <c r="W75" s="99">
        <v>3.6385182611244473</v>
      </c>
      <c r="DA75" s="63" t="s">
        <v>2984</v>
      </c>
    </row>
    <row r="76" spans="1:105" ht="12" customHeight="1" x14ac:dyDescent="0.25">
      <c r="A76" s="108" t="s">
        <v>52</v>
      </c>
      <c r="B76" s="99">
        <v>4.6168311256957537</v>
      </c>
      <c r="C76" s="99">
        <v>4.6066456030963359</v>
      </c>
      <c r="D76" s="99">
        <v>5.0240687080697644</v>
      </c>
      <c r="E76" s="99">
        <v>5.1315994544002255</v>
      </c>
      <c r="F76" s="99">
        <v>4.9648567731154447</v>
      </c>
      <c r="G76" s="99">
        <v>4.9126768127166693</v>
      </c>
      <c r="H76" s="99">
        <v>4.9096696659765966</v>
      </c>
      <c r="I76" s="99">
        <v>4.7471442204461685</v>
      </c>
      <c r="J76" s="99">
        <v>4.8258304441717152</v>
      </c>
      <c r="K76" s="99">
        <v>4.9486215581244446</v>
      </c>
      <c r="L76" s="99">
        <v>5.585608849920165</v>
      </c>
      <c r="M76" s="99">
        <v>5.2816894712736406</v>
      </c>
      <c r="N76" s="99">
        <v>5.3822595000016653</v>
      </c>
      <c r="O76" s="99">
        <v>5.2453132299780325</v>
      </c>
      <c r="P76" s="99">
        <v>5.171419363117816</v>
      </c>
      <c r="Q76" s="99">
        <v>5.1210269695970938</v>
      </c>
      <c r="R76" s="99">
        <v>5.0151227307244755</v>
      </c>
      <c r="S76" s="99">
        <v>4.9230175892360712</v>
      </c>
      <c r="T76" s="99">
        <v>4.891698191542627</v>
      </c>
      <c r="U76" s="99">
        <v>4.7775489842774084</v>
      </c>
      <c r="V76" s="99">
        <v>4.5028658783954976</v>
      </c>
      <c r="W76" s="99">
        <v>4.420504153510703</v>
      </c>
      <c r="DA76" s="63" t="s">
        <v>2985</v>
      </c>
    </row>
    <row r="77" spans="1:105" ht="12" customHeight="1" x14ac:dyDescent="0.25">
      <c r="A77" s="121" t="s">
        <v>54</v>
      </c>
      <c r="B77" s="123">
        <v>1.6835935855622626</v>
      </c>
      <c r="C77" s="123">
        <v>1.8004532016583383</v>
      </c>
      <c r="D77" s="123">
        <v>1.7894825562664018</v>
      </c>
      <c r="E77" s="123">
        <v>1.7916980825854825</v>
      </c>
      <c r="F77" s="123">
        <v>1.830458730578471</v>
      </c>
      <c r="G77" s="123">
        <v>1.833083741605906</v>
      </c>
      <c r="H77" s="123">
        <v>2.0226135302976007</v>
      </c>
      <c r="I77" s="123">
        <v>1.8460383074617757</v>
      </c>
      <c r="J77" s="123">
        <v>1.9228117833736069</v>
      </c>
      <c r="K77" s="123">
        <v>1.7439988505330841</v>
      </c>
      <c r="L77" s="123">
        <v>2.2238741788439813</v>
      </c>
      <c r="M77" s="123">
        <v>2.1199287157069611</v>
      </c>
      <c r="N77" s="123">
        <v>2.0900198844262925</v>
      </c>
      <c r="O77" s="123">
        <v>2.0395106928010449</v>
      </c>
      <c r="P77" s="123">
        <v>1.9930177841356129</v>
      </c>
      <c r="Q77" s="123">
        <v>1.9573387471016115</v>
      </c>
      <c r="R77" s="123">
        <v>1.9042982599615326</v>
      </c>
      <c r="S77" s="123">
        <v>1.8654553782713093</v>
      </c>
      <c r="T77" s="123">
        <v>1.8306759828187524</v>
      </c>
      <c r="U77" s="123">
        <v>1.7953832839846968</v>
      </c>
      <c r="V77" s="123">
        <v>1.7540907024119543</v>
      </c>
      <c r="W77" s="123">
        <v>1.7258925695762843</v>
      </c>
      <c r="DA77" s="130" t="s">
        <v>2986</v>
      </c>
    </row>
    <row r="78" spans="1:105" ht="12" customHeight="1" x14ac:dyDescent="0.25">
      <c r="A78" s="97" t="s">
        <v>192</v>
      </c>
      <c r="B78" s="99">
        <v>1.6836948413919042</v>
      </c>
      <c r="C78" s="99">
        <v>1.8040875823883706</v>
      </c>
      <c r="D78" s="99">
        <v>1.7886905141411908</v>
      </c>
      <c r="E78" s="99">
        <v>1.7941286809213854</v>
      </c>
      <c r="F78" s="99">
        <v>1.8287821987284234</v>
      </c>
      <c r="G78" s="99">
        <v>1.8316064870059472</v>
      </c>
      <c r="H78" s="99">
        <v>2.0286442344496831</v>
      </c>
      <c r="I78" s="99">
        <v>1.836344362474094</v>
      </c>
      <c r="J78" s="99">
        <v>1.9253628200260966</v>
      </c>
      <c r="K78" s="99">
        <v>1.7439770190469737</v>
      </c>
      <c r="L78" s="99">
        <v>2.2628963502540156</v>
      </c>
      <c r="M78" s="99">
        <v>2.124791344173008</v>
      </c>
      <c r="N78" s="99">
        <v>2.087155462545518</v>
      </c>
      <c r="O78" s="99">
        <v>2.0375130195899334</v>
      </c>
      <c r="P78" s="99">
        <v>1.9923237717019231</v>
      </c>
      <c r="Q78" s="99">
        <v>1.9602603981774094</v>
      </c>
      <c r="R78" s="99">
        <v>1.9042859683078446</v>
      </c>
      <c r="S78" s="99">
        <v>1.8658043068758583</v>
      </c>
      <c r="T78" s="99">
        <v>1.8319845627367937</v>
      </c>
      <c r="U78" s="99">
        <v>1.7965220187986397</v>
      </c>
      <c r="V78" s="99">
        <v>1.7525263588918867</v>
      </c>
      <c r="W78" s="99">
        <v>1.7190482967587017</v>
      </c>
      <c r="DA78" s="63" t="s">
        <v>2987</v>
      </c>
    </row>
    <row r="79" spans="1:105" ht="12" customHeight="1" x14ac:dyDescent="0.25">
      <c r="A79" s="109" t="s">
        <v>120</v>
      </c>
      <c r="B79" s="110">
        <v>1.6833238105042208</v>
      </c>
      <c r="C79" s="110">
        <v>1.7906892823099034</v>
      </c>
      <c r="D79" s="110">
        <v>1.7916066293065804</v>
      </c>
      <c r="E79" s="110">
        <v>1.7851762134610165</v>
      </c>
      <c r="F79" s="110">
        <v>1.8349466825892011</v>
      </c>
      <c r="G79" s="110">
        <v>1.8370278652689369</v>
      </c>
      <c r="H79" s="110">
        <v>2.0064880656995343</v>
      </c>
      <c r="I79" s="110">
        <v>1.8717526701263043</v>
      </c>
      <c r="J79" s="110">
        <v>1.9160046066026968</v>
      </c>
      <c r="K79" s="110">
        <v>1.7440571049748357</v>
      </c>
      <c r="L79" s="110">
        <v>2.1230032798019591</v>
      </c>
      <c r="M79" s="110">
        <v>2.1075118273089846</v>
      </c>
      <c r="N79" s="110">
        <v>2.0972769491872945</v>
      </c>
      <c r="O79" s="110">
        <v>2.0444973250468541</v>
      </c>
      <c r="P79" s="110">
        <v>1.9947288220286974</v>
      </c>
      <c r="Q79" s="110">
        <v>1.950431166097254</v>
      </c>
      <c r="R79" s="110">
        <v>1.9043267070872465</v>
      </c>
      <c r="S79" s="110">
        <v>1.8646683552424472</v>
      </c>
      <c r="T79" s="110">
        <v>1.8277729935503007</v>
      </c>
      <c r="U79" s="110">
        <v>1.7928933285269171</v>
      </c>
      <c r="V79" s="110">
        <v>1.7574897481595009</v>
      </c>
      <c r="W79" s="110">
        <v>1.740560674721092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89.253151959197766</v>
      </c>
      <c r="C81" s="118">
        <f t="shared" si="28"/>
        <v>89.485419627167289</v>
      </c>
      <c r="D81" s="118">
        <f t="shared" si="28"/>
        <v>89.259122043655708</v>
      </c>
      <c r="E81" s="118">
        <f t="shared" si="28"/>
        <v>89.170117789828936</v>
      </c>
      <c r="F81" s="118">
        <f t="shared" si="28"/>
        <v>88.536026523041045</v>
      </c>
      <c r="G81" s="118">
        <f t="shared" si="28"/>
        <v>87.714815217053101</v>
      </c>
      <c r="H81" s="118">
        <f t="shared" si="28"/>
        <v>88.241323705192002</v>
      </c>
      <c r="I81" s="118">
        <f t="shared" si="28"/>
        <v>88.201561915172064</v>
      </c>
      <c r="J81" s="118">
        <f t="shared" si="28"/>
        <v>88.900809261028016</v>
      </c>
      <c r="K81" s="118">
        <f t="shared" si="28"/>
        <v>91.416010554506755</v>
      </c>
      <c r="L81" s="118">
        <f t="shared" si="28"/>
        <v>92.962300507901205</v>
      </c>
      <c r="M81" s="118">
        <f t="shared" si="28"/>
        <v>93.812807980443253</v>
      </c>
      <c r="N81" s="118">
        <f t="shared" si="28"/>
        <v>91.266833384817787</v>
      </c>
      <c r="O81" s="118">
        <f t="shared" si="28"/>
        <v>89.366837792958279</v>
      </c>
      <c r="P81" s="118">
        <f t="shared" si="28"/>
        <v>83.097437724894036</v>
      </c>
      <c r="Q81" s="118">
        <f t="shared" si="28"/>
        <v>80.850635874950342</v>
      </c>
      <c r="R81" s="118">
        <f t="shared" ref="R81:V81" si="29">R82+R85+R87+R100</f>
        <v>80.112894252552351</v>
      </c>
      <c r="S81" s="118">
        <f t="shared" si="29"/>
        <v>80.042341008883625</v>
      </c>
      <c r="T81" s="118">
        <f t="shared" si="29"/>
        <v>79.825976352446958</v>
      </c>
      <c r="U81" s="118">
        <f t="shared" si="29"/>
        <v>79.871340954949758</v>
      </c>
      <c r="V81" s="118">
        <f t="shared" si="29"/>
        <v>80.283646690272164</v>
      </c>
      <c r="W81" s="118">
        <f t="shared" ref="W81" si="30">W82+W85+W87+W100</f>
        <v>82.345285042797627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77.472857000657186</v>
      </c>
      <c r="C82" s="123">
        <f t="shared" si="31"/>
        <v>78.624784814284567</v>
      </c>
      <c r="D82" s="123">
        <f t="shared" si="31"/>
        <v>77.075472965195956</v>
      </c>
      <c r="E82" s="123">
        <f t="shared" si="31"/>
        <v>76.951819186745183</v>
      </c>
      <c r="F82" s="123">
        <f t="shared" si="31"/>
        <v>76.612099888678685</v>
      </c>
      <c r="G82" s="123">
        <f t="shared" si="31"/>
        <v>75.720458768637002</v>
      </c>
      <c r="H82" s="123">
        <f t="shared" si="31"/>
        <v>76.099417365888854</v>
      </c>
      <c r="I82" s="123">
        <f t="shared" si="31"/>
        <v>75.900031590800708</v>
      </c>
      <c r="J82" s="123">
        <f t="shared" si="31"/>
        <v>77.364195011135635</v>
      </c>
      <c r="K82" s="123">
        <f t="shared" si="31"/>
        <v>79.471704854774714</v>
      </c>
      <c r="L82" s="123">
        <f t="shared" si="31"/>
        <v>80.827110584913527</v>
      </c>
      <c r="M82" s="123">
        <f t="shared" si="31"/>
        <v>81.440832379688899</v>
      </c>
      <c r="N82" s="123">
        <f t="shared" si="31"/>
        <v>79.02216896486118</v>
      </c>
      <c r="O82" s="123">
        <f t="shared" si="31"/>
        <v>77.186727034883418</v>
      </c>
      <c r="P82" s="123">
        <f t="shared" si="31"/>
        <v>70.639086287342323</v>
      </c>
      <c r="Q82" s="123">
        <f t="shared" si="31"/>
        <v>68.175421430536545</v>
      </c>
      <c r="R82" s="123">
        <f t="shared" ref="R82:V82" si="32">SUM(R83:R84)</f>
        <v>67.151926614697743</v>
      </c>
      <c r="S82" s="123">
        <f t="shared" si="32"/>
        <v>67.09556444408301</v>
      </c>
      <c r="T82" s="123">
        <f t="shared" si="32"/>
        <v>67.268247665641638</v>
      </c>
      <c r="U82" s="123">
        <f t="shared" si="32"/>
        <v>67.704173540443918</v>
      </c>
      <c r="V82" s="123">
        <f t="shared" si="32"/>
        <v>68.616580149137846</v>
      </c>
      <c r="W82" s="123">
        <f t="shared" ref="W82" si="33">SUM(W83:W84)</f>
        <v>70.813515284705531</v>
      </c>
      <c r="DA82" s="130" t="s">
        <v>2990</v>
      </c>
    </row>
    <row r="83" spans="1:105" ht="12" customHeight="1" x14ac:dyDescent="0.25">
      <c r="A83" s="97" t="s">
        <v>204</v>
      </c>
      <c r="B83" s="99">
        <v>76.754819190226499</v>
      </c>
      <c r="C83" s="99">
        <v>77.907570397222003</v>
      </c>
      <c r="D83" s="99">
        <v>76.38592147146899</v>
      </c>
      <c r="E83" s="99">
        <v>76.275872196542778</v>
      </c>
      <c r="F83" s="99">
        <v>75.952682576255327</v>
      </c>
      <c r="G83" s="99">
        <v>75.084142453421805</v>
      </c>
      <c r="H83" s="99">
        <v>75.476002707597033</v>
      </c>
      <c r="I83" s="99">
        <v>75.296388284391242</v>
      </c>
      <c r="J83" s="99">
        <v>76.746346530022294</v>
      </c>
      <c r="K83" s="99">
        <v>78.844682655960725</v>
      </c>
      <c r="L83" s="99">
        <v>80.176086406288093</v>
      </c>
      <c r="M83" s="99">
        <v>80.824431319228722</v>
      </c>
      <c r="N83" s="99">
        <v>78.424596473884918</v>
      </c>
      <c r="O83" s="99">
        <v>76.599102232825331</v>
      </c>
      <c r="P83" s="99">
        <v>70.137058365693377</v>
      </c>
      <c r="Q83" s="99">
        <v>67.677460534400538</v>
      </c>
      <c r="R83" s="99">
        <v>66.659395749194431</v>
      </c>
      <c r="S83" s="99">
        <v>66.611634307970093</v>
      </c>
      <c r="T83" s="99">
        <v>66.788562097771162</v>
      </c>
      <c r="U83" s="99">
        <v>67.231047389688044</v>
      </c>
      <c r="V83" s="99">
        <v>68.149189911700915</v>
      </c>
      <c r="W83" s="99">
        <v>70.319463953164089</v>
      </c>
      <c r="DA83" s="63" t="s">
        <v>2991</v>
      </c>
    </row>
    <row r="84" spans="1:105" ht="12" customHeight="1" x14ac:dyDescent="0.25">
      <c r="A84" s="97" t="s">
        <v>53</v>
      </c>
      <c r="B84" s="99">
        <v>0.7180378104306816</v>
      </c>
      <c r="C84" s="99">
        <v>0.71721441706256894</v>
      </c>
      <c r="D84" s="99">
        <v>0.68955149372696778</v>
      </c>
      <c r="E84" s="99">
        <v>0.67594699020240978</v>
      </c>
      <c r="F84" s="99">
        <v>0.65941731242335799</v>
      </c>
      <c r="G84" s="99">
        <v>0.63631631521519072</v>
      </c>
      <c r="H84" s="99">
        <v>0.62341465829181886</v>
      </c>
      <c r="I84" s="99">
        <v>0.60364330640947073</v>
      </c>
      <c r="J84" s="99">
        <v>0.61784848111333668</v>
      </c>
      <c r="K84" s="99">
        <v>0.62702219881399324</v>
      </c>
      <c r="L84" s="99">
        <v>0.65102417862543227</v>
      </c>
      <c r="M84" s="99">
        <v>0.61640106046017262</v>
      </c>
      <c r="N84" s="99">
        <v>0.59757249097626486</v>
      </c>
      <c r="O84" s="99">
        <v>0.58762480205809242</v>
      </c>
      <c r="P84" s="99">
        <v>0.50202792164894827</v>
      </c>
      <c r="Q84" s="99">
        <v>0.4979608961360048</v>
      </c>
      <c r="R84" s="99">
        <v>0.49253086550331676</v>
      </c>
      <c r="S84" s="99">
        <v>0.4839301361129133</v>
      </c>
      <c r="T84" s="99">
        <v>0.47968556787047756</v>
      </c>
      <c r="U84" s="99">
        <v>0.47312615075586878</v>
      </c>
      <c r="V84" s="99">
        <v>0.46739023743693153</v>
      </c>
      <c r="W84" s="99">
        <v>0.49405133154144404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0.10076754122417234</v>
      </c>
      <c r="C85" s="123">
        <f t="shared" si="34"/>
        <v>0.1070820791827163</v>
      </c>
      <c r="D85" s="123">
        <f t="shared" si="34"/>
        <v>0.11337013530452403</v>
      </c>
      <c r="E85" s="123">
        <f t="shared" si="34"/>
        <v>0.16965988324498713</v>
      </c>
      <c r="F85" s="123">
        <f t="shared" si="34"/>
        <v>0.14080014298978311</v>
      </c>
      <c r="G85" s="123">
        <f t="shared" si="34"/>
        <v>0.17890158065218387</v>
      </c>
      <c r="H85" s="123">
        <f t="shared" si="34"/>
        <v>0.33547666376543517</v>
      </c>
      <c r="I85" s="123">
        <f t="shared" si="34"/>
        <v>0.25618106429263598</v>
      </c>
      <c r="J85" s="123">
        <f t="shared" si="34"/>
        <v>0.27851803648906442</v>
      </c>
      <c r="K85" s="123">
        <f t="shared" si="34"/>
        <v>0.30905258921124185</v>
      </c>
      <c r="L85" s="123">
        <f t="shared" si="34"/>
        <v>0.33392248777446898</v>
      </c>
      <c r="M85" s="123">
        <f t="shared" si="34"/>
        <v>0.40840962361009031</v>
      </c>
      <c r="N85" s="123">
        <f t="shared" si="34"/>
        <v>0.48403237663020166</v>
      </c>
      <c r="O85" s="123">
        <f t="shared" si="34"/>
        <v>0.5550810132379409</v>
      </c>
      <c r="P85" s="123">
        <f t="shared" si="34"/>
        <v>0.70497286453467201</v>
      </c>
      <c r="Q85" s="123">
        <f t="shared" si="34"/>
        <v>0.89466206244251034</v>
      </c>
      <c r="R85" s="123">
        <f t="shared" si="34"/>
        <v>1.0937000701794435</v>
      </c>
      <c r="S85" s="123">
        <f t="shared" si="34"/>
        <v>1.2271179940044907</v>
      </c>
      <c r="T85" s="123">
        <f t="shared" si="34"/>
        <v>1.3359156517887782</v>
      </c>
      <c r="U85" s="123">
        <f t="shared" si="34"/>
        <v>1.4739939004510298</v>
      </c>
      <c r="V85" s="123">
        <f t="shared" si="34"/>
        <v>1.5740161711942926</v>
      </c>
      <c r="W85" s="123">
        <f t="shared" si="34"/>
        <v>1.6350093068673648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0.10076754122417234</v>
      </c>
      <c r="C86" s="99">
        <f>RES_hhdet_tesh!C86/RES_summary!C$19</f>
        <v>0.1070820791827163</v>
      </c>
      <c r="D86" s="99">
        <f>RES_hhdet_tesh!D86/RES_summary!D$19</f>
        <v>0.11337013530452403</v>
      </c>
      <c r="E86" s="99">
        <f>RES_hhdet_tesh!E86/RES_summary!E$19</f>
        <v>0.16965988324498713</v>
      </c>
      <c r="F86" s="99">
        <f>RES_hhdet_tesh!F86/RES_summary!F$19</f>
        <v>0.14080014298978311</v>
      </c>
      <c r="G86" s="99">
        <f>RES_hhdet_tesh!G86/RES_summary!G$19</f>
        <v>0.17890158065218387</v>
      </c>
      <c r="H86" s="99">
        <f>RES_hhdet_tesh!H86/RES_summary!H$19</f>
        <v>0.33547666376543517</v>
      </c>
      <c r="I86" s="99">
        <f>RES_hhdet_tesh!I86/RES_summary!I$19</f>
        <v>0.25618106429263598</v>
      </c>
      <c r="J86" s="99">
        <f>RES_hhdet_tesh!J86/RES_summary!J$19</f>
        <v>0.27851803648906442</v>
      </c>
      <c r="K86" s="99">
        <f>RES_hhdet_tesh!K86/RES_summary!K$19</f>
        <v>0.30905258921124185</v>
      </c>
      <c r="L86" s="99">
        <f>RES_hhdet_tesh!L86/RES_summary!L$19</f>
        <v>0.33392248777446898</v>
      </c>
      <c r="M86" s="99">
        <f>RES_hhdet_tesh!M86/RES_summary!M$19</f>
        <v>0.40840962361009031</v>
      </c>
      <c r="N86" s="99">
        <f>RES_hhdet_tesh!N86/RES_summary!N$19</f>
        <v>0.48403237663020166</v>
      </c>
      <c r="O86" s="99">
        <f>RES_hhdet_tesh!O86/RES_summary!O$19</f>
        <v>0.5550810132379409</v>
      </c>
      <c r="P86" s="99">
        <f>RES_hhdet_tesh!P86/RES_summary!P$19</f>
        <v>0.70497286453467201</v>
      </c>
      <c r="Q86" s="99">
        <f>RES_hhdet_tesh!Q86/RES_summary!Q$19</f>
        <v>0.89466206244251034</v>
      </c>
      <c r="R86" s="99">
        <f>RES_hhdet_tesh!R86/RES_summary!R$19</f>
        <v>1.0937000701794435</v>
      </c>
      <c r="S86" s="99">
        <f>RES_hhdet_tesh!S86/RES_summary!S$19</f>
        <v>1.2271179940044907</v>
      </c>
      <c r="T86" s="99">
        <f>RES_hhdet_tesh!T86/RES_summary!T$19</f>
        <v>1.3359156517887782</v>
      </c>
      <c r="U86" s="99">
        <f>RES_hhdet_tesh!U86/RES_summary!U$19</f>
        <v>1.4739939004510298</v>
      </c>
      <c r="V86" s="99">
        <f>RES_hhdet_tesh!V86/RES_summary!V$19</f>
        <v>1.5740161711942926</v>
      </c>
      <c r="W86" s="99">
        <f>RES_hhdet_tesh!W86/RES_summary!W$19</f>
        <v>1.6350093068673648</v>
      </c>
      <c r="DA86" s="63" t="s">
        <v>2994</v>
      </c>
    </row>
    <row r="87" spans="1:105" ht="12" customHeight="1" x14ac:dyDescent="0.25">
      <c r="A87" s="121" t="s">
        <v>55</v>
      </c>
      <c r="B87" s="123">
        <v>9.9962036068121947</v>
      </c>
      <c r="C87" s="123">
        <v>8.9628634513901009</v>
      </c>
      <c r="D87" s="123">
        <v>10.278672313848652</v>
      </c>
      <c r="E87" s="123">
        <v>10.263462506377753</v>
      </c>
      <c r="F87" s="123">
        <v>9.9481798087833617</v>
      </c>
      <c r="G87" s="123">
        <v>9.9784270024949784</v>
      </c>
      <c r="H87" s="123">
        <v>9.7999416098381857</v>
      </c>
      <c r="I87" s="123">
        <v>10.17359658995243</v>
      </c>
      <c r="J87" s="123">
        <v>9.3420916068006186</v>
      </c>
      <c r="K87" s="123">
        <v>9.8911960055459449</v>
      </c>
      <c r="L87" s="123">
        <v>9.6782641554112399</v>
      </c>
      <c r="M87" s="123">
        <v>9.8560541498352929</v>
      </c>
      <c r="N87" s="123">
        <v>9.6633550941391082</v>
      </c>
      <c r="O87" s="123">
        <v>9.5805324197900656</v>
      </c>
      <c r="P87" s="123">
        <v>9.7586497509883525</v>
      </c>
      <c r="Q87" s="123">
        <v>9.8301212158740494</v>
      </c>
      <c r="R87" s="123">
        <v>9.9629408605879242</v>
      </c>
      <c r="S87" s="123">
        <v>9.8549902155536859</v>
      </c>
      <c r="T87" s="123">
        <v>9.3940400414662477</v>
      </c>
      <c r="U87" s="123">
        <v>8.9002801855278832</v>
      </c>
      <c r="V87" s="123">
        <v>8.3355606217805285</v>
      </c>
      <c r="W87" s="123">
        <v>8.1561997765036498</v>
      </c>
      <c r="DA87" s="130" t="s">
        <v>2995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9.9962036068121947</v>
      </c>
      <c r="C96" s="102">
        <v>8.9620377606625876</v>
      </c>
      <c r="D96" s="102">
        <v>10.277703129271115</v>
      </c>
      <c r="E96" s="102">
        <v>10.262408979918183</v>
      </c>
      <c r="F96" s="102">
        <v>9.9471949186834436</v>
      </c>
      <c r="G96" s="102">
        <v>9.9778111511448078</v>
      </c>
      <c r="H96" s="102">
        <v>9.7996675241988527</v>
      </c>
      <c r="I96" s="102">
        <v>10.17393320419408</v>
      </c>
      <c r="J96" s="102">
        <v>9.3421736039201555</v>
      </c>
      <c r="K96" s="102">
        <v>9.8917653391036158</v>
      </c>
      <c r="L96" s="102">
        <v>9.6771294977858435</v>
      </c>
      <c r="M96" s="102">
        <v>9.8564429372038393</v>
      </c>
      <c r="N96" s="102">
        <v>9.6637554011240319</v>
      </c>
      <c r="O96" s="102">
        <v>9.5808541245456844</v>
      </c>
      <c r="P96" s="102">
        <v>9.7648433656266658</v>
      </c>
      <c r="Q96" s="102">
        <v>9.8356409651122885</v>
      </c>
      <c r="R96" s="102">
        <v>9.9681274497410932</v>
      </c>
      <c r="S96" s="102">
        <v>9.8594353705321716</v>
      </c>
      <c r="T96" s="102">
        <v>9.3974442710937947</v>
      </c>
      <c r="U96" s="102">
        <v>8.9033143934433028</v>
      </c>
      <c r="V96" s="102">
        <v>8.3369593888079816</v>
      </c>
      <c r="W96" s="102">
        <v>8.1566739690422132</v>
      </c>
      <c r="DA96" s="131" t="s">
        <v>3004</v>
      </c>
    </row>
    <row r="97" spans="1:105" ht="12" customHeight="1" x14ac:dyDescent="0.25">
      <c r="A97" s="107" t="s">
        <v>121</v>
      </c>
      <c r="B97" s="105">
        <v>9.9962036068121911</v>
      </c>
      <c r="C97" s="105">
        <v>8.9639525884919564</v>
      </c>
      <c r="D97" s="105">
        <v>10.279890606498192</v>
      </c>
      <c r="E97" s="105">
        <v>10.264711043243663</v>
      </c>
      <c r="F97" s="105">
        <v>9.9491822107372432</v>
      </c>
      <c r="G97" s="105">
        <v>9.9790190261598237</v>
      </c>
      <c r="H97" s="105">
        <v>9.800205565932302</v>
      </c>
      <c r="I97" s="105">
        <v>10.173304369088864</v>
      </c>
      <c r="J97" s="105">
        <v>9.3420184127450625</v>
      </c>
      <c r="K97" s="105">
        <v>9.8907397476307839</v>
      </c>
      <c r="L97" s="105">
        <v>9.6794791430714451</v>
      </c>
      <c r="M97" s="105">
        <v>9.8557506846154563</v>
      </c>
      <c r="N97" s="105">
        <v>9.6630114587034299</v>
      </c>
      <c r="O97" s="105">
        <v>9.580260378746507</v>
      </c>
      <c r="P97" s="105">
        <v>9.7541968144638638</v>
      </c>
      <c r="Q97" s="105">
        <v>9.8259474732589371</v>
      </c>
      <c r="R97" s="105">
        <v>9.9591306850778025</v>
      </c>
      <c r="S97" s="105">
        <v>9.8516515586563926</v>
      </c>
      <c r="T97" s="105">
        <v>9.3912323914813332</v>
      </c>
      <c r="U97" s="105">
        <v>8.8975608293010495</v>
      </c>
      <c r="V97" s="105">
        <v>8.3342547628528134</v>
      </c>
      <c r="W97" s="105">
        <v>8.1557299575199238</v>
      </c>
      <c r="DA97" s="132" t="s">
        <v>3005</v>
      </c>
    </row>
    <row r="98" spans="1:105" ht="12" customHeight="1" x14ac:dyDescent="0.25">
      <c r="A98" s="108" t="s">
        <v>53</v>
      </c>
      <c r="B98" s="99">
        <v>5.379372481116441</v>
      </c>
      <c r="C98" s="99">
        <v>4.3560882295849579</v>
      </c>
      <c r="D98" s="99">
        <v>5.2541375394227456</v>
      </c>
      <c r="E98" s="99">
        <v>5.1318586783362479</v>
      </c>
      <c r="F98" s="99">
        <v>4.983950264448775</v>
      </c>
      <c r="G98" s="99">
        <v>5.066023579861727</v>
      </c>
      <c r="H98" s="99">
        <v>4.88864631316941</v>
      </c>
      <c r="I98" s="99">
        <v>5.4182791461916997</v>
      </c>
      <c r="J98" s="99">
        <v>4.5063180481288141</v>
      </c>
      <c r="K98" s="99">
        <v>4.9285716628644618</v>
      </c>
      <c r="L98" s="99">
        <v>4.0786818579141464</v>
      </c>
      <c r="M98" s="99">
        <v>4.5658525202356008</v>
      </c>
      <c r="N98" s="99">
        <v>4.2711451093284261</v>
      </c>
      <c r="O98" s="99">
        <v>4.3298923049056404</v>
      </c>
      <c r="P98" s="99">
        <v>4.5901392349446812</v>
      </c>
      <c r="Q98" s="99">
        <v>4.6769650113639401</v>
      </c>
      <c r="R98" s="99">
        <v>4.9121628229128476</v>
      </c>
      <c r="S98" s="99">
        <v>4.8887343948408502</v>
      </c>
      <c r="T98" s="99">
        <v>4.4564446338013788</v>
      </c>
      <c r="U98" s="99">
        <v>4.071498529880567</v>
      </c>
      <c r="V98" s="99">
        <v>3.7758907768086778</v>
      </c>
      <c r="W98" s="99">
        <v>3.6821801524396691</v>
      </c>
      <c r="DA98" s="63" t="s">
        <v>3006</v>
      </c>
    </row>
    <row r="99" spans="1:105" ht="12" customHeight="1" x14ac:dyDescent="0.25">
      <c r="A99" s="108" t="s">
        <v>52</v>
      </c>
      <c r="B99" s="99">
        <v>4.616831125695751</v>
      </c>
      <c r="C99" s="99">
        <v>4.6078643589069967</v>
      </c>
      <c r="D99" s="99">
        <v>5.0257530670754456</v>
      </c>
      <c r="E99" s="99">
        <v>5.1328523649074143</v>
      </c>
      <c r="F99" s="99">
        <v>4.9652319462884691</v>
      </c>
      <c r="G99" s="99">
        <v>4.9129954462980958</v>
      </c>
      <c r="H99" s="99">
        <v>4.911559252762892</v>
      </c>
      <c r="I99" s="99">
        <v>4.7550252228971619</v>
      </c>
      <c r="J99" s="99">
        <v>4.8357003646162484</v>
      </c>
      <c r="K99" s="99">
        <v>4.9621680847663221</v>
      </c>
      <c r="L99" s="99">
        <v>5.6007972851572969</v>
      </c>
      <c r="M99" s="99">
        <v>5.2898981643798564</v>
      </c>
      <c r="N99" s="99">
        <v>5.3918663493750039</v>
      </c>
      <c r="O99" s="99">
        <v>5.2503680738408667</v>
      </c>
      <c r="P99" s="99">
        <v>5.1640575795191843</v>
      </c>
      <c r="Q99" s="99">
        <v>5.148982461894998</v>
      </c>
      <c r="R99" s="99">
        <v>5.0469678621649541</v>
      </c>
      <c r="S99" s="99">
        <v>4.9629171638155416</v>
      </c>
      <c r="T99" s="99">
        <v>4.9347877576799544</v>
      </c>
      <c r="U99" s="99">
        <v>4.8260622994204843</v>
      </c>
      <c r="V99" s="99">
        <v>4.5583639860441352</v>
      </c>
      <c r="W99" s="99">
        <v>4.4735498050802542</v>
      </c>
      <c r="DA99" s="63" t="s">
        <v>3007</v>
      </c>
    </row>
    <row r="100" spans="1:105" ht="12" customHeight="1" x14ac:dyDescent="0.25">
      <c r="A100" s="121" t="s">
        <v>54</v>
      </c>
      <c r="B100" s="123">
        <v>1.6833238105042203</v>
      </c>
      <c r="C100" s="123">
        <v>1.7906892823099034</v>
      </c>
      <c r="D100" s="123">
        <v>1.7916066293065804</v>
      </c>
      <c r="E100" s="123">
        <v>1.7851762134610172</v>
      </c>
      <c r="F100" s="123">
        <v>1.8349466825892009</v>
      </c>
      <c r="G100" s="123">
        <v>1.837027865268938</v>
      </c>
      <c r="H100" s="123">
        <v>2.0064880656995348</v>
      </c>
      <c r="I100" s="123">
        <v>1.871752670126303</v>
      </c>
      <c r="J100" s="123">
        <v>1.9160046066026968</v>
      </c>
      <c r="K100" s="123">
        <v>1.7440571049748363</v>
      </c>
      <c r="L100" s="123">
        <v>2.1230032798019587</v>
      </c>
      <c r="M100" s="123">
        <v>2.1075118273089832</v>
      </c>
      <c r="N100" s="123">
        <v>2.0972769491873002</v>
      </c>
      <c r="O100" s="123">
        <v>2.0444973250468572</v>
      </c>
      <c r="P100" s="123">
        <v>1.9947288220286883</v>
      </c>
      <c r="Q100" s="123">
        <v>1.9504311660972502</v>
      </c>
      <c r="R100" s="123">
        <v>1.9043267070872518</v>
      </c>
      <c r="S100" s="123">
        <v>1.8646683552424479</v>
      </c>
      <c r="T100" s="123">
        <v>1.827772993550302</v>
      </c>
      <c r="U100" s="123">
        <v>1.79289332852691</v>
      </c>
      <c r="V100" s="123">
        <v>1.7574897481595007</v>
      </c>
      <c r="W100" s="123">
        <v>1.7405606747210856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1.6833238105042203</v>
      </c>
      <c r="C103" s="110">
        <v>1.7906892823099034</v>
      </c>
      <c r="D103" s="110">
        <v>1.7916066293065804</v>
      </c>
      <c r="E103" s="110">
        <v>1.7851762134610172</v>
      </c>
      <c r="F103" s="110">
        <v>1.8349466825892009</v>
      </c>
      <c r="G103" s="110">
        <v>1.837027865268938</v>
      </c>
      <c r="H103" s="110">
        <v>2.0064880656995348</v>
      </c>
      <c r="I103" s="110">
        <v>1.871752670126303</v>
      </c>
      <c r="J103" s="110">
        <v>1.9160046066026968</v>
      </c>
      <c r="K103" s="110">
        <v>1.7440571049748363</v>
      </c>
      <c r="L103" s="110">
        <v>2.1230032798019587</v>
      </c>
      <c r="M103" s="110">
        <v>2.1075118273089832</v>
      </c>
      <c r="N103" s="110">
        <v>2.0972769491873002</v>
      </c>
      <c r="O103" s="110">
        <v>2.0444973250468572</v>
      </c>
      <c r="P103" s="110">
        <v>1.9947288220286883</v>
      </c>
      <c r="Q103" s="110">
        <v>1.9504311660972502</v>
      </c>
      <c r="R103" s="110">
        <v>1.9043267070872518</v>
      </c>
      <c r="S103" s="110">
        <v>1.8646683552424479</v>
      </c>
      <c r="T103" s="110">
        <v>1.827772993550302</v>
      </c>
      <c r="U103" s="110">
        <v>1.79289332852691</v>
      </c>
      <c r="V103" s="110">
        <v>1.7574897481595007</v>
      </c>
      <c r="W103" s="110">
        <v>1.7405606747210856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84.594095467229749</v>
      </c>
      <c r="C124" s="118">
        <f t="shared" si="42"/>
        <v>93.793801886712416</v>
      </c>
      <c r="D124" s="118">
        <f t="shared" si="42"/>
        <v>88.621524546585121</v>
      </c>
      <c r="E124" s="118">
        <f t="shared" si="42"/>
        <v>92.289463733719813</v>
      </c>
      <c r="F124" s="118">
        <f t="shared" si="42"/>
        <v>91.525628417802778</v>
      </c>
      <c r="G124" s="118">
        <f t="shared" si="42"/>
        <v>86.958582723201957</v>
      </c>
      <c r="H124" s="118">
        <f t="shared" si="42"/>
        <v>86.005719993944595</v>
      </c>
      <c r="I124" s="118">
        <f t="shared" si="42"/>
        <v>81.86187739704323</v>
      </c>
      <c r="J124" s="118">
        <f t="shared" si="42"/>
        <v>91.088720024504966</v>
      </c>
      <c r="K124" s="118">
        <f t="shared" si="42"/>
        <v>89.89909064922665</v>
      </c>
      <c r="L124" s="118">
        <f t="shared" si="42"/>
        <v>104.82120188924409</v>
      </c>
      <c r="M124" s="118">
        <f t="shared" si="42"/>
        <v>85.698185191040835</v>
      </c>
      <c r="N124" s="118">
        <f t="shared" si="42"/>
        <v>93.374248621890345</v>
      </c>
      <c r="O124" s="118">
        <f t="shared" si="42"/>
        <v>99.094940971500847</v>
      </c>
      <c r="P124" s="118">
        <f t="shared" si="42"/>
        <v>76.3401345404084</v>
      </c>
      <c r="Q124" s="118">
        <f t="shared" si="42"/>
        <v>81.538764555704475</v>
      </c>
      <c r="R124" s="118">
        <f t="shared" ref="R124:V124" si="43">R125+R128+R130+R139</f>
        <v>81.761245261677502</v>
      </c>
      <c r="S124" s="118">
        <f t="shared" si="43"/>
        <v>78.989759590268605</v>
      </c>
      <c r="T124" s="118">
        <f t="shared" si="43"/>
        <v>81.451215406573354</v>
      </c>
      <c r="U124" s="118">
        <f t="shared" si="43"/>
        <v>78.35867651289216</v>
      </c>
      <c r="V124" s="118">
        <f t="shared" si="43"/>
        <v>76.090740018330706</v>
      </c>
      <c r="W124" s="118">
        <f t="shared" ref="W124" si="44">W125+W128+W130+W139</f>
        <v>85.289920976100433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73.819569440254654</v>
      </c>
      <c r="C125" s="123">
        <f t="shared" si="45"/>
        <v>82.340705227414475</v>
      </c>
      <c r="D125" s="123">
        <f t="shared" si="45"/>
        <v>76.6786395705833</v>
      </c>
      <c r="E125" s="123">
        <f t="shared" si="45"/>
        <v>79.914737855766219</v>
      </c>
      <c r="F125" s="123">
        <f t="shared" si="45"/>
        <v>79.201782768209071</v>
      </c>
      <c r="G125" s="123">
        <f t="shared" si="45"/>
        <v>74.987980510480853</v>
      </c>
      <c r="H125" s="123">
        <f t="shared" si="45"/>
        <v>73.994675771755624</v>
      </c>
      <c r="I125" s="123">
        <f t="shared" si="45"/>
        <v>70.02618854697856</v>
      </c>
      <c r="J125" s="123">
        <f t="shared" si="45"/>
        <v>79.071227001905882</v>
      </c>
      <c r="K125" s="123">
        <f t="shared" si="45"/>
        <v>78.009015223167921</v>
      </c>
      <c r="L125" s="123">
        <f t="shared" si="45"/>
        <v>90.898713036934893</v>
      </c>
      <c r="M125" s="123">
        <f t="shared" si="45"/>
        <v>74.101421966842722</v>
      </c>
      <c r="N125" s="123">
        <f t="shared" si="45"/>
        <v>81.223095559128737</v>
      </c>
      <c r="O125" s="123">
        <f t="shared" si="45"/>
        <v>86.070837424570641</v>
      </c>
      <c r="P125" s="123">
        <f t="shared" si="45"/>
        <v>64.993825956398638</v>
      </c>
      <c r="Q125" s="123">
        <f t="shared" si="45"/>
        <v>68.275084654503019</v>
      </c>
      <c r="R125" s="123">
        <f t="shared" ref="R125:V125" si="46">SUM(R126:R127)</f>
        <v>68.370703988436134</v>
      </c>
      <c r="S125" s="123">
        <f t="shared" si="46"/>
        <v>66.118076346501709</v>
      </c>
      <c r="T125" s="123">
        <f t="shared" si="46"/>
        <v>68.578687219855524</v>
      </c>
      <c r="U125" s="123">
        <f t="shared" si="46"/>
        <v>66.288469780345082</v>
      </c>
      <c r="V125" s="123">
        <f t="shared" si="46"/>
        <v>64.950111246440486</v>
      </c>
      <c r="W125" s="123">
        <f t="shared" ref="W125" si="47">SUM(W126:W127)</f>
        <v>73.778616897636269</v>
      </c>
      <c r="DA125" s="130" t="s">
        <v>3031</v>
      </c>
    </row>
    <row r="126" spans="1:105" ht="12" customHeight="1" x14ac:dyDescent="0.25">
      <c r="A126" s="97" t="s">
        <v>203</v>
      </c>
      <c r="B126" s="99">
        <v>73.475887662010052</v>
      </c>
      <c r="C126" s="99">
        <v>81.963428971522177</v>
      </c>
      <c r="D126" s="99">
        <v>76.334097735505239</v>
      </c>
      <c r="E126" s="99">
        <v>79.562202840464721</v>
      </c>
      <c r="F126" s="99">
        <v>78.859455883273128</v>
      </c>
      <c r="G126" s="99">
        <v>74.671570566373134</v>
      </c>
      <c r="H126" s="99">
        <v>73.690343014575745</v>
      </c>
      <c r="I126" s="99">
        <v>69.74661287961392</v>
      </c>
      <c r="J126" s="99">
        <v>78.754220540087388</v>
      </c>
      <c r="K126" s="99">
        <v>77.700055518985508</v>
      </c>
      <c r="L126" s="99">
        <v>90.531159714399237</v>
      </c>
      <c r="M126" s="99">
        <v>73.819931067060736</v>
      </c>
      <c r="N126" s="99">
        <v>80.914821918810901</v>
      </c>
      <c r="O126" s="99">
        <v>85.741955634581117</v>
      </c>
      <c r="P126" s="99">
        <v>64.76204865176139</v>
      </c>
      <c r="Q126" s="99">
        <v>68.024826273182171</v>
      </c>
      <c r="R126" s="99">
        <v>68.119046046375601</v>
      </c>
      <c r="S126" s="99">
        <v>65.878773377143858</v>
      </c>
      <c r="T126" s="99">
        <v>68.333297175284684</v>
      </c>
      <c r="U126" s="99">
        <v>66.056041150292216</v>
      </c>
      <c r="V126" s="99">
        <v>64.728147461909273</v>
      </c>
      <c r="W126" s="99">
        <v>73.520346831246414</v>
      </c>
      <c r="DA126" s="63" t="s">
        <v>3032</v>
      </c>
    </row>
    <row r="127" spans="1:105" ht="12" customHeight="1" x14ac:dyDescent="0.25">
      <c r="A127" s="97" t="s">
        <v>53</v>
      </c>
      <c r="B127" s="99">
        <v>0.34368177824460544</v>
      </c>
      <c r="C127" s="99">
        <v>0.37727625589230102</v>
      </c>
      <c r="D127" s="99">
        <v>0.34454183507806624</v>
      </c>
      <c r="E127" s="99">
        <v>0.35253501530149217</v>
      </c>
      <c r="F127" s="99">
        <v>0.34232688493594593</v>
      </c>
      <c r="G127" s="99">
        <v>0.316409944107714</v>
      </c>
      <c r="H127" s="99">
        <v>0.30433275717988317</v>
      </c>
      <c r="I127" s="99">
        <v>0.2795756673646404</v>
      </c>
      <c r="J127" s="99">
        <v>0.31700646181849967</v>
      </c>
      <c r="K127" s="99">
        <v>0.30895970418241231</v>
      </c>
      <c r="L127" s="99">
        <v>0.36755332253565948</v>
      </c>
      <c r="M127" s="99">
        <v>0.28149089978197955</v>
      </c>
      <c r="N127" s="99">
        <v>0.3082736403178426</v>
      </c>
      <c r="O127" s="99">
        <v>0.32888178998952539</v>
      </c>
      <c r="P127" s="99">
        <v>0.23177730463725041</v>
      </c>
      <c r="Q127" s="99">
        <v>0.25025838132085232</v>
      </c>
      <c r="R127" s="99">
        <v>0.25165794206053155</v>
      </c>
      <c r="S127" s="99">
        <v>0.23930296935785017</v>
      </c>
      <c r="T127" s="99">
        <v>0.24539004457083849</v>
      </c>
      <c r="U127" s="99">
        <v>0.23242863005286638</v>
      </c>
      <c r="V127" s="99">
        <v>0.2219637845312091</v>
      </c>
      <c r="W127" s="99">
        <v>0.2582700663898595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0.10076375777874547</v>
      </c>
      <c r="C128" s="123">
        <f t="shared" si="48"/>
        <v>0.10396733841599412</v>
      </c>
      <c r="D128" s="123">
        <f t="shared" si="48"/>
        <v>0.11018001180818719</v>
      </c>
      <c r="E128" s="123">
        <f t="shared" si="48"/>
        <v>0.17361791131174723</v>
      </c>
      <c r="F128" s="123">
        <f t="shared" si="48"/>
        <v>0.14605223427675762</v>
      </c>
      <c r="G128" s="123">
        <f t="shared" si="48"/>
        <v>0.17401935239003088</v>
      </c>
      <c r="H128" s="123">
        <f t="shared" si="48"/>
        <v>0.30065703014091966</v>
      </c>
      <c r="I128" s="123">
        <f t="shared" si="48"/>
        <v>0.21855345662154216</v>
      </c>
      <c r="J128" s="123">
        <f t="shared" si="48"/>
        <v>0.23529531615373084</v>
      </c>
      <c r="K128" s="123">
        <f t="shared" si="48"/>
        <v>0.27095583589975747</v>
      </c>
      <c r="L128" s="123">
        <f t="shared" si="48"/>
        <v>0.30917691836410516</v>
      </c>
      <c r="M128" s="123">
        <f t="shared" si="48"/>
        <v>0.40936183366028034</v>
      </c>
      <c r="N128" s="123">
        <f t="shared" si="48"/>
        <v>0.51132279268809921</v>
      </c>
      <c r="O128" s="123">
        <f t="shared" si="48"/>
        <v>0.6141735775912498</v>
      </c>
      <c r="P128" s="123">
        <f t="shared" si="48"/>
        <v>0.76486695605643407</v>
      </c>
      <c r="Q128" s="123">
        <f t="shared" si="48"/>
        <v>0.91828904649320597</v>
      </c>
      <c r="R128" s="123">
        <f t="shared" si="48"/>
        <v>1.0734465411893992</v>
      </c>
      <c r="S128" s="123">
        <f t="shared" si="48"/>
        <v>1.1867414546582886</v>
      </c>
      <c r="T128" s="123">
        <f t="shared" si="48"/>
        <v>1.2783665910030262</v>
      </c>
      <c r="U128" s="123">
        <f t="shared" si="48"/>
        <v>1.3797947676367135</v>
      </c>
      <c r="V128" s="123">
        <f t="shared" si="48"/>
        <v>1.4511678849556673</v>
      </c>
      <c r="W128" s="123">
        <f t="shared" si="48"/>
        <v>1.5033442408936579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0.10076375777874547</v>
      </c>
      <c r="C129" s="99">
        <f>RES_hhdet_tesh!C129/RES_summary!C$19</f>
        <v>0.10396733841599412</v>
      </c>
      <c r="D129" s="99">
        <f>RES_hhdet_tesh!D129/RES_summary!D$19</f>
        <v>0.11018001180818719</v>
      </c>
      <c r="E129" s="99">
        <f>RES_hhdet_tesh!E129/RES_summary!E$19</f>
        <v>0.17361791131174723</v>
      </c>
      <c r="F129" s="99">
        <f>RES_hhdet_tesh!F129/RES_summary!F$19</f>
        <v>0.14605223427675762</v>
      </c>
      <c r="G129" s="99">
        <f>RES_hhdet_tesh!G129/RES_summary!G$19</f>
        <v>0.17401935239003088</v>
      </c>
      <c r="H129" s="99">
        <f>RES_hhdet_tesh!H129/RES_summary!H$19</f>
        <v>0.30065703014091966</v>
      </c>
      <c r="I129" s="99">
        <f>RES_hhdet_tesh!I129/RES_summary!I$19</f>
        <v>0.21855345662154216</v>
      </c>
      <c r="J129" s="99">
        <f>RES_hhdet_tesh!J129/RES_summary!J$19</f>
        <v>0.23529531615373084</v>
      </c>
      <c r="K129" s="99">
        <f>RES_hhdet_tesh!K129/RES_summary!K$19</f>
        <v>0.27095583589975747</v>
      </c>
      <c r="L129" s="99">
        <f>RES_hhdet_tesh!L129/RES_summary!L$19</f>
        <v>0.30917691836410516</v>
      </c>
      <c r="M129" s="99">
        <f>RES_hhdet_tesh!M129/RES_summary!M$19</f>
        <v>0.40936183366028034</v>
      </c>
      <c r="N129" s="99">
        <f>RES_hhdet_tesh!N129/RES_summary!N$19</f>
        <v>0.51132279268809921</v>
      </c>
      <c r="O129" s="99">
        <f>RES_hhdet_tesh!O129/RES_summary!O$19</f>
        <v>0.6141735775912498</v>
      </c>
      <c r="P129" s="99">
        <f>RES_hhdet_tesh!P129/RES_summary!P$19</f>
        <v>0.76486695605643407</v>
      </c>
      <c r="Q129" s="99">
        <f>RES_hhdet_tesh!Q129/RES_summary!Q$19</f>
        <v>0.91828904649320597</v>
      </c>
      <c r="R129" s="99">
        <f>RES_hhdet_tesh!R129/RES_summary!R$19</f>
        <v>1.0734465411893992</v>
      </c>
      <c r="S129" s="99">
        <f>RES_hhdet_tesh!S129/RES_summary!S$19</f>
        <v>1.1867414546582886</v>
      </c>
      <c r="T129" s="99">
        <f>RES_hhdet_tesh!T129/RES_summary!T$19</f>
        <v>1.2783665910030262</v>
      </c>
      <c r="U129" s="99">
        <f>RES_hhdet_tesh!U129/RES_summary!U$19</f>
        <v>1.3797947676367135</v>
      </c>
      <c r="V129" s="99">
        <f>RES_hhdet_tesh!V129/RES_summary!V$19</f>
        <v>1.4511678849556673</v>
      </c>
      <c r="W129" s="99">
        <f>RES_hhdet_tesh!W129/RES_summary!W$19</f>
        <v>1.5033442408936579</v>
      </c>
      <c r="DA129" s="63" t="s">
        <v>3035</v>
      </c>
    </row>
    <row r="130" spans="1:105" ht="12" customHeight="1" x14ac:dyDescent="0.25">
      <c r="A130" s="121" t="s">
        <v>55</v>
      </c>
      <c r="B130" s="123">
        <v>8.9904384586921218</v>
      </c>
      <c r="C130" s="123">
        <v>9.5584400385720407</v>
      </c>
      <c r="D130" s="123">
        <v>10.041098334887053</v>
      </c>
      <c r="E130" s="123">
        <v>10.415931753180827</v>
      </c>
      <c r="F130" s="123">
        <v>10.342846732727754</v>
      </c>
      <c r="G130" s="123">
        <v>9.9595549950621294</v>
      </c>
      <c r="H130" s="123">
        <v>9.703899126348519</v>
      </c>
      <c r="I130" s="123">
        <v>9.7453827233168315</v>
      </c>
      <c r="J130" s="123">
        <v>9.8661930998426559</v>
      </c>
      <c r="K130" s="123">
        <v>9.8750624851841504</v>
      </c>
      <c r="L130" s="123">
        <v>11.490308654143128</v>
      </c>
      <c r="M130" s="123">
        <v>9.0798895632288446</v>
      </c>
      <c r="N130" s="123">
        <v>9.5425533208861992</v>
      </c>
      <c r="O130" s="123">
        <v>10.365432644292097</v>
      </c>
      <c r="P130" s="123">
        <v>8.5867128059246269</v>
      </c>
      <c r="Q130" s="123">
        <v>10.394959688611008</v>
      </c>
      <c r="R130" s="123">
        <v>10.412768024964725</v>
      </c>
      <c r="S130" s="123">
        <v>9.8202734338661699</v>
      </c>
      <c r="T130" s="123">
        <v>9.7663886021645165</v>
      </c>
      <c r="U130" s="123">
        <v>8.8975186363834542</v>
      </c>
      <c r="V130" s="123">
        <v>7.93197113877505</v>
      </c>
      <c r="W130" s="123">
        <v>8.2673991628494257</v>
      </c>
      <c r="DA130" s="130" t="s">
        <v>3036</v>
      </c>
    </row>
    <row r="131" spans="1:105" ht="12" customHeight="1" x14ac:dyDescent="0.25">
      <c r="A131" s="97" t="s">
        <v>128</v>
      </c>
      <c r="B131" s="99">
        <v>8.9788567460154027</v>
      </c>
      <c r="C131" s="99">
        <v>9.5653509747010368</v>
      </c>
      <c r="D131" s="99">
        <v>10.038322170626252</v>
      </c>
      <c r="E131" s="99">
        <v>10.417779849246784</v>
      </c>
      <c r="F131" s="99">
        <v>10.34759296800914</v>
      </c>
      <c r="G131" s="99">
        <v>9.9594028974921418</v>
      </c>
      <c r="H131" s="99">
        <v>9.7028239005982044</v>
      </c>
      <c r="I131" s="99">
        <v>9.7400089326020787</v>
      </c>
      <c r="J131" s="99">
        <v>9.8732498382982321</v>
      </c>
      <c r="K131" s="99">
        <v>9.8751388256692625</v>
      </c>
      <c r="L131" s="99">
        <v>11.51504091632434</v>
      </c>
      <c r="M131" s="99">
        <v>9.0695272287814266</v>
      </c>
      <c r="N131" s="99">
        <v>9.5412415967960822</v>
      </c>
      <c r="O131" s="99">
        <v>10.377417594493004</v>
      </c>
      <c r="P131" s="99">
        <v>8.5694726354647983</v>
      </c>
      <c r="Q131" s="99">
        <v>10.404621993838363</v>
      </c>
      <c r="R131" s="99">
        <v>10.420922452343076</v>
      </c>
      <c r="S131" s="99">
        <v>9.8209012242924238</v>
      </c>
      <c r="T131" s="99">
        <v>9.773696670260728</v>
      </c>
      <c r="U131" s="99">
        <v>8.8988009518417091</v>
      </c>
      <c r="V131" s="99">
        <v>7.926500156915341</v>
      </c>
      <c r="W131" s="99">
        <v>8.2707186525184628</v>
      </c>
      <c r="DA131" s="63" t="s">
        <v>3037</v>
      </c>
    </row>
    <row r="132" spans="1:105" ht="12" customHeight="1" x14ac:dyDescent="0.25">
      <c r="A132" s="97" t="s">
        <v>127</v>
      </c>
      <c r="B132" s="99">
        <v>8.9788567460154027</v>
      </c>
      <c r="C132" s="99">
        <v>9.5647494660161314</v>
      </c>
      <c r="D132" s="99">
        <v>10.038203140095781</v>
      </c>
      <c r="E132" s="99">
        <v>10.417084676470372</v>
      </c>
      <c r="F132" s="99">
        <v>10.345935387771025</v>
      </c>
      <c r="G132" s="99">
        <v>9.9583209199391156</v>
      </c>
      <c r="H132" s="99">
        <v>9.7022683060536785</v>
      </c>
      <c r="I132" s="99">
        <v>9.7394027864553561</v>
      </c>
      <c r="J132" s="99">
        <v>9.8708803187621008</v>
      </c>
      <c r="K132" s="99">
        <v>9.8735972925680144</v>
      </c>
      <c r="L132" s="99">
        <v>11.512961823509416</v>
      </c>
      <c r="M132" s="99">
        <v>9.0712857192093956</v>
      </c>
      <c r="N132" s="99">
        <v>9.5431686465006624</v>
      </c>
      <c r="O132" s="99">
        <v>10.376487185825406</v>
      </c>
      <c r="P132" s="99">
        <v>8.5764278967522181</v>
      </c>
      <c r="Q132" s="99">
        <v>10.404112983849471</v>
      </c>
      <c r="R132" s="99">
        <v>10.42067132622587</v>
      </c>
      <c r="S132" s="99">
        <v>9.8248622548880817</v>
      </c>
      <c r="T132" s="99">
        <v>9.7791273347058443</v>
      </c>
      <c r="U132" s="99">
        <v>8.9080416860853049</v>
      </c>
      <c r="V132" s="99">
        <v>7.9392807231324456</v>
      </c>
      <c r="W132" s="99">
        <v>8.2796557327894256</v>
      </c>
      <c r="DA132" s="63" t="s">
        <v>3038</v>
      </c>
    </row>
    <row r="133" spans="1:105" ht="12" customHeight="1" x14ac:dyDescent="0.25">
      <c r="A133" s="100" t="s">
        <v>203</v>
      </c>
      <c r="B133" s="102">
        <v>4.7896057756826727</v>
      </c>
      <c r="C133" s="102">
        <v>4.6892098450585564</v>
      </c>
      <c r="D133" s="102">
        <v>5.1211584292836099</v>
      </c>
      <c r="E133" s="102">
        <v>5.2211450358377443</v>
      </c>
      <c r="F133" s="102">
        <v>5.1963884853368931</v>
      </c>
      <c r="G133" s="102">
        <v>5.0529208714416818</v>
      </c>
      <c r="H133" s="102">
        <v>4.8520923356128085</v>
      </c>
      <c r="I133" s="102">
        <v>5.1448637213732029</v>
      </c>
      <c r="J133" s="102">
        <v>4.8141016670979564</v>
      </c>
      <c r="K133" s="102">
        <v>4.934867324587878</v>
      </c>
      <c r="L133" s="102">
        <v>5.119590621544833</v>
      </c>
      <c r="M133" s="102">
        <v>4.1697505096852066</v>
      </c>
      <c r="N133" s="102">
        <v>4.2048079435992447</v>
      </c>
      <c r="O133" s="102">
        <v>4.7808853966559983</v>
      </c>
      <c r="P133" s="102">
        <v>4.0103426992389668</v>
      </c>
      <c r="Q133" s="102">
        <v>4.9870184264348945</v>
      </c>
      <c r="R133" s="102">
        <v>5.1875644691001241</v>
      </c>
      <c r="S133" s="102">
        <v>4.8853151381852129</v>
      </c>
      <c r="T133" s="102">
        <v>4.664574933793836</v>
      </c>
      <c r="U133" s="102">
        <v>4.078714205086178</v>
      </c>
      <c r="V133" s="102">
        <v>3.5703441669137383</v>
      </c>
      <c r="W133" s="102">
        <v>3.7509106098056102</v>
      </c>
      <c r="DA133" s="131" t="s">
        <v>3039</v>
      </c>
    </row>
    <row r="134" spans="1:105" ht="12" customHeight="1" x14ac:dyDescent="0.25">
      <c r="A134" s="103" t="s">
        <v>52</v>
      </c>
      <c r="B134" s="105">
        <v>4.1892509703327301</v>
      </c>
      <c r="C134" s="105">
        <v>4.875539620957575</v>
      </c>
      <c r="D134" s="105">
        <v>4.9170447108121742</v>
      </c>
      <c r="E134" s="105">
        <v>5.1959396406326279</v>
      </c>
      <c r="F134" s="105">
        <v>5.1495469024341292</v>
      </c>
      <c r="G134" s="105">
        <v>4.9054000484974321</v>
      </c>
      <c r="H134" s="105">
        <v>4.85017597044087</v>
      </c>
      <c r="I134" s="105">
        <v>4.594539065082154</v>
      </c>
      <c r="J134" s="105">
        <v>5.0567786516641435</v>
      </c>
      <c r="K134" s="105">
        <v>4.9387299679801364</v>
      </c>
      <c r="L134" s="105">
        <v>6.3933712019645856</v>
      </c>
      <c r="M134" s="105">
        <v>4.9015352095241891</v>
      </c>
      <c r="N134" s="105">
        <v>5.338360702901416</v>
      </c>
      <c r="O134" s="105">
        <v>5.5956017891694065</v>
      </c>
      <c r="P134" s="105">
        <v>4.5660851975132521</v>
      </c>
      <c r="Q134" s="105">
        <v>5.4170945574145772</v>
      </c>
      <c r="R134" s="105">
        <v>5.233106857125744</v>
      </c>
      <c r="S134" s="105">
        <v>4.9395471167028671</v>
      </c>
      <c r="T134" s="105">
        <v>5.1145524009120074</v>
      </c>
      <c r="U134" s="105">
        <v>4.8293274809991269</v>
      </c>
      <c r="V134" s="105">
        <v>4.3689365562187072</v>
      </c>
      <c r="W134" s="105">
        <v>4.5287451229838158</v>
      </c>
      <c r="DA134" s="132" t="s">
        <v>3040</v>
      </c>
    </row>
    <row r="135" spans="1:105" ht="12" customHeight="1" x14ac:dyDescent="0.25">
      <c r="A135" s="106" t="s">
        <v>122</v>
      </c>
      <c r="B135" s="102">
        <v>9.9962036068121947</v>
      </c>
      <c r="C135" s="102">
        <v>8.9613868897989235</v>
      </c>
      <c r="D135" s="102">
        <v>10.275658169668691</v>
      </c>
      <c r="E135" s="102">
        <v>10.259039846816673</v>
      </c>
      <c r="F135" s="102">
        <v>9.9431363149256828</v>
      </c>
      <c r="G135" s="102">
        <v>9.9724714400254939</v>
      </c>
      <c r="H135" s="102">
        <v>9.7904722113683125</v>
      </c>
      <c r="I135" s="102">
        <v>10.161274017042782</v>
      </c>
      <c r="J135" s="102">
        <v>9.3286392964940337</v>
      </c>
      <c r="K135" s="102">
        <v>9.8725045225399981</v>
      </c>
      <c r="L135" s="102">
        <v>9.6505937043041694</v>
      </c>
      <c r="M135" s="102">
        <v>9.8278545860962669</v>
      </c>
      <c r="N135" s="102">
        <v>9.6338476412638236</v>
      </c>
      <c r="O135" s="102">
        <v>9.5481390799635104</v>
      </c>
      <c r="P135" s="102">
        <v>9.7210765567822115</v>
      </c>
      <c r="Q135" s="102">
        <v>9.778585005301526</v>
      </c>
      <c r="R135" s="102">
        <v>9.8989873119660068</v>
      </c>
      <c r="S135" s="102">
        <v>9.7836747014290637</v>
      </c>
      <c r="T135" s="102">
        <v>9.316978096602254</v>
      </c>
      <c r="U135" s="102">
        <v>8.8198665656228581</v>
      </c>
      <c r="V135" s="102">
        <v>8.2487091356635158</v>
      </c>
      <c r="W135" s="102">
        <v>8.0676725306619161</v>
      </c>
      <c r="DA135" s="131" t="s">
        <v>3041</v>
      </c>
    </row>
    <row r="136" spans="1:105" ht="12" customHeight="1" x14ac:dyDescent="0.25">
      <c r="A136" s="107" t="s">
        <v>121</v>
      </c>
      <c r="B136" s="105">
        <v>9.9962036068121947</v>
      </c>
      <c r="C136" s="105">
        <v>8.9629704500148542</v>
      </c>
      <c r="D136" s="105">
        <v>10.277431400055379</v>
      </c>
      <c r="E136" s="105">
        <v>10.260876321154552</v>
      </c>
      <c r="F136" s="105">
        <v>9.9445117984566931</v>
      </c>
      <c r="G136" s="105">
        <v>9.9729995358719439</v>
      </c>
      <c r="H136" s="105">
        <v>9.7912076059365365</v>
      </c>
      <c r="I136" s="105">
        <v>10.15929172111627</v>
      </c>
      <c r="J136" s="105">
        <v>9.3276970094574487</v>
      </c>
      <c r="K136" s="105">
        <v>9.868540696179334</v>
      </c>
      <c r="L136" s="105">
        <v>9.6556475659033616</v>
      </c>
      <c r="M136" s="105">
        <v>9.82667876349376</v>
      </c>
      <c r="N136" s="105">
        <v>9.6339112317439799</v>
      </c>
      <c r="O136" s="105">
        <v>9.5488854184586831</v>
      </c>
      <c r="P136" s="105">
        <v>9.7054200177589252</v>
      </c>
      <c r="Q136" s="105">
        <v>9.767178594241587</v>
      </c>
      <c r="R136" s="105">
        <v>9.8887028552980034</v>
      </c>
      <c r="S136" s="105">
        <v>9.7751408331361258</v>
      </c>
      <c r="T136" s="105">
        <v>9.313318484723851</v>
      </c>
      <c r="U136" s="105">
        <v>8.8135457662160359</v>
      </c>
      <c r="V136" s="105">
        <v>8.2469271874028127</v>
      </c>
      <c r="W136" s="105">
        <v>8.0665183060977608</v>
      </c>
      <c r="DA136" s="132" t="s">
        <v>3042</v>
      </c>
    </row>
    <row r="137" spans="1:105" ht="12" customHeight="1" x14ac:dyDescent="0.25">
      <c r="A137" s="108" t="s">
        <v>53</v>
      </c>
      <c r="B137" s="99">
        <v>5.3793724811164418</v>
      </c>
      <c r="C137" s="99">
        <v>4.3556109533145095</v>
      </c>
      <c r="D137" s="99">
        <v>5.2528806185679464</v>
      </c>
      <c r="E137" s="99">
        <v>5.1299415029039244</v>
      </c>
      <c r="F137" s="99">
        <v>4.9816106648688576</v>
      </c>
      <c r="G137" s="99">
        <v>5.0629676803131654</v>
      </c>
      <c r="H137" s="99">
        <v>4.8841578518138391</v>
      </c>
      <c r="I137" s="99">
        <v>5.4108160412320645</v>
      </c>
      <c r="J137" s="99">
        <v>4.4994098196006558</v>
      </c>
      <c r="K137" s="99">
        <v>4.917509839510724</v>
      </c>
      <c r="L137" s="99">
        <v>4.0686398484212551</v>
      </c>
      <c r="M137" s="99">
        <v>4.5523844335754129</v>
      </c>
      <c r="N137" s="99">
        <v>4.2582825257964299</v>
      </c>
      <c r="O137" s="99">
        <v>4.3157120849798503</v>
      </c>
      <c r="P137" s="99">
        <v>4.5671858034557546</v>
      </c>
      <c r="Q137" s="99">
        <v>4.6489921373312484</v>
      </c>
      <c r="R137" s="99">
        <v>4.8774255573740888</v>
      </c>
      <c r="S137" s="99">
        <v>4.8507670943127925</v>
      </c>
      <c r="T137" s="99">
        <v>4.4194719557551103</v>
      </c>
      <c r="U137" s="99">
        <v>4.0330534759606218</v>
      </c>
      <c r="V137" s="99">
        <v>3.7363264250957458</v>
      </c>
      <c r="W137" s="99">
        <v>3.6419025348696827</v>
      </c>
      <c r="DA137" s="63" t="s">
        <v>3043</v>
      </c>
    </row>
    <row r="138" spans="1:105" ht="12" customHeight="1" x14ac:dyDescent="0.25">
      <c r="A138" s="108" t="s">
        <v>52</v>
      </c>
      <c r="B138" s="99">
        <v>4.6168311256957519</v>
      </c>
      <c r="C138" s="99">
        <v>4.6073594967003473</v>
      </c>
      <c r="D138" s="99">
        <v>5.0245507814874344</v>
      </c>
      <c r="E138" s="99">
        <v>5.1309348182506254</v>
      </c>
      <c r="F138" s="99">
        <v>4.9629011335878346</v>
      </c>
      <c r="G138" s="99">
        <v>4.9100318555587785</v>
      </c>
      <c r="H138" s="99">
        <v>4.9070497541226974</v>
      </c>
      <c r="I138" s="99">
        <v>4.7484756798842058</v>
      </c>
      <c r="J138" s="99">
        <v>4.8282871898567921</v>
      </c>
      <c r="K138" s="99">
        <v>4.9510308566686119</v>
      </c>
      <c r="L138" s="99">
        <v>5.5870077174821065</v>
      </c>
      <c r="M138" s="99">
        <v>5.2742943299183471</v>
      </c>
      <c r="N138" s="99">
        <v>5.37562870594755</v>
      </c>
      <c r="O138" s="99">
        <v>5.2331733334788337</v>
      </c>
      <c r="P138" s="99">
        <v>5.1382342143031696</v>
      </c>
      <c r="Q138" s="99">
        <v>5.1181864569103377</v>
      </c>
      <c r="R138" s="99">
        <v>5.0112772979239146</v>
      </c>
      <c r="S138" s="99">
        <v>4.9243737388233306</v>
      </c>
      <c r="T138" s="99">
        <v>4.8938465289687398</v>
      </c>
      <c r="U138" s="99">
        <v>4.7804922902554132</v>
      </c>
      <c r="V138" s="99">
        <v>4.5106007623070665</v>
      </c>
      <c r="W138" s="99">
        <v>4.4246157712280771</v>
      </c>
      <c r="DA138" s="63" t="s">
        <v>3044</v>
      </c>
    </row>
    <row r="139" spans="1:105" ht="12" customHeight="1" x14ac:dyDescent="0.25">
      <c r="A139" s="121" t="s">
        <v>54</v>
      </c>
      <c r="B139" s="123">
        <v>1.6833238105042208</v>
      </c>
      <c r="C139" s="123">
        <v>1.7906892823099032</v>
      </c>
      <c r="D139" s="123">
        <v>1.7916066293065807</v>
      </c>
      <c r="E139" s="123">
        <v>1.7851762134610172</v>
      </c>
      <c r="F139" s="123">
        <v>1.8349466825892018</v>
      </c>
      <c r="G139" s="123">
        <v>1.8370278652689374</v>
      </c>
      <c r="H139" s="123">
        <v>2.0064880656995348</v>
      </c>
      <c r="I139" s="123">
        <v>1.8717526701263052</v>
      </c>
      <c r="J139" s="123">
        <v>1.9160046066026943</v>
      </c>
      <c r="K139" s="123">
        <v>1.7440571049748337</v>
      </c>
      <c r="L139" s="123">
        <v>2.1230032798019591</v>
      </c>
      <c r="M139" s="123">
        <v>2.1075118273089841</v>
      </c>
      <c r="N139" s="123">
        <v>2.0972769491872989</v>
      </c>
      <c r="O139" s="123">
        <v>2.0444973250468554</v>
      </c>
      <c r="P139" s="123">
        <v>1.9947288220286878</v>
      </c>
      <c r="Q139" s="123">
        <v>1.9504311660972515</v>
      </c>
      <c r="R139" s="123">
        <v>1.9043267070872527</v>
      </c>
      <c r="S139" s="123">
        <v>1.8646683552424466</v>
      </c>
      <c r="T139" s="123">
        <v>1.8277729935503031</v>
      </c>
      <c r="U139" s="123">
        <v>1.7928933285269111</v>
      </c>
      <c r="V139" s="123">
        <v>1.7574897481595</v>
      </c>
      <c r="W139" s="123">
        <v>1.7405606747210809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1.6833238105042208</v>
      </c>
      <c r="C141" s="110">
        <v>1.7906892823099032</v>
      </c>
      <c r="D141" s="110">
        <v>1.7916066293065807</v>
      </c>
      <c r="E141" s="110">
        <v>1.7851762134610172</v>
      </c>
      <c r="F141" s="110">
        <v>1.8349466825892018</v>
      </c>
      <c r="G141" s="110">
        <v>1.8370278652689374</v>
      </c>
      <c r="H141" s="110">
        <v>2.0064880656995348</v>
      </c>
      <c r="I141" s="110">
        <v>1.8717526701263052</v>
      </c>
      <c r="J141" s="110">
        <v>1.9160046066026943</v>
      </c>
      <c r="K141" s="110">
        <v>1.7440571049748337</v>
      </c>
      <c r="L141" s="110">
        <v>2.1230032798019591</v>
      </c>
      <c r="M141" s="110">
        <v>2.1075118273089841</v>
      </c>
      <c r="N141" s="110">
        <v>2.0972769491872989</v>
      </c>
      <c r="O141" s="110">
        <v>2.0444973250468554</v>
      </c>
      <c r="P141" s="110">
        <v>1.9947288220286878</v>
      </c>
      <c r="Q141" s="110">
        <v>1.9504311660972515</v>
      </c>
      <c r="R141" s="110">
        <v>1.9043267070872527</v>
      </c>
      <c r="S141" s="110">
        <v>1.8646683552424466</v>
      </c>
      <c r="T141" s="110">
        <v>1.8277729935503031</v>
      </c>
      <c r="U141" s="110">
        <v>1.7928933285269111</v>
      </c>
      <c r="V141" s="110">
        <v>1.7574897481595</v>
      </c>
      <c r="W141" s="110">
        <v>1.7405606747210809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87.725873433166115</v>
      </c>
      <c r="C143" s="118">
        <f t="shared" si="49"/>
        <v>87.199750002763452</v>
      </c>
      <c r="D143" s="118">
        <f t="shared" si="49"/>
        <v>89.210200242069732</v>
      </c>
      <c r="E143" s="118">
        <f t="shared" si="49"/>
        <v>92.544524967710117</v>
      </c>
      <c r="F143" s="118">
        <f t="shared" si="49"/>
        <v>88.861206769909842</v>
      </c>
      <c r="G143" s="118">
        <f t="shared" si="49"/>
        <v>83.334769266114151</v>
      </c>
      <c r="H143" s="118">
        <f t="shared" si="49"/>
        <v>85.509916294749758</v>
      </c>
      <c r="I143" s="118">
        <f t="shared" si="49"/>
        <v>81.172681994122286</v>
      </c>
      <c r="J143" s="118">
        <f t="shared" si="49"/>
        <v>88.57145655207097</v>
      </c>
      <c r="K143" s="118">
        <f t="shared" si="49"/>
        <v>94.254889699894292</v>
      </c>
      <c r="L143" s="118">
        <f t="shared" si="49"/>
        <v>95.975834210839395</v>
      </c>
      <c r="M143" s="118">
        <f t="shared" si="49"/>
        <v>94.498355257177877</v>
      </c>
      <c r="N143" s="118">
        <f t="shared" si="49"/>
        <v>93.386220950341468</v>
      </c>
      <c r="O143" s="118">
        <f t="shared" si="49"/>
        <v>89.128609929722856</v>
      </c>
      <c r="P143" s="118">
        <f t="shared" si="49"/>
        <v>82.378210005283194</v>
      </c>
      <c r="Q143" s="118">
        <f t="shared" si="49"/>
        <v>78.680376118017364</v>
      </c>
      <c r="R143" s="118">
        <f t="shared" ref="R143:V143" si="50">R144+R146+R148+R157</f>
        <v>78.161623744774488</v>
      </c>
      <c r="S143" s="118">
        <f t="shared" si="50"/>
        <v>78.283453147865444</v>
      </c>
      <c r="T143" s="118">
        <f t="shared" si="50"/>
        <v>76.014375320716695</v>
      </c>
      <c r="U143" s="118">
        <f t="shared" si="50"/>
        <v>76.452213266005288</v>
      </c>
      <c r="V143" s="118">
        <f t="shared" si="50"/>
        <v>80.490031498104415</v>
      </c>
      <c r="W143" s="118">
        <f t="shared" ref="W143" si="51">W144+W146+W148+W157</f>
        <v>90.110341257186647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75.038654143999651</v>
      </c>
      <c r="C144" s="123">
        <f t="shared" si="52"/>
        <v>75.482446764104864</v>
      </c>
      <c r="D144" s="123">
        <f t="shared" si="52"/>
        <v>76.27532102331601</v>
      </c>
      <c r="E144" s="123">
        <f t="shared" si="52"/>
        <v>79.419585594115716</v>
      </c>
      <c r="F144" s="123">
        <f t="shared" si="52"/>
        <v>76.355432932580953</v>
      </c>
      <c r="G144" s="123">
        <f t="shared" si="52"/>
        <v>70.858028869832751</v>
      </c>
      <c r="H144" s="123">
        <f t="shared" si="52"/>
        <v>72.751436619880877</v>
      </c>
      <c r="I144" s="123">
        <f t="shared" si="52"/>
        <v>68.436751747266328</v>
      </c>
      <c r="J144" s="123">
        <f t="shared" si="52"/>
        <v>76.552880831681179</v>
      </c>
      <c r="K144" s="123">
        <f t="shared" si="52"/>
        <v>81.783350235629626</v>
      </c>
      <c r="L144" s="123">
        <f t="shared" si="52"/>
        <v>83.22479467656548</v>
      </c>
      <c r="M144" s="123">
        <f t="shared" si="52"/>
        <v>81.419084241668941</v>
      </c>
      <c r="N144" s="123">
        <f t="shared" si="52"/>
        <v>80.289100355393387</v>
      </c>
      <c r="O144" s="123">
        <f t="shared" si="52"/>
        <v>75.95785982090942</v>
      </c>
      <c r="P144" s="123">
        <f t="shared" si="52"/>
        <v>68.879570092379893</v>
      </c>
      <c r="Q144" s="123">
        <f t="shared" si="52"/>
        <v>64.796945804929692</v>
      </c>
      <c r="R144" s="123">
        <f t="shared" si="52"/>
        <v>64.05678819560454</v>
      </c>
      <c r="S144" s="123">
        <f t="shared" si="52"/>
        <v>64.121077750416759</v>
      </c>
      <c r="T144" s="123">
        <f t="shared" si="52"/>
        <v>62.260779692870251</v>
      </c>
      <c r="U144" s="123">
        <f t="shared" si="52"/>
        <v>63.019392526064927</v>
      </c>
      <c r="V144" s="123">
        <f t="shared" si="52"/>
        <v>67.483073731711443</v>
      </c>
      <c r="W144" s="123">
        <f t="shared" si="52"/>
        <v>76.94883307901064</v>
      </c>
      <c r="DA144" s="130" t="s">
        <v>3049</v>
      </c>
    </row>
    <row r="145" spans="1:105" ht="12" customHeight="1" x14ac:dyDescent="0.25">
      <c r="A145" s="97" t="s">
        <v>53</v>
      </c>
      <c r="B145" s="99">
        <v>75.038654143999651</v>
      </c>
      <c r="C145" s="99">
        <v>75.482446764104864</v>
      </c>
      <c r="D145" s="99">
        <v>76.27532102331601</v>
      </c>
      <c r="E145" s="99">
        <v>79.419585594115716</v>
      </c>
      <c r="F145" s="99">
        <v>76.355432932580953</v>
      </c>
      <c r="G145" s="99">
        <v>70.858028869832751</v>
      </c>
      <c r="H145" s="99">
        <v>72.751436619880877</v>
      </c>
      <c r="I145" s="99">
        <v>68.436751747266328</v>
      </c>
      <c r="J145" s="99">
        <v>76.552880831681179</v>
      </c>
      <c r="K145" s="99">
        <v>81.783350235629626</v>
      </c>
      <c r="L145" s="99">
        <v>83.22479467656548</v>
      </c>
      <c r="M145" s="99">
        <v>81.419084241668941</v>
      </c>
      <c r="N145" s="99">
        <v>80.289100355393387</v>
      </c>
      <c r="O145" s="99">
        <v>75.95785982090942</v>
      </c>
      <c r="P145" s="99">
        <v>68.879570092379893</v>
      </c>
      <c r="Q145" s="99">
        <v>64.796945804929692</v>
      </c>
      <c r="R145" s="99">
        <v>64.05678819560454</v>
      </c>
      <c r="S145" s="99">
        <v>64.121077750416759</v>
      </c>
      <c r="T145" s="99">
        <v>62.260779692870251</v>
      </c>
      <c r="U145" s="99">
        <v>63.019392526064927</v>
      </c>
      <c r="V145" s="99">
        <v>67.483073731711443</v>
      </c>
      <c r="W145" s="99">
        <v>76.94883307901064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1.0076918718500396</v>
      </c>
      <c r="C146" s="123">
        <f t="shared" si="53"/>
        <v>0.96431984745304111</v>
      </c>
      <c r="D146" s="123">
        <f t="shared" si="53"/>
        <v>0.86735076662320187</v>
      </c>
      <c r="E146" s="123">
        <f t="shared" si="53"/>
        <v>1.0807181198628879</v>
      </c>
      <c r="F146" s="123">
        <f t="shared" si="53"/>
        <v>0.72777041426447797</v>
      </c>
      <c r="G146" s="123">
        <f t="shared" si="53"/>
        <v>0.66710248613759049</v>
      </c>
      <c r="H146" s="123">
        <f t="shared" si="53"/>
        <v>0.95987524913666089</v>
      </c>
      <c r="I146" s="123">
        <f t="shared" si="53"/>
        <v>0.70326092454123257</v>
      </c>
      <c r="J146" s="123">
        <f t="shared" si="53"/>
        <v>0.77513829532793155</v>
      </c>
      <c r="K146" s="123">
        <f t="shared" si="53"/>
        <v>0.85623540961938538</v>
      </c>
      <c r="L146" s="123">
        <f t="shared" si="53"/>
        <v>0.97027856221556319</v>
      </c>
      <c r="M146" s="123">
        <f t="shared" si="53"/>
        <v>1.1366179890355546</v>
      </c>
      <c r="N146" s="123">
        <f t="shared" si="53"/>
        <v>1.3542564807351005</v>
      </c>
      <c r="O146" s="123">
        <f t="shared" si="53"/>
        <v>1.5607456917258993</v>
      </c>
      <c r="P146" s="123">
        <f t="shared" si="53"/>
        <v>1.7702608996065403</v>
      </c>
      <c r="Q146" s="123">
        <f t="shared" si="53"/>
        <v>2.1365446880387031</v>
      </c>
      <c r="R146" s="123">
        <f t="shared" si="53"/>
        <v>2.2862423782814805</v>
      </c>
      <c r="S146" s="123">
        <f t="shared" si="53"/>
        <v>2.4990954906327678</v>
      </c>
      <c r="T146" s="123">
        <f t="shared" si="53"/>
        <v>2.5944100351543877</v>
      </c>
      <c r="U146" s="123">
        <f t="shared" si="53"/>
        <v>2.8111511718894278</v>
      </c>
      <c r="V146" s="123">
        <f t="shared" si="53"/>
        <v>2.9935637880018255</v>
      </c>
      <c r="W146" s="123">
        <f t="shared" si="53"/>
        <v>3.3410646044041696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1.0076918718500396</v>
      </c>
      <c r="C147" s="99">
        <f>RES_hhdet_tesh!C147/RES_summary!C$19</f>
        <v>0.96431984745304111</v>
      </c>
      <c r="D147" s="99">
        <f>RES_hhdet_tesh!D147/RES_summary!D$19</f>
        <v>0.86735076662320187</v>
      </c>
      <c r="E147" s="99">
        <f>RES_hhdet_tesh!E147/RES_summary!E$19</f>
        <v>1.0807181198628879</v>
      </c>
      <c r="F147" s="99">
        <f>RES_hhdet_tesh!F147/RES_summary!F$19</f>
        <v>0.72777041426447797</v>
      </c>
      <c r="G147" s="99">
        <f>RES_hhdet_tesh!G147/RES_summary!G$19</f>
        <v>0.66710248613759049</v>
      </c>
      <c r="H147" s="99">
        <f>RES_hhdet_tesh!H147/RES_summary!H$19</f>
        <v>0.95987524913666089</v>
      </c>
      <c r="I147" s="99">
        <f>RES_hhdet_tesh!I147/RES_summary!I$19</f>
        <v>0.70326092454123257</v>
      </c>
      <c r="J147" s="99">
        <f>RES_hhdet_tesh!J147/RES_summary!J$19</f>
        <v>0.77513829532793155</v>
      </c>
      <c r="K147" s="99">
        <f>RES_hhdet_tesh!K147/RES_summary!K$19</f>
        <v>0.85623540961938538</v>
      </c>
      <c r="L147" s="99">
        <f>RES_hhdet_tesh!L147/RES_summary!L$19</f>
        <v>0.97027856221556319</v>
      </c>
      <c r="M147" s="99">
        <f>RES_hhdet_tesh!M147/RES_summary!M$19</f>
        <v>1.1366179890355546</v>
      </c>
      <c r="N147" s="99">
        <f>RES_hhdet_tesh!N147/RES_summary!N$19</f>
        <v>1.3542564807351005</v>
      </c>
      <c r="O147" s="99">
        <f>RES_hhdet_tesh!O147/RES_summary!O$19</f>
        <v>1.5607456917258993</v>
      </c>
      <c r="P147" s="99">
        <f>RES_hhdet_tesh!P147/RES_summary!P$19</f>
        <v>1.7702608996065403</v>
      </c>
      <c r="Q147" s="99">
        <f>RES_hhdet_tesh!Q147/RES_summary!Q$19</f>
        <v>2.1365446880387031</v>
      </c>
      <c r="R147" s="99">
        <f>RES_hhdet_tesh!R147/RES_summary!R$19</f>
        <v>2.2862423782814805</v>
      </c>
      <c r="S147" s="99">
        <f>RES_hhdet_tesh!S147/RES_summary!S$19</f>
        <v>2.4990954906327678</v>
      </c>
      <c r="T147" s="99">
        <f>RES_hhdet_tesh!T147/RES_summary!T$19</f>
        <v>2.5944100351543877</v>
      </c>
      <c r="U147" s="99">
        <f>RES_hhdet_tesh!U147/RES_summary!U$19</f>
        <v>2.8111511718894278</v>
      </c>
      <c r="V147" s="99">
        <f>RES_hhdet_tesh!V147/RES_summary!V$19</f>
        <v>2.9935637880018255</v>
      </c>
      <c r="W147" s="99">
        <f>RES_hhdet_tesh!W147/RES_summary!W$19</f>
        <v>3.3410646044041696</v>
      </c>
      <c r="DA147" s="63" t="s">
        <v>3052</v>
      </c>
    </row>
    <row r="148" spans="1:105" ht="12" customHeight="1" x14ac:dyDescent="0.25">
      <c r="A148" s="121" t="s">
        <v>55</v>
      </c>
      <c r="B148" s="123">
        <v>9.9962036068121964</v>
      </c>
      <c r="C148" s="123">
        <v>8.9622941088956445</v>
      </c>
      <c r="D148" s="123">
        <v>10.275921822823939</v>
      </c>
      <c r="E148" s="123">
        <v>10.259045040270497</v>
      </c>
      <c r="F148" s="123">
        <v>9.9430567404751944</v>
      </c>
      <c r="G148" s="123">
        <v>9.9726100448748696</v>
      </c>
      <c r="H148" s="123">
        <v>9.7921163600326953</v>
      </c>
      <c r="I148" s="123">
        <v>10.160916652188439</v>
      </c>
      <c r="J148" s="123">
        <v>9.3274328184591599</v>
      </c>
      <c r="K148" s="123">
        <v>9.8712469496704518</v>
      </c>
      <c r="L148" s="123">
        <v>9.6577576922563839</v>
      </c>
      <c r="M148" s="123">
        <v>9.8351411991643953</v>
      </c>
      <c r="N148" s="123">
        <v>9.6455871650256917</v>
      </c>
      <c r="O148" s="123">
        <v>9.5655070920406686</v>
      </c>
      <c r="P148" s="123">
        <v>9.7336501912680511</v>
      </c>
      <c r="Q148" s="123">
        <v>9.7964544589517182</v>
      </c>
      <c r="R148" s="123">
        <v>9.9142664638012103</v>
      </c>
      <c r="S148" s="123">
        <v>9.7986115515734582</v>
      </c>
      <c r="T148" s="123">
        <v>9.3314125991417463</v>
      </c>
      <c r="U148" s="123">
        <v>8.8287762395240126</v>
      </c>
      <c r="V148" s="123">
        <v>8.2559042302316499</v>
      </c>
      <c r="W148" s="123">
        <v>8.0798828990507552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9.9962036068121982</v>
      </c>
      <c r="C153" s="102">
        <v>8.9615450149753162</v>
      </c>
      <c r="D153" s="102">
        <v>10.275020612402777</v>
      </c>
      <c r="E153" s="102">
        <v>10.257990543052403</v>
      </c>
      <c r="F153" s="102">
        <v>9.9420541984019053</v>
      </c>
      <c r="G153" s="102">
        <v>9.9718632395355371</v>
      </c>
      <c r="H153" s="102">
        <v>9.7915472089216706</v>
      </c>
      <c r="I153" s="102">
        <v>10.162426878280559</v>
      </c>
      <c r="J153" s="102">
        <v>9.3276188950024057</v>
      </c>
      <c r="K153" s="102">
        <v>9.8729175815371448</v>
      </c>
      <c r="L153" s="102">
        <v>9.6563389855127681</v>
      </c>
      <c r="M153" s="102">
        <v>9.8361736113728568</v>
      </c>
      <c r="N153" s="102">
        <v>9.646347088424486</v>
      </c>
      <c r="O153" s="102">
        <v>9.5659415266631633</v>
      </c>
      <c r="P153" s="102">
        <v>9.7423888078408218</v>
      </c>
      <c r="Q153" s="102">
        <v>9.8007748526390408</v>
      </c>
      <c r="R153" s="102">
        <v>9.9172984931170465</v>
      </c>
      <c r="S153" s="102">
        <v>9.7995971414556884</v>
      </c>
      <c r="T153" s="102">
        <v>9.330523479494218</v>
      </c>
      <c r="U153" s="102">
        <v>8.8293952779717877</v>
      </c>
      <c r="V153" s="102">
        <v>8.2564502913731506</v>
      </c>
      <c r="W153" s="102">
        <v>8.0804772391914312</v>
      </c>
      <c r="DA153" s="131" t="s">
        <v>3058</v>
      </c>
    </row>
    <row r="154" spans="1:105" ht="12" customHeight="1" x14ac:dyDescent="0.25">
      <c r="A154" s="107" t="s">
        <v>121</v>
      </c>
      <c r="B154" s="105">
        <v>9.9962036068121911</v>
      </c>
      <c r="C154" s="105">
        <v>8.9632383166300063</v>
      </c>
      <c r="D154" s="105">
        <v>10.276991197051339</v>
      </c>
      <c r="E154" s="105">
        <v>10.260226888724514</v>
      </c>
      <c r="F154" s="105">
        <v>9.9440196895438895</v>
      </c>
      <c r="G154" s="105">
        <v>9.9733062609412411</v>
      </c>
      <c r="H154" s="105">
        <v>9.7926712935903328</v>
      </c>
      <c r="I154" s="105">
        <v>10.159713885820144</v>
      </c>
      <c r="J154" s="105">
        <v>9.3272721650765398</v>
      </c>
      <c r="K154" s="105">
        <v>9.8700500145858747</v>
      </c>
      <c r="L154" s="105">
        <v>9.6592720918370425</v>
      </c>
      <c r="M154" s="105">
        <v>9.834410402855573</v>
      </c>
      <c r="N154" s="105">
        <v>9.644981967407352</v>
      </c>
      <c r="O154" s="105">
        <v>9.5651590578698933</v>
      </c>
      <c r="P154" s="105">
        <v>9.7278691239930897</v>
      </c>
      <c r="Q154" s="105">
        <v>9.7932840778255486</v>
      </c>
      <c r="R154" s="105">
        <v>9.9120862382054664</v>
      </c>
      <c r="S154" s="105">
        <v>9.7978486457689087</v>
      </c>
      <c r="T154" s="105">
        <v>9.332269763133727</v>
      </c>
      <c r="U154" s="105">
        <v>8.8281734547341237</v>
      </c>
      <c r="V154" s="105">
        <v>8.2553452100776212</v>
      </c>
      <c r="W154" s="105">
        <v>8.0792619489339312</v>
      </c>
      <c r="DA154" s="132" t="s">
        <v>3059</v>
      </c>
    </row>
    <row r="155" spans="1:105" ht="12" customHeight="1" x14ac:dyDescent="0.25">
      <c r="A155" s="108" t="s">
        <v>53</v>
      </c>
      <c r="B155" s="99">
        <v>5.3793724811164427</v>
      </c>
      <c r="C155" s="99">
        <v>4.355741124753707</v>
      </c>
      <c r="D155" s="99">
        <v>5.2526556271534419</v>
      </c>
      <c r="E155" s="99">
        <v>5.1296168181234165</v>
      </c>
      <c r="F155" s="99">
        <v>4.9813641474874126</v>
      </c>
      <c r="G155" s="99">
        <v>5.0631233946603862</v>
      </c>
      <c r="H155" s="99">
        <v>4.8848879845854647</v>
      </c>
      <c r="I155" s="99">
        <v>5.4110408852088367</v>
      </c>
      <c r="J155" s="99">
        <v>4.4992048870243373</v>
      </c>
      <c r="K155" s="99">
        <v>4.9182619353214063</v>
      </c>
      <c r="L155" s="99">
        <v>4.0701671297915398</v>
      </c>
      <c r="M155" s="99">
        <v>4.5559662535904835</v>
      </c>
      <c r="N155" s="99">
        <v>4.2631758987048034</v>
      </c>
      <c r="O155" s="99">
        <v>4.3230671153520568</v>
      </c>
      <c r="P155" s="99">
        <v>4.5777499252665894</v>
      </c>
      <c r="Q155" s="99">
        <v>4.6614178533916268</v>
      </c>
      <c r="R155" s="99">
        <v>4.8889589921510916</v>
      </c>
      <c r="S155" s="99">
        <v>4.8620355059073921</v>
      </c>
      <c r="T155" s="99">
        <v>4.4284649525688238</v>
      </c>
      <c r="U155" s="99">
        <v>4.039747064623799</v>
      </c>
      <c r="V155" s="99">
        <v>3.7401402674945148</v>
      </c>
      <c r="W155" s="99">
        <v>3.6476560834748422</v>
      </c>
      <c r="DA155" s="63" t="s">
        <v>3060</v>
      </c>
    </row>
    <row r="156" spans="1:105" ht="12" customHeight="1" x14ac:dyDescent="0.25">
      <c r="A156" s="108" t="s">
        <v>52</v>
      </c>
      <c r="B156" s="99">
        <v>4.6168311256957502</v>
      </c>
      <c r="C156" s="99">
        <v>4.6074971918762966</v>
      </c>
      <c r="D156" s="99">
        <v>5.0243355698978958</v>
      </c>
      <c r="E156" s="99">
        <v>5.1306100706010991</v>
      </c>
      <c r="F156" s="99">
        <v>4.962655542056476</v>
      </c>
      <c r="G156" s="99">
        <v>4.910182866280854</v>
      </c>
      <c r="H156" s="99">
        <v>4.9077833090048681</v>
      </c>
      <c r="I156" s="99">
        <v>4.7486730006113076</v>
      </c>
      <c r="J156" s="99">
        <v>4.8280672780522016</v>
      </c>
      <c r="K156" s="99">
        <v>4.9517880792644711</v>
      </c>
      <c r="L156" s="99">
        <v>5.5891049620455027</v>
      </c>
      <c r="M156" s="99">
        <v>5.2784441492650904</v>
      </c>
      <c r="N156" s="99">
        <v>5.3818060687025495</v>
      </c>
      <c r="O156" s="99">
        <v>5.2420919425178365</v>
      </c>
      <c r="P156" s="99">
        <v>5.1501191987265003</v>
      </c>
      <c r="Q156" s="99">
        <v>5.1318662244339226</v>
      </c>
      <c r="R156" s="99">
        <v>5.0231272460543739</v>
      </c>
      <c r="S156" s="99">
        <v>4.9358131398615157</v>
      </c>
      <c r="T156" s="99">
        <v>4.9038048105649041</v>
      </c>
      <c r="U156" s="99">
        <v>4.7884263901103248</v>
      </c>
      <c r="V156" s="99">
        <v>4.5152049425831073</v>
      </c>
      <c r="W156" s="99">
        <v>4.4316058654590904</v>
      </c>
      <c r="DA156" s="63" t="s">
        <v>3061</v>
      </c>
    </row>
    <row r="157" spans="1:105" ht="12" customHeight="1" x14ac:dyDescent="0.25">
      <c r="A157" s="121" t="s">
        <v>54</v>
      </c>
      <c r="B157" s="123">
        <v>1.6833238105042208</v>
      </c>
      <c r="C157" s="123">
        <v>1.7906892823099034</v>
      </c>
      <c r="D157" s="123">
        <v>1.7916066293065809</v>
      </c>
      <c r="E157" s="123">
        <v>1.7851762134610165</v>
      </c>
      <c r="F157" s="123">
        <v>1.8349466825892013</v>
      </c>
      <c r="G157" s="123">
        <v>1.8370278652689369</v>
      </c>
      <c r="H157" s="123">
        <v>2.0064880656995352</v>
      </c>
      <c r="I157" s="123">
        <v>1.8717526701263052</v>
      </c>
      <c r="J157" s="123">
        <v>1.9160046066026961</v>
      </c>
      <c r="K157" s="123">
        <v>1.744057104974835</v>
      </c>
      <c r="L157" s="123">
        <v>2.1230032798019591</v>
      </c>
      <c r="M157" s="123">
        <v>2.1075118273089837</v>
      </c>
      <c r="N157" s="123">
        <v>2.0972769491872958</v>
      </c>
      <c r="O157" s="123">
        <v>2.0444973250468559</v>
      </c>
      <c r="P157" s="123">
        <v>1.9947288220287007</v>
      </c>
      <c r="Q157" s="123">
        <v>1.9504311660972566</v>
      </c>
      <c r="R157" s="123">
        <v>1.9043267070872556</v>
      </c>
      <c r="S157" s="123">
        <v>1.8646683552424541</v>
      </c>
      <c r="T157" s="123">
        <v>1.8277729935503053</v>
      </c>
      <c r="U157" s="123">
        <v>1.7928933285269208</v>
      </c>
      <c r="V157" s="123">
        <v>1.7574897481594955</v>
      </c>
      <c r="W157" s="123">
        <v>1.7405606747210827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1.6833238105042208</v>
      </c>
      <c r="C159" s="110">
        <v>1.7906892823099034</v>
      </c>
      <c r="D159" s="110">
        <v>1.7916066293065809</v>
      </c>
      <c r="E159" s="110">
        <v>1.7851762134610165</v>
      </c>
      <c r="F159" s="110">
        <v>1.8349466825892013</v>
      </c>
      <c r="G159" s="110">
        <v>1.8370278652689369</v>
      </c>
      <c r="H159" s="110">
        <v>2.0064880656995352</v>
      </c>
      <c r="I159" s="110">
        <v>1.8717526701263052</v>
      </c>
      <c r="J159" s="110">
        <v>1.9160046066026961</v>
      </c>
      <c r="K159" s="110">
        <v>1.744057104974835</v>
      </c>
      <c r="L159" s="110">
        <v>2.1230032798019591</v>
      </c>
      <c r="M159" s="110">
        <v>2.1075118273089837</v>
      </c>
      <c r="N159" s="110">
        <v>2.0972769491872958</v>
      </c>
      <c r="O159" s="110">
        <v>2.0444973250468559</v>
      </c>
      <c r="P159" s="110">
        <v>1.9947288220287007</v>
      </c>
      <c r="Q159" s="110">
        <v>1.9504311660972566</v>
      </c>
      <c r="R159" s="110">
        <v>1.9043267070872556</v>
      </c>
      <c r="S159" s="110">
        <v>1.8646683552424541</v>
      </c>
      <c r="T159" s="110">
        <v>1.8277729935503053</v>
      </c>
      <c r="U159" s="110">
        <v>1.7928933285269208</v>
      </c>
      <c r="V159" s="110">
        <v>1.7574897481594955</v>
      </c>
      <c r="W159" s="110">
        <v>1.7405606747210827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94.037593864357518</v>
      </c>
      <c r="C161" s="118">
        <f t="shared" si="54"/>
        <v>79.660563544188363</v>
      </c>
      <c r="D161" s="118">
        <f t="shared" si="54"/>
        <v>93.641017411257678</v>
      </c>
      <c r="E161" s="118">
        <f t="shared" si="54"/>
        <v>95.233412640134432</v>
      </c>
      <c r="F161" s="118">
        <f t="shared" si="54"/>
        <v>87.329464876610757</v>
      </c>
      <c r="G161" s="118">
        <f t="shared" si="54"/>
        <v>87.930766952366028</v>
      </c>
      <c r="H161" s="118">
        <f t="shared" si="54"/>
        <v>85.385230316645476</v>
      </c>
      <c r="I161" s="118">
        <f t="shared" si="54"/>
        <v>87.767805588789074</v>
      </c>
      <c r="J161" s="118">
        <f t="shared" si="54"/>
        <v>84.176999281076505</v>
      </c>
      <c r="K161" s="118">
        <f t="shared" si="54"/>
        <v>94.419561709846761</v>
      </c>
      <c r="L161" s="118">
        <f t="shared" si="54"/>
        <v>69.990027135448358</v>
      </c>
      <c r="M161" s="118">
        <f t="shared" si="54"/>
        <v>99.863484151486531</v>
      </c>
      <c r="N161" s="118">
        <f t="shared" si="54"/>
        <v>120.34775602295616</v>
      </c>
      <c r="O161" s="118">
        <f t="shared" si="54"/>
        <v>104.3143149303047</v>
      </c>
      <c r="P161" s="118">
        <f t="shared" si="54"/>
        <v>102.28023352273358</v>
      </c>
      <c r="Q161" s="118">
        <f t="shared" si="54"/>
        <v>27.98243622289904</v>
      </c>
      <c r="R161" s="118">
        <f t="shared" ref="R161:V161" si="55">R162+R164+R166+R175</f>
        <v>21.362822549083518</v>
      </c>
      <c r="S161" s="118">
        <f t="shared" si="55"/>
        <v>41.471960829758437</v>
      </c>
      <c r="T161" s="118">
        <f t="shared" si="55"/>
        <v>66.644117779739872</v>
      </c>
      <c r="U161" s="118">
        <f t="shared" si="55"/>
        <v>114.4898115520604</v>
      </c>
      <c r="V161" s="118">
        <f t="shared" si="55"/>
        <v>160.04143093805382</v>
      </c>
      <c r="W161" s="118">
        <f t="shared" ref="W161" si="56">W162+W164+W166+W175</f>
        <v>21.164178623550697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81.854228548540078</v>
      </c>
      <c r="C162" s="123">
        <f t="shared" si="57"/>
        <v>68.382337184994128</v>
      </c>
      <c r="D162" s="123">
        <f t="shared" si="57"/>
        <v>81.003976821548079</v>
      </c>
      <c r="E162" s="123">
        <f t="shared" si="57"/>
        <v>82.407821197487877</v>
      </c>
      <c r="F162" s="123">
        <f t="shared" si="57"/>
        <v>74.995465354572644</v>
      </c>
      <c r="G162" s="123">
        <f t="shared" si="57"/>
        <v>75.605285558714257</v>
      </c>
      <c r="H162" s="123">
        <f t="shared" si="57"/>
        <v>72.866840519363308</v>
      </c>
      <c r="I162" s="123">
        <f t="shared" si="57"/>
        <v>75.203745129261307</v>
      </c>
      <c r="J162" s="123">
        <f t="shared" si="57"/>
        <v>72.350976431088142</v>
      </c>
      <c r="K162" s="123">
        <f t="shared" si="57"/>
        <v>82.165024084100779</v>
      </c>
      <c r="L162" s="123">
        <f t="shared" si="57"/>
        <v>57.4934735813085</v>
      </c>
      <c r="M162" s="123">
        <f t="shared" si="57"/>
        <v>87.075093800865076</v>
      </c>
      <c r="N162" s="123">
        <f t="shared" si="57"/>
        <v>107.56212992646101</v>
      </c>
      <c r="O162" s="123">
        <f t="shared" si="57"/>
        <v>91.443601398412937</v>
      </c>
      <c r="P162" s="123">
        <f t="shared" si="57"/>
        <v>89.10585101708277</v>
      </c>
      <c r="Q162" s="123">
        <f t="shared" si="57"/>
        <v>14.480907521525396</v>
      </c>
      <c r="R162" s="123">
        <f t="shared" si="57"/>
        <v>7.7234180982861496</v>
      </c>
      <c r="S162" s="123">
        <f t="shared" si="57"/>
        <v>27.885514205937657</v>
      </c>
      <c r="T162" s="123">
        <f t="shared" si="57"/>
        <v>53.670293370426606</v>
      </c>
      <c r="U162" s="123">
        <f t="shared" si="57"/>
        <v>102.24120509621655</v>
      </c>
      <c r="V162" s="123">
        <f t="shared" si="57"/>
        <v>148.75299694925226</v>
      </c>
      <c r="W162" s="123">
        <f t="shared" si="57"/>
        <v>10.46813805656976</v>
      </c>
      <c r="DA162" s="130" t="s">
        <v>3066</v>
      </c>
    </row>
    <row r="163" spans="1:105" ht="12" customHeight="1" x14ac:dyDescent="0.25">
      <c r="A163" s="97" t="s">
        <v>53</v>
      </c>
      <c r="B163" s="110">
        <v>81.854228548540078</v>
      </c>
      <c r="C163" s="110">
        <v>68.382337184994128</v>
      </c>
      <c r="D163" s="110">
        <v>81.003976821548079</v>
      </c>
      <c r="E163" s="110">
        <v>82.407821197487877</v>
      </c>
      <c r="F163" s="110">
        <v>74.995465354572644</v>
      </c>
      <c r="G163" s="110">
        <v>75.605285558714257</v>
      </c>
      <c r="H163" s="110">
        <v>72.866840519363308</v>
      </c>
      <c r="I163" s="110">
        <v>75.203745129261307</v>
      </c>
      <c r="J163" s="110">
        <v>72.350976431088142</v>
      </c>
      <c r="K163" s="110">
        <v>82.165024084100779</v>
      </c>
      <c r="L163" s="110">
        <v>57.4934735813085</v>
      </c>
      <c r="M163" s="110">
        <v>87.075093800865076</v>
      </c>
      <c r="N163" s="110">
        <v>107.56212992646101</v>
      </c>
      <c r="O163" s="110">
        <v>91.443601398412937</v>
      </c>
      <c r="P163" s="110">
        <v>89.10585101708277</v>
      </c>
      <c r="Q163" s="110">
        <v>14.480907521525396</v>
      </c>
      <c r="R163" s="110">
        <v>7.7234180982861496</v>
      </c>
      <c r="S163" s="110">
        <v>27.885514205937657</v>
      </c>
      <c r="T163" s="110">
        <v>53.670293370426606</v>
      </c>
      <c r="U163" s="110">
        <v>102.24120509621655</v>
      </c>
      <c r="V163" s="110">
        <v>148.75299694925226</v>
      </c>
      <c r="W163" s="110">
        <v>10.46813805656976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0.50383789850102234</v>
      </c>
      <c r="C164" s="123">
        <f t="shared" si="58"/>
        <v>0.52474343633381482</v>
      </c>
      <c r="D164" s="123">
        <f t="shared" si="58"/>
        <v>0.56634758570646593</v>
      </c>
      <c r="E164" s="123">
        <f t="shared" si="58"/>
        <v>0.77574285594084469</v>
      </c>
      <c r="F164" s="123">
        <f t="shared" si="58"/>
        <v>0.5477953219598195</v>
      </c>
      <c r="G164" s="123">
        <f t="shared" si="58"/>
        <v>0.50498059743613377</v>
      </c>
      <c r="H164" s="123">
        <f t="shared" si="58"/>
        <v>0.705023782734015</v>
      </c>
      <c r="I164" s="123">
        <f t="shared" si="58"/>
        <v>0.51221195711789924</v>
      </c>
      <c r="J164" s="123">
        <f t="shared" si="58"/>
        <v>0.56310276922996205</v>
      </c>
      <c r="K164" s="123">
        <f t="shared" si="58"/>
        <v>0.61591033114271188</v>
      </c>
      <c r="L164" s="123">
        <f t="shared" si="58"/>
        <v>0.69248474707071817</v>
      </c>
      <c r="M164" s="123">
        <f t="shared" si="58"/>
        <v>0.82469347357560396</v>
      </c>
      <c r="N164" s="123">
        <f t="shared" si="58"/>
        <v>1.0270586604195537</v>
      </c>
      <c r="O164" s="123">
        <f t="shared" si="58"/>
        <v>1.2447329532895055</v>
      </c>
      <c r="P164" s="123">
        <f t="shared" si="58"/>
        <v>1.3909407893206012</v>
      </c>
      <c r="Q164" s="123">
        <f t="shared" si="58"/>
        <v>1.674130788936347</v>
      </c>
      <c r="R164" s="123">
        <f t="shared" si="58"/>
        <v>1.7063727493149188</v>
      </c>
      <c r="S164" s="123">
        <f t="shared" si="58"/>
        <v>1.7868413283455511</v>
      </c>
      <c r="T164" s="123">
        <f t="shared" si="58"/>
        <v>1.657700260805351</v>
      </c>
      <c r="U164" s="123">
        <f t="shared" si="58"/>
        <v>1.4482800910779552</v>
      </c>
      <c r="V164" s="123">
        <f t="shared" si="58"/>
        <v>1.0753342256924825</v>
      </c>
      <c r="W164" s="123">
        <f t="shared" si="58"/>
        <v>0.6656104627243089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0.50383789850102234</v>
      </c>
      <c r="C165" s="99">
        <f>RES_hhdet_tesh!C165/RES_summary!C$19</f>
        <v>0.52474343633381482</v>
      </c>
      <c r="D165" s="99">
        <f>RES_hhdet_tesh!D165/RES_summary!D$19</f>
        <v>0.56634758570646593</v>
      </c>
      <c r="E165" s="99">
        <f>RES_hhdet_tesh!E165/RES_summary!E$19</f>
        <v>0.77574285594084469</v>
      </c>
      <c r="F165" s="99">
        <f>RES_hhdet_tesh!F165/RES_summary!F$19</f>
        <v>0.5477953219598195</v>
      </c>
      <c r="G165" s="99">
        <f>RES_hhdet_tesh!G165/RES_summary!G$19</f>
        <v>0.50498059743613377</v>
      </c>
      <c r="H165" s="99">
        <f>RES_hhdet_tesh!H165/RES_summary!H$19</f>
        <v>0.705023782734015</v>
      </c>
      <c r="I165" s="99">
        <f>RES_hhdet_tesh!I165/RES_summary!I$19</f>
        <v>0.51221195711789924</v>
      </c>
      <c r="J165" s="99">
        <f>RES_hhdet_tesh!J165/RES_summary!J$19</f>
        <v>0.56310276922996205</v>
      </c>
      <c r="K165" s="99">
        <f>RES_hhdet_tesh!K165/RES_summary!K$19</f>
        <v>0.61591033114271188</v>
      </c>
      <c r="L165" s="99">
        <f>RES_hhdet_tesh!L165/RES_summary!L$19</f>
        <v>0.69248474707071817</v>
      </c>
      <c r="M165" s="99">
        <f>RES_hhdet_tesh!M165/RES_summary!M$19</f>
        <v>0.82469347357560396</v>
      </c>
      <c r="N165" s="99">
        <f>RES_hhdet_tesh!N165/RES_summary!N$19</f>
        <v>1.0270586604195537</v>
      </c>
      <c r="O165" s="99">
        <f>RES_hhdet_tesh!O165/RES_summary!O$19</f>
        <v>1.2447329532895055</v>
      </c>
      <c r="P165" s="99">
        <f>RES_hhdet_tesh!P165/RES_summary!P$19</f>
        <v>1.3909407893206012</v>
      </c>
      <c r="Q165" s="99">
        <f>RES_hhdet_tesh!Q165/RES_summary!Q$19</f>
        <v>1.674130788936347</v>
      </c>
      <c r="R165" s="99">
        <f>RES_hhdet_tesh!R165/RES_summary!R$19</f>
        <v>1.7063727493149188</v>
      </c>
      <c r="S165" s="99">
        <f>RES_hhdet_tesh!S165/RES_summary!S$19</f>
        <v>1.7868413283455511</v>
      </c>
      <c r="T165" s="99">
        <f>RES_hhdet_tesh!T165/RES_summary!T$19</f>
        <v>1.657700260805351</v>
      </c>
      <c r="U165" s="99">
        <f>RES_hhdet_tesh!U165/RES_summary!U$19</f>
        <v>1.4482800910779552</v>
      </c>
      <c r="V165" s="99">
        <f>RES_hhdet_tesh!V165/RES_summary!V$19</f>
        <v>1.0753342256924825</v>
      </c>
      <c r="W165" s="99">
        <f>RES_hhdet_tesh!W165/RES_summary!W$19</f>
        <v>0.6656104627243089</v>
      </c>
      <c r="DA165" s="63" t="s">
        <v>3069</v>
      </c>
    </row>
    <row r="166" spans="1:105" ht="12" customHeight="1" x14ac:dyDescent="0.25">
      <c r="A166" s="121" t="s">
        <v>55</v>
      </c>
      <c r="B166" s="123">
        <v>9.9962036068121964</v>
      </c>
      <c r="C166" s="123">
        <v>8.9627936405505118</v>
      </c>
      <c r="D166" s="123">
        <v>10.279086374696547</v>
      </c>
      <c r="E166" s="123">
        <v>10.264672373244693</v>
      </c>
      <c r="F166" s="123">
        <v>9.9512575174890863</v>
      </c>
      <c r="G166" s="123">
        <v>9.9834729309467036</v>
      </c>
      <c r="H166" s="123">
        <v>9.8068779488486211</v>
      </c>
      <c r="I166" s="123">
        <v>10.180095832283575</v>
      </c>
      <c r="J166" s="123">
        <v>9.346915474155713</v>
      </c>
      <c r="K166" s="123">
        <v>9.8945701896284408</v>
      </c>
      <c r="L166" s="123">
        <v>9.6810655272671813</v>
      </c>
      <c r="M166" s="123">
        <v>9.8561850497368635</v>
      </c>
      <c r="N166" s="123">
        <v>9.6612904868882996</v>
      </c>
      <c r="O166" s="123">
        <v>9.5814832535554064</v>
      </c>
      <c r="P166" s="123">
        <v>9.788712894301506</v>
      </c>
      <c r="Q166" s="123">
        <v>9.8769667463400364</v>
      </c>
      <c r="R166" s="123">
        <v>10.028704994395204</v>
      </c>
      <c r="S166" s="123">
        <v>9.9349369402327863</v>
      </c>
      <c r="T166" s="123">
        <v>9.4883511549576127</v>
      </c>
      <c r="U166" s="123">
        <v>9.0074330362389752</v>
      </c>
      <c r="V166" s="123">
        <v>8.4556100149495848</v>
      </c>
      <c r="W166" s="123">
        <v>8.2898694295355337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9.9962036068121964</v>
      </c>
      <c r="C171" s="102">
        <v>8.9619782613822636</v>
      </c>
      <c r="D171" s="102">
        <v>10.278103145510267</v>
      </c>
      <c r="E171" s="102">
        <v>10.263573135252221</v>
      </c>
      <c r="F171" s="102">
        <v>9.9499371299498272</v>
      </c>
      <c r="G171" s="102">
        <v>9.9826514624749567</v>
      </c>
      <c r="H171" s="102">
        <v>9.8066851822138936</v>
      </c>
      <c r="I171" s="102">
        <v>10.180859180550071</v>
      </c>
      <c r="J171" s="102">
        <v>9.3472242290676419</v>
      </c>
      <c r="K171" s="102">
        <v>9.8958426475499923</v>
      </c>
      <c r="L171" s="102">
        <v>9.6803020495268282</v>
      </c>
      <c r="M171" s="102">
        <v>9.8584932025287344</v>
      </c>
      <c r="N171" s="102">
        <v>9.6626897881470626</v>
      </c>
      <c r="O171" s="102">
        <v>9.5823328400300358</v>
      </c>
      <c r="P171" s="102">
        <v>9.7844811918707837</v>
      </c>
      <c r="Q171" s="102">
        <v>9.8753860586617037</v>
      </c>
      <c r="R171" s="102">
        <v>10.027003146686292</v>
      </c>
      <c r="S171" s="102">
        <v>9.936509509731696</v>
      </c>
      <c r="T171" s="102">
        <v>9.4930998099326747</v>
      </c>
      <c r="U171" s="102">
        <v>9.0087071141355199</v>
      </c>
      <c r="V171" s="102">
        <v>8.4576397439218471</v>
      </c>
      <c r="W171" s="102">
        <v>8.2904067952779119</v>
      </c>
      <c r="DA171" s="131" t="s">
        <v>3075</v>
      </c>
    </row>
    <row r="172" spans="1:105" ht="12" customHeight="1" x14ac:dyDescent="0.25">
      <c r="A172" s="107" t="s">
        <v>121</v>
      </c>
      <c r="B172" s="105">
        <v>9.9962036068121964</v>
      </c>
      <c r="C172" s="105">
        <v>8.963863226485163</v>
      </c>
      <c r="D172" s="105">
        <v>10.280322588190225</v>
      </c>
      <c r="E172" s="105">
        <v>10.265982611757567</v>
      </c>
      <c r="F172" s="105">
        <v>9.952653966070109</v>
      </c>
      <c r="G172" s="105">
        <v>9.9842876574117074</v>
      </c>
      <c r="H172" s="105">
        <v>9.8070652484585672</v>
      </c>
      <c r="I172" s="105">
        <v>10.179437414337727</v>
      </c>
      <c r="J172" s="105">
        <v>9.3466409741391754</v>
      </c>
      <c r="K172" s="105">
        <v>9.8935665908129788</v>
      </c>
      <c r="L172" s="105">
        <v>9.6818387351094959</v>
      </c>
      <c r="M172" s="105">
        <v>9.8544825274646719</v>
      </c>
      <c r="N172" s="105">
        <v>9.6601613195660896</v>
      </c>
      <c r="O172" s="105">
        <v>9.5808055497369526</v>
      </c>
      <c r="P172" s="105">
        <v>9.7920124803701043</v>
      </c>
      <c r="Q172" s="105">
        <v>9.8782241773496011</v>
      </c>
      <c r="R172" s="105">
        <v>10.030015508708408</v>
      </c>
      <c r="S172" s="105">
        <v>9.9335758464604798</v>
      </c>
      <c r="T172" s="105">
        <v>9.4850350574071918</v>
      </c>
      <c r="U172" s="105">
        <v>9.0061443598313691</v>
      </c>
      <c r="V172" s="105">
        <v>8.4536516822667789</v>
      </c>
      <c r="W172" s="105">
        <v>8.28932553677285</v>
      </c>
      <c r="DA172" s="132" t="s">
        <v>3076</v>
      </c>
    </row>
    <row r="173" spans="1:105" ht="12" customHeight="1" x14ac:dyDescent="0.25">
      <c r="A173" s="108" t="s">
        <v>53</v>
      </c>
      <c r="B173" s="99">
        <v>5.3793724811164427</v>
      </c>
      <c r="C173" s="99">
        <v>4.3560448035647834</v>
      </c>
      <c r="D173" s="99">
        <v>5.2543583288563447</v>
      </c>
      <c r="E173" s="99">
        <v>5.1324944010454114</v>
      </c>
      <c r="F173" s="99">
        <v>4.9856894079826706</v>
      </c>
      <c r="G173" s="99">
        <v>5.0686982926852702</v>
      </c>
      <c r="H173" s="99">
        <v>4.8920681354430293</v>
      </c>
      <c r="I173" s="99">
        <v>5.4215455923697533</v>
      </c>
      <c r="J173" s="99">
        <v>4.5085478373369421</v>
      </c>
      <c r="K173" s="99">
        <v>4.929980283408387</v>
      </c>
      <c r="L173" s="99">
        <v>4.0796761288966445</v>
      </c>
      <c r="M173" s="99">
        <v>4.565265023787255</v>
      </c>
      <c r="N173" s="99">
        <v>4.2698853200909417</v>
      </c>
      <c r="O173" s="99">
        <v>4.3301387002626575</v>
      </c>
      <c r="P173" s="99">
        <v>4.6079345670538645</v>
      </c>
      <c r="Q173" s="99">
        <v>4.7018477330156392</v>
      </c>
      <c r="R173" s="99">
        <v>4.9471254924828632</v>
      </c>
      <c r="S173" s="99">
        <v>4.929388094494767</v>
      </c>
      <c r="T173" s="99">
        <v>4.5009570438638402</v>
      </c>
      <c r="U173" s="99">
        <v>4.1211860446281534</v>
      </c>
      <c r="V173" s="99">
        <v>3.829984362812795</v>
      </c>
      <c r="W173" s="99">
        <v>3.7424963954909982</v>
      </c>
      <c r="DA173" s="63" t="s">
        <v>3077</v>
      </c>
    </row>
    <row r="174" spans="1:105" ht="12" customHeight="1" x14ac:dyDescent="0.25">
      <c r="A174" s="115" t="s">
        <v>52</v>
      </c>
      <c r="B174" s="110">
        <v>4.616831125695751</v>
      </c>
      <c r="C174" s="110">
        <v>4.6078184229203814</v>
      </c>
      <c r="D174" s="110">
        <v>5.0259642593338816</v>
      </c>
      <c r="E174" s="110">
        <v>5.1334882107121578</v>
      </c>
      <c r="F174" s="110">
        <v>4.966964558087442</v>
      </c>
      <c r="G174" s="110">
        <v>4.9155893647264355</v>
      </c>
      <c r="H174" s="110">
        <v>4.9149971130155397</v>
      </c>
      <c r="I174" s="110">
        <v>4.7578918219679736</v>
      </c>
      <c r="J174" s="110">
        <v>4.8380931368022333</v>
      </c>
      <c r="K174" s="110">
        <v>4.9635863074045945</v>
      </c>
      <c r="L174" s="110">
        <v>5.6021626062128513</v>
      </c>
      <c r="M174" s="110">
        <v>5.2892175036774178</v>
      </c>
      <c r="N174" s="110">
        <v>5.3902759994751488</v>
      </c>
      <c r="O174" s="110">
        <v>5.2506668494742943</v>
      </c>
      <c r="P174" s="110">
        <v>5.1840779133162416</v>
      </c>
      <c r="Q174" s="110">
        <v>5.176376444333961</v>
      </c>
      <c r="R174" s="110">
        <v>5.0828900162255426</v>
      </c>
      <c r="S174" s="110">
        <v>5.0041877519657145</v>
      </c>
      <c r="T174" s="110">
        <v>4.9840780135433507</v>
      </c>
      <c r="U174" s="110">
        <v>4.8849583152032166</v>
      </c>
      <c r="V174" s="110">
        <v>4.6236673194539861</v>
      </c>
      <c r="W174" s="110">
        <v>4.5468291412818518</v>
      </c>
      <c r="DA174" s="60" t="s">
        <v>3078</v>
      </c>
    </row>
    <row r="175" spans="1:105" ht="12" customHeight="1" x14ac:dyDescent="0.25">
      <c r="A175" s="121" t="s">
        <v>54</v>
      </c>
      <c r="B175" s="123">
        <v>1.6833238105042212</v>
      </c>
      <c r="C175" s="123">
        <v>1.7906892823099028</v>
      </c>
      <c r="D175" s="123">
        <v>1.7916066293065804</v>
      </c>
      <c r="E175" s="123">
        <v>1.7851762134610165</v>
      </c>
      <c r="F175" s="123">
        <v>1.8349466825892013</v>
      </c>
      <c r="G175" s="123">
        <v>1.8370278652689376</v>
      </c>
      <c r="H175" s="123">
        <v>2.0064880656995339</v>
      </c>
      <c r="I175" s="123">
        <v>1.8717526701263048</v>
      </c>
      <c r="J175" s="123">
        <v>1.9160046066026959</v>
      </c>
      <c r="K175" s="123">
        <v>1.7440571049748346</v>
      </c>
      <c r="L175" s="123">
        <v>2.1230032798019609</v>
      </c>
      <c r="M175" s="123">
        <v>2.1075118273089823</v>
      </c>
      <c r="N175" s="123">
        <v>2.0972769491872922</v>
      </c>
      <c r="O175" s="123">
        <v>2.0444973250468554</v>
      </c>
      <c r="P175" s="123">
        <v>1.9947288220286998</v>
      </c>
      <c r="Q175" s="123">
        <v>1.9504311660972602</v>
      </c>
      <c r="R175" s="123">
        <v>1.9043267070872427</v>
      </c>
      <c r="S175" s="123">
        <v>1.8646683552424443</v>
      </c>
      <c r="T175" s="123">
        <v>1.8277729935502947</v>
      </c>
      <c r="U175" s="123">
        <v>1.792893328526916</v>
      </c>
      <c r="V175" s="123">
        <v>1.7574897481594978</v>
      </c>
      <c r="W175" s="123">
        <v>1.740560674721094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1.6833238105042212</v>
      </c>
      <c r="C177" s="110">
        <v>1.7906892823099028</v>
      </c>
      <c r="D177" s="110">
        <v>1.7916066293065804</v>
      </c>
      <c r="E177" s="110">
        <v>1.7851762134610165</v>
      </c>
      <c r="F177" s="110">
        <v>1.8349466825892013</v>
      </c>
      <c r="G177" s="110">
        <v>1.8370278652689376</v>
      </c>
      <c r="H177" s="110">
        <v>2.0064880656995339</v>
      </c>
      <c r="I177" s="110">
        <v>1.8717526701263048</v>
      </c>
      <c r="J177" s="110">
        <v>1.9160046066026959</v>
      </c>
      <c r="K177" s="110">
        <v>1.7440571049748346</v>
      </c>
      <c r="L177" s="110">
        <v>2.1230032798019609</v>
      </c>
      <c r="M177" s="110">
        <v>2.1075118273089823</v>
      </c>
      <c r="N177" s="110">
        <v>2.0972769491872922</v>
      </c>
      <c r="O177" s="110">
        <v>2.0444973250468554</v>
      </c>
      <c r="P177" s="110">
        <v>1.9947288220286998</v>
      </c>
      <c r="Q177" s="110">
        <v>1.9504311660972602</v>
      </c>
      <c r="R177" s="110">
        <v>1.9043267070872427</v>
      </c>
      <c r="S177" s="110">
        <v>1.8646683552424443</v>
      </c>
      <c r="T177" s="110">
        <v>1.8277729935502947</v>
      </c>
      <c r="U177" s="110">
        <v>1.792893328526916</v>
      </c>
      <c r="V177" s="110">
        <v>1.7574897481594978</v>
      </c>
      <c r="W177" s="110">
        <v>1.740560674721094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42.92694256152754</v>
      </c>
      <c r="C3" s="118">
        <f t="shared" si="0"/>
        <v>38.543460555419841</v>
      </c>
      <c r="D3" s="118">
        <f t="shared" si="0"/>
        <v>38.242420684975848</v>
      </c>
      <c r="E3" s="118">
        <f t="shared" si="0"/>
        <v>39.178582007869771</v>
      </c>
      <c r="F3" s="118">
        <f t="shared" si="0"/>
        <v>24.449218268388446</v>
      </c>
      <c r="G3" s="118">
        <f t="shared" si="0"/>
        <v>24.024710926587748</v>
      </c>
      <c r="H3" s="118">
        <f t="shared" si="0"/>
        <v>23.483994794785669</v>
      </c>
      <c r="I3" s="118">
        <f t="shared" si="0"/>
        <v>26.209644840796933</v>
      </c>
      <c r="J3" s="118">
        <f t="shared" si="0"/>
        <v>113.47517887017209</v>
      </c>
      <c r="K3" s="118">
        <f t="shared" si="0"/>
        <v>33.889756242097945</v>
      </c>
      <c r="L3" s="118">
        <f t="shared" si="0"/>
        <v>36.187679993083357</v>
      </c>
      <c r="M3" s="118">
        <f t="shared" si="0"/>
        <v>41.25374845000588</v>
      </c>
      <c r="N3" s="118">
        <f t="shared" si="0"/>
        <v>46.859887535145276</v>
      </c>
      <c r="O3" s="118">
        <f t="shared" si="0"/>
        <v>29.307010506646428</v>
      </c>
      <c r="P3" s="118">
        <f t="shared" si="0"/>
        <v>21.427667563358369</v>
      </c>
      <c r="Q3" s="118">
        <f t="shared" si="0"/>
        <v>19.073314394422106</v>
      </c>
      <c r="R3" s="118">
        <f t="shared" ref="R3:V3" si="1">R4+R7+R9+R19</f>
        <v>37.515115859385823</v>
      </c>
      <c r="S3" s="118">
        <f t="shared" si="1"/>
        <v>41.728226738940478</v>
      </c>
      <c r="T3" s="118">
        <f t="shared" si="1"/>
        <v>38.635382403230501</v>
      </c>
      <c r="U3" s="118">
        <f t="shared" si="1"/>
        <v>44.231078268584909</v>
      </c>
      <c r="V3" s="118">
        <f t="shared" si="1"/>
        <v>19.354371374408288</v>
      </c>
      <c r="W3" s="118">
        <f t="shared" ref="W3" si="2">W4+W7+W9+W19</f>
        <v>33.166452292364866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42.92694256152754</v>
      </c>
      <c r="C4" s="123">
        <f t="shared" si="3"/>
        <v>38.543460555419841</v>
      </c>
      <c r="D4" s="123">
        <f t="shared" si="3"/>
        <v>38.242420684975848</v>
      </c>
      <c r="E4" s="123">
        <f t="shared" si="3"/>
        <v>39.178582007869771</v>
      </c>
      <c r="F4" s="123">
        <f t="shared" si="3"/>
        <v>24.449218268388446</v>
      </c>
      <c r="G4" s="123">
        <f t="shared" si="3"/>
        <v>24.024710926587748</v>
      </c>
      <c r="H4" s="123">
        <f t="shared" si="3"/>
        <v>23.483994794785669</v>
      </c>
      <c r="I4" s="123">
        <f t="shared" si="3"/>
        <v>26.209644840796933</v>
      </c>
      <c r="J4" s="123">
        <f t="shared" si="3"/>
        <v>113.47517887017209</v>
      </c>
      <c r="K4" s="123">
        <f t="shared" si="3"/>
        <v>33.889756242097945</v>
      </c>
      <c r="L4" s="123">
        <f t="shared" si="3"/>
        <v>36.187679993083357</v>
      </c>
      <c r="M4" s="123">
        <f t="shared" si="3"/>
        <v>41.25374845000588</v>
      </c>
      <c r="N4" s="123">
        <f t="shared" si="3"/>
        <v>46.859887535145276</v>
      </c>
      <c r="O4" s="123">
        <f t="shared" si="3"/>
        <v>29.307010506646428</v>
      </c>
      <c r="P4" s="123">
        <f t="shared" si="3"/>
        <v>21.427667563358369</v>
      </c>
      <c r="Q4" s="123">
        <f t="shared" si="3"/>
        <v>19.073314394422106</v>
      </c>
      <c r="R4" s="123">
        <f t="shared" ref="R4:V4" si="4">SUM(R5:R6)</f>
        <v>37.515115859385823</v>
      </c>
      <c r="S4" s="123">
        <f t="shared" si="4"/>
        <v>41.728226738940478</v>
      </c>
      <c r="T4" s="123">
        <f t="shared" si="4"/>
        <v>38.635382403230501</v>
      </c>
      <c r="U4" s="123">
        <f t="shared" si="4"/>
        <v>44.231078268584909</v>
      </c>
      <c r="V4" s="123">
        <f t="shared" si="4"/>
        <v>19.354371374408288</v>
      </c>
      <c r="W4" s="123">
        <f t="shared" ref="W4" si="5">SUM(W5:W6)</f>
        <v>33.166452292364866</v>
      </c>
      <c r="DA4" s="130" t="s">
        <v>3084</v>
      </c>
    </row>
    <row r="5" spans="1:105" ht="12" customHeight="1" x14ac:dyDescent="0.25">
      <c r="A5" s="97" t="s">
        <v>51</v>
      </c>
      <c r="B5" s="99">
        <v>42.92694256152754</v>
      </c>
      <c r="C5" s="99">
        <v>38.543460555419841</v>
      </c>
      <c r="D5" s="99">
        <v>38.242420684975848</v>
      </c>
      <c r="E5" s="99">
        <v>39.178582007869771</v>
      </c>
      <c r="F5" s="99">
        <v>24.449218268388446</v>
      </c>
      <c r="G5" s="99">
        <v>24.024710926587748</v>
      </c>
      <c r="H5" s="99">
        <v>23.483994794785669</v>
      </c>
      <c r="I5" s="99">
        <v>26.209644840796933</v>
      </c>
      <c r="J5" s="99">
        <v>113.47517887017209</v>
      </c>
      <c r="K5" s="99">
        <v>33.889756242097945</v>
      </c>
      <c r="L5" s="99">
        <v>36.187679993083357</v>
      </c>
      <c r="M5" s="99">
        <v>41.25374845000588</v>
      </c>
      <c r="N5" s="99">
        <v>46.859887535145276</v>
      </c>
      <c r="O5" s="99">
        <v>29.307010506646428</v>
      </c>
      <c r="P5" s="99">
        <v>21.427667563358369</v>
      </c>
      <c r="Q5" s="99">
        <v>19.073314394422106</v>
      </c>
      <c r="R5" s="99">
        <v>37.515115859385823</v>
      </c>
      <c r="S5" s="99">
        <v>41.728226738940478</v>
      </c>
      <c r="T5" s="99">
        <v>38.635382403230501</v>
      </c>
      <c r="U5" s="99">
        <v>44.231078268584909</v>
      </c>
      <c r="V5" s="99">
        <v>19.354371374408288</v>
      </c>
      <c r="W5" s="99">
        <v>33.166452292364866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35.012603813321547</v>
      </c>
      <c r="C24" s="118">
        <f t="shared" si="7"/>
        <v>36.634627960386908</v>
      </c>
      <c r="D24" s="118">
        <f t="shared" si="7"/>
        <v>34.964815357046227</v>
      </c>
      <c r="E24" s="118">
        <f t="shared" si="7"/>
        <v>34.641939357797639</v>
      </c>
      <c r="F24" s="118">
        <f t="shared" si="7"/>
        <v>33.204633377797549</v>
      </c>
      <c r="G24" s="118">
        <f t="shared" si="7"/>
        <v>31.142627067469597</v>
      </c>
      <c r="H24" s="118">
        <f t="shared" si="7"/>
        <v>32.732628942389553</v>
      </c>
      <c r="I24" s="118">
        <f t="shared" si="7"/>
        <v>29.814961895132985</v>
      </c>
      <c r="J24" s="118">
        <f t="shared" si="7"/>
        <v>31.911115130071583</v>
      </c>
      <c r="K24" s="118">
        <f t="shared" si="7"/>
        <v>31.740694120676615</v>
      </c>
      <c r="L24" s="118">
        <f t="shared" si="7"/>
        <v>36.411414341312295</v>
      </c>
      <c r="M24" s="118">
        <f t="shared" si="7"/>
        <v>28.720289198981124</v>
      </c>
      <c r="N24" s="118">
        <f t="shared" si="7"/>
        <v>30.436514955579536</v>
      </c>
      <c r="O24" s="118">
        <f t="shared" si="7"/>
        <v>31.927923582149742</v>
      </c>
      <c r="P24" s="118">
        <f t="shared" si="7"/>
        <v>24.564189290981957</v>
      </c>
      <c r="Q24" s="118">
        <f t="shared" si="7"/>
        <v>24.044216054856651</v>
      </c>
      <c r="R24" s="118">
        <f t="shared" ref="R24:V24" si="8">R25+R28+R30+R39</f>
        <v>24.033305379728681</v>
      </c>
      <c r="S24" s="118">
        <f t="shared" si="8"/>
        <v>23.641785157926115</v>
      </c>
      <c r="T24" s="118">
        <f t="shared" si="8"/>
        <v>23.041891565635936</v>
      </c>
      <c r="U24" s="118">
        <f t="shared" si="8"/>
        <v>22.545524597015604</v>
      </c>
      <c r="V24" s="118">
        <f t="shared" si="8"/>
        <v>22.60248335827627</v>
      </c>
      <c r="W24" s="118">
        <f t="shared" ref="W24" si="9">W25+W28+W30+W39</f>
        <v>22.900815713335362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35.012603813321547</v>
      </c>
      <c r="C25" s="123">
        <f t="shared" si="10"/>
        <v>36.634627960386908</v>
      </c>
      <c r="D25" s="123">
        <f t="shared" si="10"/>
        <v>34.964815357046227</v>
      </c>
      <c r="E25" s="123">
        <f t="shared" si="10"/>
        <v>34.641939357797639</v>
      </c>
      <c r="F25" s="123">
        <f t="shared" si="10"/>
        <v>33.204633377797549</v>
      </c>
      <c r="G25" s="123">
        <f t="shared" si="10"/>
        <v>31.142627067469597</v>
      </c>
      <c r="H25" s="123">
        <f t="shared" si="10"/>
        <v>32.732628942389553</v>
      </c>
      <c r="I25" s="123">
        <f t="shared" si="10"/>
        <v>29.814961895132985</v>
      </c>
      <c r="J25" s="123">
        <f t="shared" si="10"/>
        <v>31.911115130071583</v>
      </c>
      <c r="K25" s="123">
        <f t="shared" si="10"/>
        <v>31.740694120676615</v>
      </c>
      <c r="L25" s="123">
        <f t="shared" si="10"/>
        <v>36.411414341312295</v>
      </c>
      <c r="M25" s="123">
        <f t="shared" si="10"/>
        <v>28.720289198981124</v>
      </c>
      <c r="N25" s="123">
        <f t="shared" si="10"/>
        <v>30.436514955579536</v>
      </c>
      <c r="O25" s="123">
        <f t="shared" si="10"/>
        <v>31.927923582149742</v>
      </c>
      <c r="P25" s="123">
        <f t="shared" si="10"/>
        <v>24.564189290981957</v>
      </c>
      <c r="Q25" s="123">
        <f t="shared" si="10"/>
        <v>24.044216054856651</v>
      </c>
      <c r="R25" s="123">
        <f t="shared" ref="R25:V25" si="11">SUM(R26:R27)</f>
        <v>24.033305379728681</v>
      </c>
      <c r="S25" s="123">
        <f t="shared" si="11"/>
        <v>23.641785157926115</v>
      </c>
      <c r="T25" s="123">
        <f t="shared" si="11"/>
        <v>23.041891565635936</v>
      </c>
      <c r="U25" s="123">
        <f t="shared" si="11"/>
        <v>22.545524597015604</v>
      </c>
      <c r="V25" s="123">
        <f t="shared" si="11"/>
        <v>22.60248335827627</v>
      </c>
      <c r="W25" s="123">
        <f t="shared" ref="W25" si="12">SUM(W26:W27)</f>
        <v>22.900815713335362</v>
      </c>
      <c r="DA25" s="130" t="s">
        <v>3104</v>
      </c>
    </row>
    <row r="26" spans="1:105" ht="12" customHeight="1" x14ac:dyDescent="0.25">
      <c r="A26" s="97" t="s">
        <v>74</v>
      </c>
      <c r="B26" s="99">
        <v>35.012603813321547</v>
      </c>
      <c r="C26" s="99">
        <v>36.634627960386908</v>
      </c>
      <c r="D26" s="99">
        <v>34.964815357046227</v>
      </c>
      <c r="E26" s="99">
        <v>34.641939357797639</v>
      </c>
      <c r="F26" s="99">
        <v>33.204633377797549</v>
      </c>
      <c r="G26" s="99">
        <v>31.142627067469597</v>
      </c>
      <c r="H26" s="99">
        <v>32.732628942389553</v>
      </c>
      <c r="I26" s="99">
        <v>29.814961895132985</v>
      </c>
      <c r="J26" s="99">
        <v>31.911115130071583</v>
      </c>
      <c r="K26" s="99">
        <v>31.740694120676615</v>
      </c>
      <c r="L26" s="99">
        <v>36.411414341312295</v>
      </c>
      <c r="M26" s="99">
        <v>28.720289198981124</v>
      </c>
      <c r="N26" s="99">
        <v>30.436514955579536</v>
      </c>
      <c r="O26" s="99">
        <v>31.927923582149742</v>
      </c>
      <c r="P26" s="99">
        <v>24.564189290981957</v>
      </c>
      <c r="Q26" s="99">
        <v>24.044216054856651</v>
      </c>
      <c r="R26" s="99">
        <v>24.033305379728681</v>
      </c>
      <c r="S26" s="99">
        <v>23.641785157926115</v>
      </c>
      <c r="T26" s="99">
        <v>23.041891565635936</v>
      </c>
      <c r="U26" s="99">
        <v>22.545524597015604</v>
      </c>
      <c r="V26" s="99">
        <v>22.60248335827627</v>
      </c>
      <c r="W26" s="99">
        <v>22.900815713335362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42.917698255568936</v>
      </c>
      <c r="C43" s="118">
        <f t="shared" si="14"/>
        <v>41.84951018974202</v>
      </c>
      <c r="D43" s="118">
        <f t="shared" si="14"/>
        <v>41.692240156537132</v>
      </c>
      <c r="E43" s="118">
        <f t="shared" si="14"/>
        <v>41.795981294663143</v>
      </c>
      <c r="F43" s="118">
        <f t="shared" si="14"/>
        <v>41.061509691107908</v>
      </c>
      <c r="G43" s="118">
        <f t="shared" si="14"/>
        <v>39.018006269340226</v>
      </c>
      <c r="H43" s="118">
        <f t="shared" si="14"/>
        <v>33.736978684420393</v>
      </c>
      <c r="I43" s="118">
        <f t="shared" si="14"/>
        <v>37.350736339921802</v>
      </c>
      <c r="J43" s="118">
        <f t="shared" si="14"/>
        <v>40.889598679846912</v>
      </c>
      <c r="K43" s="118">
        <f t="shared" si="14"/>
        <v>41.692516294601276</v>
      </c>
      <c r="L43" s="118">
        <f t="shared" si="14"/>
        <v>42.259365520779227</v>
      </c>
      <c r="M43" s="118">
        <f t="shared" si="14"/>
        <v>36.853270169110182</v>
      </c>
      <c r="N43" s="118">
        <f t="shared" si="14"/>
        <v>34.543794566625088</v>
      </c>
      <c r="O43" s="118">
        <f t="shared" si="14"/>
        <v>31.7165196007461</v>
      </c>
      <c r="P43" s="118">
        <f t="shared" si="14"/>
        <v>28.386652138793593</v>
      </c>
      <c r="Q43" s="118">
        <f t="shared" si="14"/>
        <v>27.44552702958654</v>
      </c>
      <c r="R43" s="118">
        <f t="shared" ref="R43:V43" si="15">R44+R47+R49+R58</f>
        <v>26.819821064063365</v>
      </c>
      <c r="S43" s="118">
        <f t="shared" si="15"/>
        <v>26.834651778625094</v>
      </c>
      <c r="T43" s="118">
        <f t="shared" si="15"/>
        <v>26.680303558195433</v>
      </c>
      <c r="U43" s="118">
        <f t="shared" si="15"/>
        <v>26.545607610559383</v>
      </c>
      <c r="V43" s="118">
        <f t="shared" si="15"/>
        <v>26.548581358770061</v>
      </c>
      <c r="W43" s="118">
        <f t="shared" ref="W43" si="16">W44+W47+W49+W58</f>
        <v>27.709251369066202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42.917698255568936</v>
      </c>
      <c r="C44" s="123">
        <f t="shared" si="17"/>
        <v>41.84951018974202</v>
      </c>
      <c r="D44" s="123">
        <f t="shared" si="17"/>
        <v>41.692240156537132</v>
      </c>
      <c r="E44" s="123">
        <f t="shared" si="17"/>
        <v>41.795981294663143</v>
      </c>
      <c r="F44" s="123">
        <f t="shared" si="17"/>
        <v>41.061509691107908</v>
      </c>
      <c r="G44" s="123">
        <f t="shared" si="17"/>
        <v>39.018006269340226</v>
      </c>
      <c r="H44" s="123">
        <f t="shared" si="17"/>
        <v>33.736978684420393</v>
      </c>
      <c r="I44" s="123">
        <f t="shared" si="17"/>
        <v>37.350736339921802</v>
      </c>
      <c r="J44" s="123">
        <f t="shared" si="17"/>
        <v>40.889598679846912</v>
      </c>
      <c r="K44" s="123">
        <f t="shared" si="17"/>
        <v>41.692516294601276</v>
      </c>
      <c r="L44" s="123">
        <f t="shared" si="17"/>
        <v>42.259365520779227</v>
      </c>
      <c r="M44" s="123">
        <f t="shared" si="17"/>
        <v>36.853270169110182</v>
      </c>
      <c r="N44" s="123">
        <f t="shared" si="17"/>
        <v>34.543794566625088</v>
      </c>
      <c r="O44" s="123">
        <f t="shared" si="17"/>
        <v>31.7165196007461</v>
      </c>
      <c r="P44" s="123">
        <f t="shared" si="17"/>
        <v>28.386652138793593</v>
      </c>
      <c r="Q44" s="123">
        <f t="shared" si="17"/>
        <v>27.44552702958654</v>
      </c>
      <c r="R44" s="123">
        <f t="shared" ref="R44:V44" si="18">SUM(R45:R46)</f>
        <v>26.819821064063365</v>
      </c>
      <c r="S44" s="123">
        <f t="shared" si="18"/>
        <v>26.834651778625094</v>
      </c>
      <c r="T44" s="123">
        <f t="shared" si="18"/>
        <v>26.680303558195433</v>
      </c>
      <c r="U44" s="123">
        <f t="shared" si="18"/>
        <v>26.545607610559383</v>
      </c>
      <c r="V44" s="123">
        <f t="shared" si="18"/>
        <v>26.548581358770061</v>
      </c>
      <c r="W44" s="123">
        <f t="shared" ref="W44" si="19">SUM(W45:W46)</f>
        <v>27.709251369066202</v>
      </c>
      <c r="DA44" s="130" t="s">
        <v>3122</v>
      </c>
    </row>
    <row r="45" spans="1:105" ht="12" customHeight="1" x14ac:dyDescent="0.25">
      <c r="A45" s="97" t="s">
        <v>216</v>
      </c>
      <c r="B45" s="99">
        <v>42.917698255568936</v>
      </c>
      <c r="C45" s="99">
        <v>41.84951018974202</v>
      </c>
      <c r="D45" s="99">
        <v>41.692240156537132</v>
      </c>
      <c r="E45" s="99">
        <v>41.795981294663143</v>
      </c>
      <c r="F45" s="99">
        <v>41.061509691107908</v>
      </c>
      <c r="G45" s="99">
        <v>39.018006269340226</v>
      </c>
      <c r="H45" s="99">
        <v>33.736978684420393</v>
      </c>
      <c r="I45" s="99">
        <v>37.350736339921802</v>
      </c>
      <c r="J45" s="99">
        <v>40.889598679846912</v>
      </c>
      <c r="K45" s="99">
        <v>41.692516294601276</v>
      </c>
      <c r="L45" s="99">
        <v>42.259365520779227</v>
      </c>
      <c r="M45" s="99">
        <v>36.853270169110182</v>
      </c>
      <c r="N45" s="99">
        <v>34.543794566625088</v>
      </c>
      <c r="O45" s="99">
        <v>31.7165196007461</v>
      </c>
      <c r="P45" s="99">
        <v>28.386652138793593</v>
      </c>
      <c r="Q45" s="99">
        <v>27.44552702958654</v>
      </c>
      <c r="R45" s="99">
        <v>26.819821064063365</v>
      </c>
      <c r="S45" s="99">
        <v>26.834651778625094</v>
      </c>
      <c r="T45" s="99">
        <v>26.680303558195433</v>
      </c>
      <c r="U45" s="99">
        <v>26.545607610559383</v>
      </c>
      <c r="V45" s="99">
        <v>26.548581358770061</v>
      </c>
      <c r="W45" s="99">
        <v>27.709251369066202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31.02495724088098</v>
      </c>
      <c r="C62" s="118">
        <f t="shared" si="21"/>
        <v>32.568031555195411</v>
      </c>
      <c r="D62" s="118">
        <f t="shared" si="21"/>
        <v>31.118657161593447</v>
      </c>
      <c r="E62" s="118">
        <f t="shared" si="21"/>
        <v>31.618176428070853</v>
      </c>
      <c r="F62" s="118">
        <f t="shared" si="21"/>
        <v>30.085167888213583</v>
      </c>
      <c r="G62" s="118">
        <f t="shared" si="21"/>
        <v>28.852672425444183</v>
      </c>
      <c r="H62" s="118">
        <f t="shared" si="21"/>
        <v>28.894419636097272</v>
      </c>
      <c r="I62" s="118">
        <f t="shared" si="21"/>
        <v>25.575646618533302</v>
      </c>
      <c r="J62" s="118">
        <f t="shared" si="21"/>
        <v>28.738758689797749</v>
      </c>
      <c r="K62" s="118">
        <f t="shared" si="21"/>
        <v>28.298865208633998</v>
      </c>
      <c r="L62" s="118">
        <f t="shared" si="21"/>
        <v>32.512531565772349</v>
      </c>
      <c r="M62" s="118">
        <f t="shared" si="21"/>
        <v>25.042635415070045</v>
      </c>
      <c r="N62" s="118">
        <f t="shared" si="21"/>
        <v>26.637935794015906</v>
      </c>
      <c r="O62" s="118">
        <f t="shared" si="21"/>
        <v>27.926185404566777</v>
      </c>
      <c r="P62" s="118">
        <f t="shared" si="21"/>
        <v>20.716504615795198</v>
      </c>
      <c r="Q62" s="118">
        <f t="shared" si="21"/>
        <v>21.798931836509787</v>
      </c>
      <c r="R62" s="118">
        <f t="shared" ref="R62:V62" si="22">R63+R66+R68+R77</f>
        <v>22.274983136004444</v>
      </c>
      <c r="S62" s="118">
        <f t="shared" si="22"/>
        <v>21.33619499239612</v>
      </c>
      <c r="T62" s="118">
        <f t="shared" si="22"/>
        <v>21.031919303406305</v>
      </c>
      <c r="U62" s="118">
        <f t="shared" si="22"/>
        <v>20.137897771468488</v>
      </c>
      <c r="V62" s="118">
        <f t="shared" si="22"/>
        <v>19.062670203639463</v>
      </c>
      <c r="W62" s="118">
        <f t="shared" ref="W62" si="23">W63+W66+W68+W77</f>
        <v>21.463327297782619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27.450222767658804</v>
      </c>
      <c r="C63" s="123">
        <f t="shared" si="24"/>
        <v>28.928735718677014</v>
      </c>
      <c r="D63" s="123">
        <f t="shared" si="24"/>
        <v>27.265689142845318</v>
      </c>
      <c r="E63" s="123">
        <f t="shared" si="24"/>
        <v>27.705904520651547</v>
      </c>
      <c r="F63" s="123">
        <f t="shared" si="24"/>
        <v>26.31586887722311</v>
      </c>
      <c r="G63" s="123">
        <f t="shared" si="24"/>
        <v>25.159816058287458</v>
      </c>
      <c r="H63" s="123">
        <f t="shared" si="24"/>
        <v>25.176472608397372</v>
      </c>
      <c r="I63" s="123">
        <f t="shared" si="24"/>
        <v>22.109042630491725</v>
      </c>
      <c r="J63" s="123">
        <f t="shared" si="24"/>
        <v>25.167501520229383</v>
      </c>
      <c r="K63" s="123">
        <f t="shared" si="24"/>
        <v>24.760311239341807</v>
      </c>
      <c r="L63" s="123">
        <f t="shared" si="24"/>
        <v>28.37600871985217</v>
      </c>
      <c r="M63" s="123">
        <f t="shared" si="24"/>
        <v>21.846545765698256</v>
      </c>
      <c r="N63" s="123">
        <f t="shared" si="24"/>
        <v>23.366578884925115</v>
      </c>
      <c r="O63" s="123">
        <f t="shared" si="24"/>
        <v>24.453286217591607</v>
      </c>
      <c r="P63" s="123">
        <f t="shared" si="24"/>
        <v>17.8629348374735</v>
      </c>
      <c r="Q63" s="123">
        <f t="shared" si="24"/>
        <v>18.497456060076757</v>
      </c>
      <c r="R63" s="123">
        <f t="shared" ref="R63:V63" si="25">SUM(R64:R65)</f>
        <v>18.93351351130055</v>
      </c>
      <c r="S63" s="123">
        <f t="shared" si="25"/>
        <v>18.203864821669761</v>
      </c>
      <c r="T63" s="123">
        <f t="shared" si="25"/>
        <v>18.055949079165288</v>
      </c>
      <c r="U63" s="123">
        <f t="shared" si="25"/>
        <v>17.420993593081121</v>
      </c>
      <c r="V63" s="123">
        <f t="shared" si="25"/>
        <v>16.672111753640685</v>
      </c>
      <c r="W63" s="123">
        <f t="shared" ref="W63" si="26">SUM(W64:W65)</f>
        <v>19.003651484324312</v>
      </c>
      <c r="DA63" s="130" t="s">
        <v>3140</v>
      </c>
    </row>
    <row r="64" spans="1:105" ht="12" customHeight="1" x14ac:dyDescent="0.25">
      <c r="A64" s="97" t="s">
        <v>217</v>
      </c>
      <c r="B64" s="99">
        <v>27.450222767658804</v>
      </c>
      <c r="C64" s="99">
        <v>28.928735718677014</v>
      </c>
      <c r="D64" s="99">
        <v>27.265689142845318</v>
      </c>
      <c r="E64" s="99">
        <v>27.705904520651547</v>
      </c>
      <c r="F64" s="99">
        <v>26.31586887722311</v>
      </c>
      <c r="G64" s="99">
        <v>25.159816058287458</v>
      </c>
      <c r="H64" s="99">
        <v>25.176472608397372</v>
      </c>
      <c r="I64" s="99">
        <v>22.109042630491725</v>
      </c>
      <c r="J64" s="99">
        <v>25.167501520229383</v>
      </c>
      <c r="K64" s="99">
        <v>24.760311239341807</v>
      </c>
      <c r="L64" s="99">
        <v>28.37600871985217</v>
      </c>
      <c r="M64" s="99">
        <v>21.846545765698256</v>
      </c>
      <c r="N64" s="99">
        <v>23.366578884925115</v>
      </c>
      <c r="O64" s="99">
        <v>24.453286217591607</v>
      </c>
      <c r="P64" s="99">
        <v>17.8629348374735</v>
      </c>
      <c r="Q64" s="99">
        <v>18.497456060076757</v>
      </c>
      <c r="R64" s="99">
        <v>18.93351351130055</v>
      </c>
      <c r="S64" s="99">
        <v>18.203864821669761</v>
      </c>
      <c r="T64" s="99">
        <v>18.055949079165288</v>
      </c>
      <c r="U64" s="99">
        <v>17.420993593081121</v>
      </c>
      <c r="V64" s="99">
        <v>16.672111753640685</v>
      </c>
      <c r="W64" s="99">
        <v>19.003651484324312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3.1669629049230084</v>
      </c>
      <c r="C68" s="123">
        <v>3.2021429229263316</v>
      </c>
      <c r="D68" s="123">
        <v>3.4205110559403424</v>
      </c>
      <c r="E68" s="123">
        <v>3.4792109968357874</v>
      </c>
      <c r="F68" s="123">
        <v>3.3289617916478869</v>
      </c>
      <c r="G68" s="123">
        <v>3.2529945316788296</v>
      </c>
      <c r="H68" s="123">
        <v>3.2315577685740133</v>
      </c>
      <c r="I68" s="123">
        <v>3.0277017262542802</v>
      </c>
      <c r="J68" s="123">
        <v>3.1104880932577341</v>
      </c>
      <c r="K68" s="123">
        <v>3.1213844297340785</v>
      </c>
      <c r="L68" s="123">
        <v>3.6001801577118333</v>
      </c>
      <c r="M68" s="123">
        <v>2.6944111849753378</v>
      </c>
      <c r="N68" s="123">
        <v>2.7798338824754634</v>
      </c>
      <c r="O68" s="123">
        <v>2.9952223045392703</v>
      </c>
      <c r="P68" s="123">
        <v>2.3882085231836125</v>
      </c>
      <c r="Q68" s="123">
        <v>2.8492365628398857</v>
      </c>
      <c r="R68" s="123">
        <v>2.905073869836543</v>
      </c>
      <c r="S68" s="123">
        <v>2.7083625393898143</v>
      </c>
      <c r="T68" s="123">
        <v>2.5622355143762388</v>
      </c>
      <c r="U68" s="123">
        <v>2.3135738195711957</v>
      </c>
      <c r="V68" s="123">
        <v>1.9985674422923465</v>
      </c>
      <c r="W68" s="123">
        <v>2.0775527458965333</v>
      </c>
      <c r="DA68" s="130" t="s">
        <v>3145</v>
      </c>
    </row>
    <row r="69" spans="1:105" ht="12" customHeight="1" x14ac:dyDescent="0.25">
      <c r="A69" s="97" t="s">
        <v>134</v>
      </c>
      <c r="B69" s="99">
        <v>3.1939653392316849</v>
      </c>
      <c r="C69" s="99">
        <v>3.2398139773360533</v>
      </c>
      <c r="D69" s="99">
        <v>3.4621942143177589</v>
      </c>
      <c r="E69" s="99">
        <v>3.5213894250226407</v>
      </c>
      <c r="F69" s="99">
        <v>3.3690238304686964</v>
      </c>
      <c r="G69" s="99">
        <v>3.2915076919521629</v>
      </c>
      <c r="H69" s="99">
        <v>3.2703238436183097</v>
      </c>
      <c r="I69" s="99">
        <v>3.0696627069526636</v>
      </c>
      <c r="J69" s="99">
        <v>3.158422888706212</v>
      </c>
      <c r="K69" s="99">
        <v>3.1692879718461167</v>
      </c>
      <c r="L69" s="99">
        <v>3.6562418242918437</v>
      </c>
      <c r="M69" s="99">
        <v>2.7320931501430841</v>
      </c>
      <c r="N69" s="99">
        <v>2.8220498759635038</v>
      </c>
      <c r="O69" s="99">
        <v>3.0372794759083344</v>
      </c>
      <c r="P69" s="99">
        <v>2.4125723193041071</v>
      </c>
      <c r="Q69" s="99">
        <v>2.8881445036403082</v>
      </c>
      <c r="R69" s="99">
        <v>2.9409066192530138</v>
      </c>
      <c r="S69" s="99">
        <v>2.7414297392990505</v>
      </c>
      <c r="T69" s="99">
        <v>2.59674834938513</v>
      </c>
      <c r="U69" s="99">
        <v>2.3487668103315005</v>
      </c>
      <c r="V69" s="99">
        <v>2.0316278079987691</v>
      </c>
      <c r="W69" s="99">
        <v>2.1057728039089971</v>
      </c>
      <c r="DA69" s="63" t="s">
        <v>3146</v>
      </c>
    </row>
    <row r="70" spans="1:105" ht="12" customHeight="1" x14ac:dyDescent="0.25">
      <c r="A70" s="97" t="s">
        <v>133</v>
      </c>
      <c r="B70" s="99">
        <v>1.7041771922862128</v>
      </c>
      <c r="C70" s="99">
        <v>1.5594436206299884</v>
      </c>
      <c r="D70" s="99">
        <v>1.7434723124886329</v>
      </c>
      <c r="E70" s="99">
        <v>1.7349501194307457</v>
      </c>
      <c r="F70" s="99">
        <v>1.6554306638448688</v>
      </c>
      <c r="G70" s="99">
        <v>1.6369649999017089</v>
      </c>
      <c r="H70" s="99">
        <v>1.6053141156488626</v>
      </c>
      <c r="I70" s="99">
        <v>1.5995305432610876</v>
      </c>
      <c r="J70" s="99">
        <v>1.5101557625167785</v>
      </c>
      <c r="K70" s="99">
        <v>1.5592948586991389</v>
      </c>
      <c r="L70" s="99">
        <v>1.6040317681914049</v>
      </c>
      <c r="M70" s="99">
        <v>1.2546024991309517</v>
      </c>
      <c r="N70" s="99">
        <v>1.2523644812276009</v>
      </c>
      <c r="O70" s="99">
        <v>1.4018961790340538</v>
      </c>
      <c r="P70" s="99">
        <v>1.1370800467610864</v>
      </c>
      <c r="Q70" s="99">
        <v>1.3849487781436742</v>
      </c>
      <c r="R70" s="99">
        <v>1.4557320260199442</v>
      </c>
      <c r="S70" s="99">
        <v>1.363866367937804</v>
      </c>
      <c r="T70" s="99">
        <v>1.2478352866557398</v>
      </c>
      <c r="U70" s="99">
        <v>1.0894030573262612</v>
      </c>
      <c r="V70" s="99">
        <v>0.9333682924225053</v>
      </c>
      <c r="W70" s="99">
        <v>0.96548951458292043</v>
      </c>
      <c r="DA70" s="63" t="s">
        <v>3147</v>
      </c>
    </row>
    <row r="71" spans="1:105" ht="12" customHeight="1" x14ac:dyDescent="0.25">
      <c r="A71" s="100" t="s">
        <v>217</v>
      </c>
      <c r="B71" s="102">
        <v>1.7041771922862128</v>
      </c>
      <c r="C71" s="102">
        <v>1.5594436206299884</v>
      </c>
      <c r="D71" s="102">
        <v>1.7434723124886329</v>
      </c>
      <c r="E71" s="102">
        <v>1.7349501194307457</v>
      </c>
      <c r="F71" s="102">
        <v>1.6554306638448688</v>
      </c>
      <c r="G71" s="102">
        <v>1.6369649999017089</v>
      </c>
      <c r="H71" s="102">
        <v>1.6053141156488626</v>
      </c>
      <c r="I71" s="102">
        <v>1.5995305432610876</v>
      </c>
      <c r="J71" s="102">
        <v>1.5101557625167785</v>
      </c>
      <c r="K71" s="102">
        <v>1.5592948586991389</v>
      </c>
      <c r="L71" s="102">
        <v>1.6040317681914049</v>
      </c>
      <c r="M71" s="102">
        <v>1.2546024991309517</v>
      </c>
      <c r="N71" s="102">
        <v>1.2523644812276009</v>
      </c>
      <c r="O71" s="102">
        <v>1.4018961790340538</v>
      </c>
      <c r="P71" s="102">
        <v>1.1370800467610864</v>
      </c>
      <c r="Q71" s="102">
        <v>1.3849487781436742</v>
      </c>
      <c r="R71" s="102">
        <v>1.4557320260199442</v>
      </c>
      <c r="S71" s="102">
        <v>1.363866367937804</v>
      </c>
      <c r="T71" s="102">
        <v>1.2478352866557398</v>
      </c>
      <c r="U71" s="102">
        <v>1.0894030573262612</v>
      </c>
      <c r="V71" s="102">
        <v>0.9333682924225053</v>
      </c>
      <c r="W71" s="102">
        <v>0.96548951458292043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0.40777156829916866</v>
      </c>
      <c r="C77" s="123">
        <v>0.43715291359206343</v>
      </c>
      <c r="D77" s="123">
        <v>0.43245696280778867</v>
      </c>
      <c r="E77" s="123">
        <v>0.43306091058352014</v>
      </c>
      <c r="F77" s="123">
        <v>0.4403372193425853</v>
      </c>
      <c r="G77" s="123">
        <v>0.43986183547789603</v>
      </c>
      <c r="H77" s="123">
        <v>0.48638925912588754</v>
      </c>
      <c r="I77" s="123">
        <v>0.43890226178729325</v>
      </c>
      <c r="J77" s="123">
        <v>0.4607690763106348</v>
      </c>
      <c r="K77" s="123">
        <v>0.41716953955811442</v>
      </c>
      <c r="L77" s="123">
        <v>0.53634268820834941</v>
      </c>
      <c r="M77" s="123">
        <v>0.50167846439645336</v>
      </c>
      <c r="N77" s="123">
        <v>0.49152302661533032</v>
      </c>
      <c r="O77" s="123">
        <v>0.47767688243589701</v>
      </c>
      <c r="P77" s="123">
        <v>0.46536125513808974</v>
      </c>
      <c r="Q77" s="123">
        <v>0.45223921359314462</v>
      </c>
      <c r="R77" s="123">
        <v>0.43639575486735038</v>
      </c>
      <c r="S77" s="123">
        <v>0.42396763133654386</v>
      </c>
      <c r="T77" s="123">
        <v>0.41373470986477706</v>
      </c>
      <c r="U77" s="123">
        <v>0.40333035881617096</v>
      </c>
      <c r="V77" s="123">
        <v>0.39199100770642858</v>
      </c>
      <c r="W77" s="123">
        <v>0.38212306756177594</v>
      </c>
      <c r="DA77" s="130" t="s">
        <v>3154</v>
      </c>
    </row>
    <row r="78" spans="1:105" ht="12" customHeight="1" x14ac:dyDescent="0.25">
      <c r="A78" s="97" t="s">
        <v>192</v>
      </c>
      <c r="B78" s="99">
        <v>0.56082222002474391</v>
      </c>
      <c r="C78" s="99">
        <v>0.59987241879682096</v>
      </c>
      <c r="D78" s="99">
        <v>0.59371513303320977</v>
      </c>
      <c r="E78" s="99">
        <v>0.59445591997742064</v>
      </c>
      <c r="F78" s="99">
        <v>0.60483081714045461</v>
      </c>
      <c r="G78" s="99">
        <v>0.6046101992010452</v>
      </c>
      <c r="H78" s="99">
        <v>0.66829221805771621</v>
      </c>
      <c r="I78" s="99">
        <v>0.60436210367574228</v>
      </c>
      <c r="J78" s="99">
        <v>0.63344547969496789</v>
      </c>
      <c r="K78" s="99">
        <v>0.57350836514599757</v>
      </c>
      <c r="L78" s="99">
        <v>0.74382826147627246</v>
      </c>
      <c r="M78" s="99">
        <v>0.69814282032755126</v>
      </c>
      <c r="N78" s="99">
        <v>0.68553112199670752</v>
      </c>
      <c r="O78" s="99">
        <v>0.66903695564187782</v>
      </c>
      <c r="P78" s="99">
        <v>0.65411598612838728</v>
      </c>
      <c r="Q78" s="99">
        <v>0.64351966098553015</v>
      </c>
      <c r="R78" s="99">
        <v>0.62495700156305789</v>
      </c>
      <c r="S78" s="99">
        <v>0.6119347282967853</v>
      </c>
      <c r="T78" s="99">
        <v>0.60023382600323916</v>
      </c>
      <c r="U78" s="99">
        <v>0.58778599623300287</v>
      </c>
      <c r="V78" s="99">
        <v>0.57239710941100708</v>
      </c>
      <c r="W78" s="99">
        <v>0.56042520669049689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5.2457579485808183E-2</v>
      </c>
      <c r="D3" s="117">
        <f t="shared" si="0"/>
        <v>6.2211779264441963E-2</v>
      </c>
      <c r="E3" s="117">
        <f t="shared" si="0"/>
        <v>3.5966239689863247E-2</v>
      </c>
      <c r="F3" s="117">
        <f t="shared" si="0"/>
        <v>3.919973750991352E-2</v>
      </c>
      <c r="G3" s="117">
        <f t="shared" si="0"/>
        <v>4.2304094079079917E-2</v>
      </c>
      <c r="H3" s="117">
        <f t="shared" si="0"/>
        <v>4.5581729214516739E-2</v>
      </c>
      <c r="I3" s="117">
        <f t="shared" si="0"/>
        <v>8.3010414119024128E-2</v>
      </c>
      <c r="J3" s="117">
        <f t="shared" si="0"/>
        <v>0.18007306578211518</v>
      </c>
      <c r="K3" s="117">
        <f t="shared" si="0"/>
        <v>5.5908385928341291E-2</v>
      </c>
      <c r="L3" s="117">
        <f t="shared" si="0"/>
        <v>9.8121440609898972E-3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2.3945851607643946E-2</v>
      </c>
      <c r="S3" s="117">
        <f t="shared" si="1"/>
        <v>9.731191463620923E-3</v>
      </c>
      <c r="T3" s="117">
        <f t="shared" si="1"/>
        <v>2.1170632476253642E-2</v>
      </c>
      <c r="U3" s="117">
        <f t="shared" si="1"/>
        <v>2.6557162927444051E-2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4.6495423064293412E-2</v>
      </c>
      <c r="D4" s="122">
        <f t="shared" si="3"/>
        <v>5.4231550641552453E-2</v>
      </c>
      <c r="E4" s="122">
        <f t="shared" si="3"/>
        <v>3.1423653855046391E-2</v>
      </c>
      <c r="F4" s="122">
        <f t="shared" si="3"/>
        <v>3.2034918195406825E-2</v>
      </c>
      <c r="G4" s="122">
        <f t="shared" si="3"/>
        <v>3.43021302282044E-2</v>
      </c>
      <c r="H4" s="122">
        <f t="shared" si="3"/>
        <v>3.6661950826046036E-2</v>
      </c>
      <c r="I4" s="122">
        <f t="shared" si="3"/>
        <v>6.851239644312597E-2</v>
      </c>
      <c r="J4" s="122">
        <f t="shared" si="3"/>
        <v>0.17197902564964193</v>
      </c>
      <c r="K4" s="122">
        <f t="shared" si="3"/>
        <v>4.812125028662307E-2</v>
      </c>
      <c r="L4" s="122">
        <f t="shared" si="3"/>
        <v>8.4073519214491726E-3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2.0252275093057985E-2</v>
      </c>
      <c r="S4" s="122">
        <f t="shared" si="4"/>
        <v>8.3244633195458349E-3</v>
      </c>
      <c r="T4" s="122">
        <f t="shared" si="4"/>
        <v>1.7864429067412691E-2</v>
      </c>
      <c r="U4" s="122">
        <f t="shared" si="4"/>
        <v>2.2913666784264531E-2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4.6199836881344498E-2</v>
      </c>
      <c r="D5" s="98">
        <v>5.389097291385065E-2</v>
      </c>
      <c r="E5" s="98">
        <v>3.1228433261773266E-2</v>
      </c>
      <c r="F5" s="98">
        <v>3.1838397489438501E-2</v>
      </c>
      <c r="G5" s="98">
        <v>3.4095043141862659E-2</v>
      </c>
      <c r="H5" s="98">
        <v>3.6444417832740966E-2</v>
      </c>
      <c r="I5" s="98">
        <v>6.8114430551408311E-2</v>
      </c>
      <c r="J5" s="98">
        <v>0.170967212565099</v>
      </c>
      <c r="K5" s="98">
        <v>4.7839088588665951E-2</v>
      </c>
      <c r="L5" s="98">
        <v>8.3565732060428364E-3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2.0133070227841856E-2</v>
      </c>
      <c r="S5" s="98">
        <v>8.2750109899098548E-3</v>
      </c>
      <c r="T5" s="98">
        <v>1.7756679005999462E-2</v>
      </c>
      <c r="U5" s="98">
        <v>2.2774986941137353E-2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2.9558618294891402E-4</v>
      </c>
      <c r="D6" s="98">
        <v>3.4057772770180333E-4</v>
      </c>
      <c r="E6" s="98">
        <v>1.9522059327312232E-4</v>
      </c>
      <c r="F6" s="98">
        <v>1.965207059683273E-4</v>
      </c>
      <c r="G6" s="98">
        <v>2.0708708634174338E-4</v>
      </c>
      <c r="H6" s="98">
        <v>2.1753299330507043E-4</v>
      </c>
      <c r="I6" s="98">
        <v>3.9796589171766104E-4</v>
      </c>
      <c r="J6" s="98">
        <v>1.0118130845429211E-3</v>
      </c>
      <c r="K6" s="98">
        <v>2.8216169795711887E-4</v>
      </c>
      <c r="L6" s="98">
        <v>5.077871540633545E-5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1.1920486521613086E-4</v>
      </c>
      <c r="S6" s="98">
        <v>4.9452329635980289E-5</v>
      </c>
      <c r="T6" s="98">
        <v>1.0775006141323023E-4</v>
      </c>
      <c r="U6" s="98">
        <v>1.3867984312717678E-4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1.6268893135439149E-5</v>
      </c>
      <c r="D7" s="122">
        <f t="shared" si="6"/>
        <v>0</v>
      </c>
      <c r="E7" s="122">
        <f t="shared" si="6"/>
        <v>2.3671281773586879E-5</v>
      </c>
      <c r="F7" s="122">
        <f t="shared" si="6"/>
        <v>5.0863117978636393E-5</v>
      </c>
      <c r="G7" s="122">
        <f t="shared" si="6"/>
        <v>1.1072708056893855E-4</v>
      </c>
      <c r="H7" s="122">
        <f t="shared" si="6"/>
        <v>1.9847510106567919E-4</v>
      </c>
      <c r="I7" s="122">
        <f t="shared" si="6"/>
        <v>6.1287631112749298E-5</v>
      </c>
      <c r="J7" s="122">
        <f t="shared" si="6"/>
        <v>6.1112081143295378E-5</v>
      </c>
      <c r="K7" s="122">
        <f t="shared" si="6"/>
        <v>1.0625495853394982E-4</v>
      </c>
      <c r="L7" s="122">
        <f t="shared" si="6"/>
        <v>1.4849142457458413E-5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1.1640735839394356E-4</v>
      </c>
      <c r="S7" s="122">
        <f t="shared" si="6"/>
        <v>2.6354042870598566E-5</v>
      </c>
      <c r="T7" s="122">
        <f t="shared" si="6"/>
        <v>4.0925563378755436E-5</v>
      </c>
      <c r="U7" s="122">
        <f t="shared" si="6"/>
        <v>4.2700326934561876E-5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1.6268893135439149E-5</v>
      </c>
      <c r="D8" s="98">
        <v>0</v>
      </c>
      <c r="E8" s="98">
        <v>2.3671281773586879E-5</v>
      </c>
      <c r="F8" s="98">
        <v>5.0863117978636393E-5</v>
      </c>
      <c r="G8" s="98">
        <v>1.1072708056893855E-4</v>
      </c>
      <c r="H8" s="98">
        <v>1.9847510106567919E-4</v>
      </c>
      <c r="I8" s="98">
        <v>6.1287631112749298E-5</v>
      </c>
      <c r="J8" s="98">
        <v>6.1112081143295378E-5</v>
      </c>
      <c r="K8" s="98">
        <v>1.0625495853394982E-4</v>
      </c>
      <c r="L8" s="98">
        <v>1.4849142457458413E-5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1.1640735839394356E-4</v>
      </c>
      <c r="S8" s="98">
        <v>2.6354042870598566E-5</v>
      </c>
      <c r="T8" s="98">
        <v>4.0925563378755436E-5</v>
      </c>
      <c r="U8" s="98">
        <v>4.2700326934561876E-5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4.9361037156586615E-3</v>
      </c>
      <c r="D9" s="122">
        <v>6.784350237654441E-3</v>
      </c>
      <c r="E9" s="122">
        <v>3.8408752280273423E-3</v>
      </c>
      <c r="F9" s="122">
        <v>5.9730041556979984E-3</v>
      </c>
      <c r="G9" s="122">
        <v>6.6424302890914517E-3</v>
      </c>
      <c r="H9" s="122">
        <v>7.2170975465715506E-3</v>
      </c>
      <c r="I9" s="122">
        <v>1.2101761940766367E-2</v>
      </c>
      <c r="J9" s="122">
        <v>6.6364625927698533E-3</v>
      </c>
      <c r="K9" s="122">
        <v>6.4680827725109389E-3</v>
      </c>
      <c r="L9" s="122">
        <v>1.143360234363259E-3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2.9642006859724305E-3</v>
      </c>
      <c r="S9" s="122">
        <v>1.1468263348295793E-3</v>
      </c>
      <c r="T9" s="122">
        <v>2.7091963890735048E-3</v>
      </c>
      <c r="U9" s="122">
        <v>2.9602440933869521E-3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2.4032096736691043E-3</v>
      </c>
      <c r="D15" s="101">
        <v>3.7514293392200073E-3</v>
      </c>
      <c r="E15" s="101">
        <v>2.1185986118401547E-3</v>
      </c>
      <c r="F15" s="101">
        <v>2.532288922349764E-3</v>
      </c>
      <c r="G15" s="101">
        <v>3.501840526592131E-3</v>
      </c>
      <c r="H15" s="101">
        <v>4.144390376286969E-3</v>
      </c>
      <c r="I15" s="101">
        <v>4.0500519368638476E-3</v>
      </c>
      <c r="J15" s="101">
        <v>3.8245554157312839E-3</v>
      </c>
      <c r="K15" s="101">
        <v>2.1393206983493841E-3</v>
      </c>
      <c r="L15" s="101">
        <v>1.0449689148747836E-3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1.3550695931464107E-3</v>
      </c>
      <c r="S15" s="101">
        <v>5.5298790437920608E-4</v>
      </c>
      <c r="T15" s="101">
        <v>1.7760487997716995E-3</v>
      </c>
      <c r="U15" s="101">
        <v>1.4702879490236965E-3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2.5328940419895576E-3</v>
      </c>
      <c r="D16" s="104">
        <v>3.0329208984344333E-3</v>
      </c>
      <c r="E16" s="104">
        <v>1.7222766161871874E-3</v>
      </c>
      <c r="F16" s="104">
        <v>3.4407152333482344E-3</v>
      </c>
      <c r="G16" s="104">
        <v>3.1405897624993207E-3</v>
      </c>
      <c r="H16" s="104">
        <v>3.0727071702845816E-3</v>
      </c>
      <c r="I16" s="104">
        <v>8.051710003902519E-3</v>
      </c>
      <c r="J16" s="104">
        <v>2.8119071770385693E-3</v>
      </c>
      <c r="K16" s="104">
        <v>4.3287620741615544E-3</v>
      </c>
      <c r="L16" s="104">
        <v>9.8391319488475389E-5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1.6091310928260198E-3</v>
      </c>
      <c r="S16" s="104">
        <v>5.9383843045037322E-4</v>
      </c>
      <c r="T16" s="104">
        <v>9.3314758930180554E-4</v>
      </c>
      <c r="U16" s="104">
        <v>1.4899561443632557E-3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1.4336157651489607E-3</v>
      </c>
      <c r="D17" s="98">
        <v>1.7900210659370823E-3</v>
      </c>
      <c r="E17" s="98">
        <v>9.9718757839913855E-4</v>
      </c>
      <c r="F17" s="98">
        <v>1.9942013036914901E-3</v>
      </c>
      <c r="G17" s="98">
        <v>1.8395720031664459E-3</v>
      </c>
      <c r="H17" s="98">
        <v>1.7721044835603225E-3</v>
      </c>
      <c r="I17" s="98">
        <v>4.9028690758402323E-3</v>
      </c>
      <c r="J17" s="98">
        <v>1.5736287076518686E-3</v>
      </c>
      <c r="K17" s="98">
        <v>2.4878305841178026E-3</v>
      </c>
      <c r="L17" s="98">
        <v>4.890602788876047E-5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8.9147439506673926E-4</v>
      </c>
      <c r="S17" s="98">
        <v>3.2933815214988225E-4</v>
      </c>
      <c r="T17" s="98">
        <v>4.952495345766616E-4</v>
      </c>
      <c r="U17" s="98">
        <v>7.6225279877058423E-4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1.0992782768405971E-3</v>
      </c>
      <c r="D18" s="98">
        <v>1.2428998324973512E-3</v>
      </c>
      <c r="E18" s="98">
        <v>7.2508903778804889E-4</v>
      </c>
      <c r="F18" s="98">
        <v>1.4465139296567441E-3</v>
      </c>
      <c r="G18" s="98">
        <v>1.3010177593328746E-3</v>
      </c>
      <c r="H18" s="98">
        <v>1.3006026867242592E-3</v>
      </c>
      <c r="I18" s="98">
        <v>3.1488409280622863E-3</v>
      </c>
      <c r="J18" s="98">
        <v>1.2382784693867007E-3</v>
      </c>
      <c r="K18" s="98">
        <v>1.8409314900437515E-3</v>
      </c>
      <c r="L18" s="98">
        <v>4.9485291599714926E-5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7.1765669775928059E-4</v>
      </c>
      <c r="S18" s="98">
        <v>2.6450027830049097E-4</v>
      </c>
      <c r="T18" s="98">
        <v>4.3789805472514389E-4</v>
      </c>
      <c r="U18" s="98">
        <v>7.2770334559267146E-4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1.0097838127206664E-3</v>
      </c>
      <c r="D19" s="122">
        <v>1.1958783852350678E-3</v>
      </c>
      <c r="E19" s="122">
        <v>6.7803932501593091E-4</v>
      </c>
      <c r="F19" s="122">
        <v>1.1409520408300539E-3</v>
      </c>
      <c r="G19" s="122">
        <v>1.2488064812151299E-3</v>
      </c>
      <c r="H19" s="122">
        <v>1.5042057408334692E-3</v>
      </c>
      <c r="I19" s="122">
        <v>2.334968104019041E-3</v>
      </c>
      <c r="J19" s="122">
        <v>1.3964654585601156E-3</v>
      </c>
      <c r="K19" s="122">
        <v>1.2127979106733389E-3</v>
      </c>
      <c r="L19" s="122">
        <v>2.4658276272000685E-4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6.1296847021958601E-4</v>
      </c>
      <c r="S19" s="122">
        <v>2.3354776637491038E-4</v>
      </c>
      <c r="T19" s="122">
        <v>5.5608145638869012E-4</v>
      </c>
      <c r="U19" s="122">
        <v>6.4055172285800452E-4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1.0097838127206664E-3</v>
      </c>
      <c r="D22" s="33">
        <v>1.1958783852350678E-3</v>
      </c>
      <c r="E22" s="33">
        <v>6.7803932501593091E-4</v>
      </c>
      <c r="F22" s="33">
        <v>1.1409520408300539E-3</v>
      </c>
      <c r="G22" s="33">
        <v>1.2488064812151299E-3</v>
      </c>
      <c r="H22" s="33">
        <v>1.5042057408334692E-3</v>
      </c>
      <c r="I22" s="33">
        <v>2.334968104019041E-3</v>
      </c>
      <c r="J22" s="33">
        <v>1.3964654585601156E-3</v>
      </c>
      <c r="K22" s="33">
        <v>1.2127979106733389E-3</v>
      </c>
      <c r="L22" s="33">
        <v>2.4658276272000685E-4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6.1296847021958601E-4</v>
      </c>
      <c r="S22" s="33">
        <v>2.3354776637491038E-4</v>
      </c>
      <c r="T22" s="33">
        <v>5.5608145638869012E-4</v>
      </c>
      <c r="U22" s="33">
        <v>6.4055172285800452E-4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0.68051376286594512</v>
      </c>
      <c r="D24" s="117">
        <f t="shared" si="7"/>
        <v>0.67747954521921872</v>
      </c>
      <c r="E24" s="117">
        <f t="shared" si="7"/>
        <v>0.71709353645508411</v>
      </c>
      <c r="F24" s="117">
        <f t="shared" si="7"/>
        <v>0.92511817299675825</v>
      </c>
      <c r="G24" s="117">
        <f t="shared" si="7"/>
        <v>1.0269328463658027</v>
      </c>
      <c r="H24" s="117">
        <f t="shared" si="7"/>
        <v>1.2883423724724443</v>
      </c>
      <c r="I24" s="117">
        <f t="shared" si="7"/>
        <v>1.0159395534486144</v>
      </c>
      <c r="J24" s="117">
        <f t="shared" si="7"/>
        <v>0.67730650968161343</v>
      </c>
      <c r="K24" s="117">
        <f t="shared" si="7"/>
        <v>0.65548917004372664</v>
      </c>
      <c r="L24" s="117">
        <f t="shared" si="7"/>
        <v>0.79792695898344868</v>
      </c>
      <c r="M24" s="117">
        <f t="shared" si="7"/>
        <v>0.67572030318286969</v>
      </c>
      <c r="N24" s="117">
        <f t="shared" si="7"/>
        <v>0.71399029031692618</v>
      </c>
      <c r="O24" s="117">
        <f t="shared" si="7"/>
        <v>0.89328648889273221</v>
      </c>
      <c r="P24" s="117">
        <f t="shared" si="7"/>
        <v>0.64908221858950632</v>
      </c>
      <c r="Q24" s="117">
        <f t="shared" si="7"/>
        <v>0.37034079174718443</v>
      </c>
      <c r="R24" s="117">
        <f t="shared" ref="R24:V24" si="8">R25+R28+R30+R39</f>
        <v>0.48896335428488263</v>
      </c>
      <c r="S24" s="117">
        <f t="shared" si="8"/>
        <v>0.56007621601518343</v>
      </c>
      <c r="T24" s="117">
        <f t="shared" si="8"/>
        <v>0.61616207121044908</v>
      </c>
      <c r="U24" s="117">
        <f t="shared" si="8"/>
        <v>0.59970430000764929</v>
      </c>
      <c r="V24" s="117">
        <f t="shared" si="8"/>
        <v>0.48648318778749916</v>
      </c>
      <c r="W24" s="117">
        <f t="shared" ref="W24" si="9">W25+W28+W30+W39</f>
        <v>0.33263356083723694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0.62293155838575087</v>
      </c>
      <c r="D25" s="122">
        <f t="shared" si="10"/>
        <v>0.61025818696052869</v>
      </c>
      <c r="E25" s="122">
        <f t="shared" si="10"/>
        <v>0.64521262832735837</v>
      </c>
      <c r="F25" s="122">
        <f t="shared" si="10"/>
        <v>0.83235423356204752</v>
      </c>
      <c r="G25" s="122">
        <f t="shared" si="10"/>
        <v>0.91635643073562878</v>
      </c>
      <c r="H25" s="122">
        <f t="shared" si="10"/>
        <v>1.1543309574935858</v>
      </c>
      <c r="I25" s="122">
        <f t="shared" si="10"/>
        <v>0.90373569330608605</v>
      </c>
      <c r="J25" s="122">
        <f t="shared" si="10"/>
        <v>0.60935912641975964</v>
      </c>
      <c r="K25" s="122">
        <f t="shared" si="10"/>
        <v>0.5879196784854368</v>
      </c>
      <c r="L25" s="122">
        <f t="shared" si="10"/>
        <v>0.71885673466411115</v>
      </c>
      <c r="M25" s="122">
        <f t="shared" si="10"/>
        <v>0.59702537849711557</v>
      </c>
      <c r="N25" s="122">
        <f t="shared" si="10"/>
        <v>0.63025943160518982</v>
      </c>
      <c r="O25" s="122">
        <f t="shared" si="10"/>
        <v>0.7934204519937349</v>
      </c>
      <c r="P25" s="122">
        <f t="shared" si="10"/>
        <v>0.55383770757279793</v>
      </c>
      <c r="Q25" s="122">
        <f t="shared" si="10"/>
        <v>0.31145604245875264</v>
      </c>
      <c r="R25" s="122">
        <f t="shared" ref="R25:V25" si="11">SUM(R26:R27)</f>
        <v>0.40927012234821974</v>
      </c>
      <c r="S25" s="122">
        <f t="shared" si="11"/>
        <v>0.46731229081695574</v>
      </c>
      <c r="T25" s="122">
        <f t="shared" si="11"/>
        <v>0.51346407142287731</v>
      </c>
      <c r="U25" s="122">
        <f t="shared" si="11"/>
        <v>0.5011753731949995</v>
      </c>
      <c r="V25" s="122">
        <f t="shared" si="11"/>
        <v>0.40757293003008638</v>
      </c>
      <c r="W25" s="122">
        <f t="shared" ref="W25" si="12">SUM(W26:W27)</f>
        <v>0.27428873844890439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0.61511265703436802</v>
      </c>
      <c r="D26" s="98">
        <v>0.60266379906969558</v>
      </c>
      <c r="E26" s="98">
        <v>0.63724101460938221</v>
      </c>
      <c r="F26" s="98">
        <v>0.8221666900914234</v>
      </c>
      <c r="G26" s="98">
        <v>0.90528357354114974</v>
      </c>
      <c r="H26" s="98">
        <v>1.1405792338096161</v>
      </c>
      <c r="I26" s="98">
        <v>0.89316264669129886</v>
      </c>
      <c r="J26" s="98">
        <v>0.60211484204462895</v>
      </c>
      <c r="K26" s="98">
        <v>0.58092627306294387</v>
      </c>
      <c r="L26" s="98">
        <v>0.71000998750091504</v>
      </c>
      <c r="M26" s="98">
        <v>0.58997199738063411</v>
      </c>
      <c r="N26" s="98">
        <v>0.62259146820257871</v>
      </c>
      <c r="O26" s="98">
        <v>0.78331023504913644</v>
      </c>
      <c r="P26" s="98">
        <v>0.54695417003833091</v>
      </c>
      <c r="Q26" s="98">
        <v>0.30733824625927653</v>
      </c>
      <c r="R26" s="98">
        <v>0.40374654969495677</v>
      </c>
      <c r="S26" s="98">
        <v>0.46103752521659924</v>
      </c>
      <c r="T26" s="98">
        <v>0.50658988844221786</v>
      </c>
      <c r="U26" s="98">
        <v>0.49455648755690024</v>
      </c>
      <c r="V26" s="98">
        <v>0.40229564524844358</v>
      </c>
      <c r="W26" s="98">
        <v>0.27063808974412162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7.8189013513828044E-3</v>
      </c>
      <c r="D27" s="98">
        <v>7.5943878908331435E-3</v>
      </c>
      <c r="E27" s="98">
        <v>7.9716137179761514E-3</v>
      </c>
      <c r="F27" s="98">
        <v>1.0187543470624156E-2</v>
      </c>
      <c r="G27" s="98">
        <v>1.1072857194479009E-2</v>
      </c>
      <c r="H27" s="98">
        <v>1.3751723683969697E-2</v>
      </c>
      <c r="I27" s="98">
        <v>1.0573046614787166E-2</v>
      </c>
      <c r="J27" s="98">
        <v>7.2442843751307417E-3</v>
      </c>
      <c r="K27" s="98">
        <v>6.9934054224928986E-3</v>
      </c>
      <c r="L27" s="98">
        <v>8.8467471631960819E-3</v>
      </c>
      <c r="M27" s="98">
        <v>7.0533811164814443E-3</v>
      </c>
      <c r="N27" s="98">
        <v>7.6679634026111474E-3</v>
      </c>
      <c r="O27" s="98">
        <v>1.0110216944598408E-2</v>
      </c>
      <c r="P27" s="98">
        <v>6.8835375344670074E-3</v>
      </c>
      <c r="Q27" s="98">
        <v>4.1177961994761352E-3</v>
      </c>
      <c r="R27" s="98">
        <v>5.523572653262975E-3</v>
      </c>
      <c r="S27" s="98">
        <v>6.2747656003565196E-3</v>
      </c>
      <c r="T27" s="98">
        <v>6.8741829806594932E-3</v>
      </c>
      <c r="U27" s="98">
        <v>6.6188856380992884E-3</v>
      </c>
      <c r="V27" s="98">
        <v>5.2772847816428027E-3</v>
      </c>
      <c r="W27" s="98">
        <v>3.6506487047827411E-3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1.3015114508351319E-4</v>
      </c>
      <c r="D28" s="122">
        <f t="shared" si="13"/>
        <v>3.4100945951239163E-5</v>
      </c>
      <c r="E28" s="122">
        <f t="shared" si="13"/>
        <v>3.5506922660380322E-4</v>
      </c>
      <c r="F28" s="122">
        <f t="shared" si="13"/>
        <v>5.9340304308409136E-4</v>
      </c>
      <c r="G28" s="122">
        <f t="shared" si="13"/>
        <v>1.5343609735981487E-3</v>
      </c>
      <c r="H28" s="122">
        <f t="shared" si="13"/>
        <v>2.844809781941402E-3</v>
      </c>
      <c r="I28" s="122">
        <f t="shared" si="13"/>
        <v>4.4433532556743235E-4</v>
      </c>
      <c r="J28" s="122">
        <f t="shared" si="13"/>
        <v>5.1945268971801068E-4</v>
      </c>
      <c r="K28" s="122">
        <f t="shared" si="13"/>
        <v>9.2593606722441986E-4</v>
      </c>
      <c r="L28" s="122">
        <f t="shared" si="13"/>
        <v>1.2176296815115898E-3</v>
      </c>
      <c r="M28" s="122">
        <f t="shared" si="13"/>
        <v>2.9004306552112605E-3</v>
      </c>
      <c r="N28" s="122">
        <f t="shared" si="13"/>
        <v>3.0328790053012213E-3</v>
      </c>
      <c r="O28" s="122">
        <f t="shared" si="13"/>
        <v>2.7604853941599803E-3</v>
      </c>
      <c r="P28" s="122">
        <f t="shared" si="13"/>
        <v>3.3141940075662297E-3</v>
      </c>
      <c r="Q28" s="122">
        <f t="shared" si="13"/>
        <v>1.8762842438401744E-3</v>
      </c>
      <c r="R28" s="122">
        <f t="shared" si="13"/>
        <v>2.62563263933006E-3</v>
      </c>
      <c r="S28" s="122">
        <f t="shared" si="13"/>
        <v>1.8843140652477978E-3</v>
      </c>
      <c r="T28" s="122">
        <f t="shared" si="13"/>
        <v>1.4051110093372696E-3</v>
      </c>
      <c r="U28" s="122">
        <f t="shared" si="13"/>
        <v>1.0817416156755676E-3</v>
      </c>
      <c r="V28" s="122">
        <f t="shared" si="13"/>
        <v>7.909814607090916E-4</v>
      </c>
      <c r="W28" s="122">
        <f t="shared" si="13"/>
        <v>1.2779468895351418E-3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1.3015114508351319E-4</v>
      </c>
      <c r="D29" s="98">
        <v>3.4100945951239163E-5</v>
      </c>
      <c r="E29" s="98">
        <v>3.5506922660380322E-4</v>
      </c>
      <c r="F29" s="98">
        <v>5.9340304308409136E-4</v>
      </c>
      <c r="G29" s="98">
        <v>1.5343609735981487E-3</v>
      </c>
      <c r="H29" s="98">
        <v>2.844809781941402E-3</v>
      </c>
      <c r="I29" s="98">
        <v>4.4433532556743235E-4</v>
      </c>
      <c r="J29" s="98">
        <v>5.1945268971801068E-4</v>
      </c>
      <c r="K29" s="98">
        <v>9.2593606722441986E-4</v>
      </c>
      <c r="L29" s="98">
        <v>1.2176296815115898E-3</v>
      </c>
      <c r="M29" s="98">
        <v>2.9004306552112605E-3</v>
      </c>
      <c r="N29" s="98">
        <v>3.0328790053012213E-3</v>
      </c>
      <c r="O29" s="98">
        <v>2.7604853941599803E-3</v>
      </c>
      <c r="P29" s="98">
        <v>3.3141940075662297E-3</v>
      </c>
      <c r="Q29" s="98">
        <v>1.8762842438401744E-3</v>
      </c>
      <c r="R29" s="98">
        <v>2.62563263933006E-3</v>
      </c>
      <c r="S29" s="98">
        <v>1.8843140652477978E-3</v>
      </c>
      <c r="T29" s="98">
        <v>1.4051110093372696E-3</v>
      </c>
      <c r="U29" s="98">
        <v>1.0817416156755676E-3</v>
      </c>
      <c r="V29" s="98">
        <v>7.909814607090916E-4</v>
      </c>
      <c r="W29" s="98">
        <v>1.2779468895351418E-3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4.770454836741949E-2</v>
      </c>
      <c r="D30" s="122">
        <v>5.7125384002485166E-2</v>
      </c>
      <c r="E30" s="122">
        <v>6.0779942931930155E-2</v>
      </c>
      <c r="F30" s="122">
        <v>7.7401546085326484E-2</v>
      </c>
      <c r="G30" s="122">
        <v>9.1770426035024083E-2</v>
      </c>
      <c r="H30" s="122">
        <v>0.10855723583085117</v>
      </c>
      <c r="I30" s="122">
        <v>9.3685142085850548E-2</v>
      </c>
      <c r="J30" s="122">
        <v>5.5702053943908855E-2</v>
      </c>
      <c r="K30" s="122">
        <v>5.6112426966718629E-2</v>
      </c>
      <c r="L30" s="122">
        <v>6.3994643372961624E-2</v>
      </c>
      <c r="M30" s="122">
        <v>6.1180765873736997E-2</v>
      </c>
      <c r="N30" s="122">
        <v>6.5783752499701448E-2</v>
      </c>
      <c r="O30" s="122">
        <v>7.9065648424935353E-2</v>
      </c>
      <c r="P30" s="122">
        <v>7.5016708428666964E-2</v>
      </c>
      <c r="Q30" s="122">
        <v>4.701440342604464E-2</v>
      </c>
      <c r="R30" s="122">
        <v>6.3844993725453159E-2</v>
      </c>
      <c r="S30" s="122">
        <v>7.5550385012735796E-2</v>
      </c>
      <c r="T30" s="122">
        <v>8.4033768020689181E-2</v>
      </c>
      <c r="U30" s="122">
        <v>8.0112254197129487E-2</v>
      </c>
      <c r="V30" s="122">
        <v>6.3762730346887203E-2</v>
      </c>
      <c r="W30" s="122">
        <v>4.6363080386245481E-2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2.3595149523296662E-2</v>
      </c>
      <c r="D35" s="101">
        <v>3.1887149383370061E-2</v>
      </c>
      <c r="E35" s="101">
        <v>3.2900590207400056E-2</v>
      </c>
      <c r="F35" s="101">
        <v>3.3402096737661174E-2</v>
      </c>
      <c r="G35" s="101">
        <v>4.7697483034616947E-2</v>
      </c>
      <c r="H35" s="101">
        <v>6.2876322565953727E-2</v>
      </c>
      <c r="I35" s="101">
        <v>3.1418584722337724E-2</v>
      </c>
      <c r="J35" s="101">
        <v>3.194628641375543E-2</v>
      </c>
      <c r="K35" s="101">
        <v>1.8184225935969762E-2</v>
      </c>
      <c r="L35" s="101">
        <v>5.7008859689279864E-2</v>
      </c>
      <c r="M35" s="101">
        <v>5.5340893518290874E-3</v>
      </c>
      <c r="N35" s="101">
        <v>4.0113095676671789E-2</v>
      </c>
      <c r="O35" s="101">
        <v>3.9047316986624538E-2</v>
      </c>
      <c r="P35" s="101">
        <v>2.1271497117174788E-2</v>
      </c>
      <c r="Q35" s="101">
        <v>2.5970543072769525E-2</v>
      </c>
      <c r="R35" s="101">
        <v>2.834353898997909E-2</v>
      </c>
      <c r="S35" s="101">
        <v>3.8930348468296107E-2</v>
      </c>
      <c r="T35" s="101">
        <v>5.4639618957682295E-2</v>
      </c>
      <c r="U35" s="101">
        <v>3.9795793820241392E-2</v>
      </c>
      <c r="V35" s="101">
        <v>3.5517637561310884E-2</v>
      </c>
      <c r="W35" s="101">
        <v>2.483058650560338E-2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2.4109398844122828E-2</v>
      </c>
      <c r="D36" s="104">
        <v>2.5238234619115105E-2</v>
      </c>
      <c r="E36" s="104">
        <v>2.7879352724530099E-2</v>
      </c>
      <c r="F36" s="104">
        <v>4.3999449347665309E-2</v>
      </c>
      <c r="G36" s="104">
        <v>4.4072943000407129E-2</v>
      </c>
      <c r="H36" s="104">
        <v>4.5680913264897441E-2</v>
      </c>
      <c r="I36" s="104">
        <v>6.2266557363512831E-2</v>
      </c>
      <c r="J36" s="104">
        <v>2.3755767530153429E-2</v>
      </c>
      <c r="K36" s="104">
        <v>3.792820103074887E-2</v>
      </c>
      <c r="L36" s="104">
        <v>6.9857836836817525E-3</v>
      </c>
      <c r="M36" s="104">
        <v>5.5646676521907912E-2</v>
      </c>
      <c r="N36" s="104">
        <v>2.5670656823029651E-2</v>
      </c>
      <c r="O36" s="104">
        <v>4.0018331438310809E-2</v>
      </c>
      <c r="P36" s="104">
        <v>5.374521131149218E-2</v>
      </c>
      <c r="Q36" s="104">
        <v>2.1043860353275115E-2</v>
      </c>
      <c r="R36" s="104">
        <v>3.5501454735474065E-2</v>
      </c>
      <c r="S36" s="104">
        <v>3.6620036544439689E-2</v>
      </c>
      <c r="T36" s="104">
        <v>2.9394149063006879E-2</v>
      </c>
      <c r="U36" s="104">
        <v>4.0316460376888096E-2</v>
      </c>
      <c r="V36" s="104">
        <v>2.8245092785576326E-2</v>
      </c>
      <c r="W36" s="104">
        <v>2.1532493880642101E-2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1.3645898209010479E-2</v>
      </c>
      <c r="D37" s="98">
        <v>1.4895532441547862E-2</v>
      </c>
      <c r="E37" s="98">
        <v>1.6141973925336058E-2</v>
      </c>
      <c r="F37" s="98">
        <v>2.5501604550236631E-2</v>
      </c>
      <c r="G37" s="98">
        <v>2.581532711110246E-2</v>
      </c>
      <c r="H37" s="98">
        <v>2.6345286655596798E-2</v>
      </c>
      <c r="I37" s="98">
        <v>3.7915520853164478E-2</v>
      </c>
      <c r="J37" s="98">
        <v>1.3294449426714062E-2</v>
      </c>
      <c r="K37" s="98">
        <v>2.1798134641794087E-2</v>
      </c>
      <c r="L37" s="98">
        <v>3.4723279801019929E-3</v>
      </c>
      <c r="M37" s="98">
        <v>2.9954936879816631E-2</v>
      </c>
      <c r="N37" s="98">
        <v>1.3221895940783294E-2</v>
      </c>
      <c r="O37" s="98">
        <v>2.0902181128374532E-2</v>
      </c>
      <c r="P37" s="98">
        <v>2.8882875313882179E-2</v>
      </c>
      <c r="Q37" s="98">
        <v>1.1349641220359936E-2</v>
      </c>
      <c r="R37" s="98">
        <v>1.9668153841159938E-2</v>
      </c>
      <c r="S37" s="98">
        <v>2.0309186049242742E-2</v>
      </c>
      <c r="T37" s="98">
        <v>1.5600360339164841E-2</v>
      </c>
      <c r="U37" s="98">
        <v>2.0625663966733456E-2</v>
      </c>
      <c r="V37" s="98">
        <v>1.4267094724280059E-2</v>
      </c>
      <c r="W37" s="98">
        <v>1.081025229195527E-2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1.0463500635112349E-2</v>
      </c>
      <c r="D38" s="98">
        <v>1.0342702177567243E-2</v>
      </c>
      <c r="E38" s="98">
        <v>1.1737378799194041E-2</v>
      </c>
      <c r="F38" s="98">
        <v>1.8497844797428675E-2</v>
      </c>
      <c r="G38" s="98">
        <v>1.8257615889304669E-2</v>
      </c>
      <c r="H38" s="98">
        <v>1.9335626609300646E-2</v>
      </c>
      <c r="I38" s="98">
        <v>2.4351036510348353E-2</v>
      </c>
      <c r="J38" s="98">
        <v>1.0461318103439367E-2</v>
      </c>
      <c r="K38" s="98">
        <v>1.613006638895478E-2</v>
      </c>
      <c r="L38" s="98">
        <v>3.5134557035797595E-3</v>
      </c>
      <c r="M38" s="98">
        <v>2.5691739642091285E-2</v>
      </c>
      <c r="N38" s="98">
        <v>1.2448760882246356E-2</v>
      </c>
      <c r="O38" s="98">
        <v>1.9116150309936276E-2</v>
      </c>
      <c r="P38" s="98">
        <v>2.4862335997610004E-2</v>
      </c>
      <c r="Q38" s="98">
        <v>9.694219132915181E-3</v>
      </c>
      <c r="R38" s="98">
        <v>1.5833300894314128E-2</v>
      </c>
      <c r="S38" s="98">
        <v>1.6310850495196948E-2</v>
      </c>
      <c r="T38" s="98">
        <v>1.3793788723842036E-2</v>
      </c>
      <c r="U38" s="98">
        <v>1.9690796410154639E-2</v>
      </c>
      <c r="V38" s="98">
        <v>1.3977998061296269E-2</v>
      </c>
      <c r="W38" s="98">
        <v>1.0722241588686831E-2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9.7475049676913322E-3</v>
      </c>
      <c r="D39" s="122">
        <v>1.0061873310253674E-2</v>
      </c>
      <c r="E39" s="122">
        <v>1.0745895969191876E-2</v>
      </c>
      <c r="F39" s="122">
        <v>1.4768990306300142E-2</v>
      </c>
      <c r="G39" s="122">
        <v>1.7271628621551627E-2</v>
      </c>
      <c r="H39" s="122">
        <v>2.260936936606614E-2</v>
      </c>
      <c r="I39" s="122">
        <v>1.8074382731110356E-2</v>
      </c>
      <c r="J39" s="122">
        <v>1.1725876628227001E-2</v>
      </c>
      <c r="K39" s="122">
        <v>1.0531128524346824E-2</v>
      </c>
      <c r="L39" s="122">
        <v>1.3857951264864384E-2</v>
      </c>
      <c r="M39" s="122">
        <v>1.4613728156805814E-2</v>
      </c>
      <c r="N39" s="122">
        <v>1.4914227206733612E-2</v>
      </c>
      <c r="O39" s="122">
        <v>1.8039903079901984E-2</v>
      </c>
      <c r="P39" s="122">
        <v>1.6913608580475172E-2</v>
      </c>
      <c r="Q39" s="122">
        <v>9.9940616185469847E-3</v>
      </c>
      <c r="R39" s="122">
        <v>1.3222605571879644E-2</v>
      </c>
      <c r="S39" s="122">
        <v>1.532922612024412E-2</v>
      </c>
      <c r="T39" s="122">
        <v>1.7259120757545269E-2</v>
      </c>
      <c r="U39" s="122">
        <v>1.7334930999844747E-2</v>
      </c>
      <c r="V39" s="122">
        <v>1.4356545949816456E-2</v>
      </c>
      <c r="W39" s="122">
        <v>1.0703795112551952E-2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9.7475049676913322E-3</v>
      </c>
      <c r="D41" s="33">
        <v>1.0061873310253674E-2</v>
      </c>
      <c r="E41" s="33">
        <v>1.0745895969191876E-2</v>
      </c>
      <c r="F41" s="33">
        <v>1.4768990306300142E-2</v>
      </c>
      <c r="G41" s="33">
        <v>1.7271628621551627E-2</v>
      </c>
      <c r="H41" s="33">
        <v>2.260936936606614E-2</v>
      </c>
      <c r="I41" s="33">
        <v>1.8074382731110356E-2</v>
      </c>
      <c r="J41" s="33">
        <v>1.1725876628227001E-2</v>
      </c>
      <c r="K41" s="33">
        <v>1.0531128524346824E-2</v>
      </c>
      <c r="L41" s="33">
        <v>1.3857951264864384E-2</v>
      </c>
      <c r="M41" s="33">
        <v>1.4613728156805814E-2</v>
      </c>
      <c r="N41" s="33">
        <v>1.4914227206733612E-2</v>
      </c>
      <c r="O41" s="33">
        <v>1.8039903079901984E-2</v>
      </c>
      <c r="P41" s="33">
        <v>1.6913608580475172E-2</v>
      </c>
      <c r="Q41" s="33">
        <v>9.9940616185469847E-3</v>
      </c>
      <c r="R41" s="33">
        <v>1.3222605571879644E-2</v>
      </c>
      <c r="S41" s="33">
        <v>1.532922612024412E-2</v>
      </c>
      <c r="T41" s="33">
        <v>1.7259120757545269E-2</v>
      </c>
      <c r="U41" s="33">
        <v>1.7334930999844747E-2</v>
      </c>
      <c r="V41" s="33">
        <v>1.4356545949816456E-2</v>
      </c>
      <c r="W41" s="33">
        <v>1.0703795112551952E-2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0.87414286134433727</v>
      </c>
      <c r="M43" s="117">
        <f t="shared" si="14"/>
        <v>1.2298294606562439</v>
      </c>
      <c r="N43" s="117">
        <f t="shared" si="14"/>
        <v>1.0677910523235352</v>
      </c>
      <c r="O43" s="117">
        <f t="shared" si="14"/>
        <v>1.1560483740241156</v>
      </c>
      <c r="P43" s="117">
        <f t="shared" si="14"/>
        <v>0.7183746528842081</v>
      </c>
      <c r="Q43" s="117">
        <f t="shared" si="14"/>
        <v>0.20760224419725354</v>
      </c>
      <c r="R43" s="117">
        <f t="shared" ref="R43:V43" si="15">R44+R47+R49+R58</f>
        <v>5.3774242805721774E-2</v>
      </c>
      <c r="S43" s="117">
        <f t="shared" si="15"/>
        <v>1.3357889195009048E-2</v>
      </c>
      <c r="T43" s="117">
        <f t="shared" si="15"/>
        <v>4.9541145831052583E-2</v>
      </c>
      <c r="U43" s="117">
        <f t="shared" si="15"/>
        <v>6.6136881603587619E-2</v>
      </c>
      <c r="V43" s="117">
        <f t="shared" si="15"/>
        <v>9.0588361264789627E-2</v>
      </c>
      <c r="W43" s="117">
        <f t="shared" ref="W43" si="16">W44+W47+W49+W58</f>
        <v>5.2300983626709825E-3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0.77988035865788441</v>
      </c>
      <c r="M44" s="122">
        <f t="shared" si="17"/>
        <v>1.0947377412503745</v>
      </c>
      <c r="N44" s="122">
        <f t="shared" si="17"/>
        <v>0.94333955668941316</v>
      </c>
      <c r="O44" s="122">
        <f t="shared" si="17"/>
        <v>1.0186346532427055</v>
      </c>
      <c r="P44" s="122">
        <f t="shared" si="17"/>
        <v>0.62027268706447103</v>
      </c>
      <c r="Q44" s="122">
        <f t="shared" si="17"/>
        <v>0.17636894979545345</v>
      </c>
      <c r="R44" s="122">
        <f t="shared" ref="R44:V44" si="18">SUM(R45:R46)</f>
        <v>4.5196136035009417E-2</v>
      </c>
      <c r="S44" s="122">
        <f t="shared" si="18"/>
        <v>1.1181882380895999E-2</v>
      </c>
      <c r="T44" s="122">
        <f t="shared" si="18"/>
        <v>4.1331350915873401E-2</v>
      </c>
      <c r="U44" s="122">
        <f t="shared" si="18"/>
        <v>5.5220626616360582E-2</v>
      </c>
      <c r="V44" s="122">
        <f t="shared" si="18"/>
        <v>7.5473405140139366E-2</v>
      </c>
      <c r="W44" s="122">
        <f t="shared" ref="W44" si="19">SUM(W45:W46)</f>
        <v>4.2885947621028918E-3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0.77029846896889065</v>
      </c>
      <c r="M45" s="98">
        <v>1.081840617527716</v>
      </c>
      <c r="N45" s="98">
        <v>0.93191277737877309</v>
      </c>
      <c r="O45" s="98">
        <v>1.0057366956717653</v>
      </c>
      <c r="P45" s="98">
        <v>0.61262791239951875</v>
      </c>
      <c r="Q45" s="98">
        <v>0.17406026010279702</v>
      </c>
      <c r="R45" s="98">
        <v>4.4592628905004615E-2</v>
      </c>
      <c r="S45" s="98">
        <v>1.1033397523684194E-2</v>
      </c>
      <c r="T45" s="98">
        <v>4.0784287457208517E-2</v>
      </c>
      <c r="U45" s="98">
        <v>5.4499788979370231E-2</v>
      </c>
      <c r="V45" s="98">
        <v>7.4507746199011807E-2</v>
      </c>
      <c r="W45" s="98">
        <v>4.2322063114580612E-3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9.5818896889937558E-3</v>
      </c>
      <c r="M46" s="98">
        <v>1.2897123722658489E-2</v>
      </c>
      <c r="N46" s="98">
        <v>1.1426779310640022E-2</v>
      </c>
      <c r="O46" s="98">
        <v>1.2897957570940342E-2</v>
      </c>
      <c r="P46" s="98">
        <v>7.6447746649522287E-3</v>
      </c>
      <c r="Q46" s="98">
        <v>2.308689692656437E-3</v>
      </c>
      <c r="R46" s="98">
        <v>6.0350713000480052E-4</v>
      </c>
      <c r="S46" s="98">
        <v>1.4848485721180669E-4</v>
      </c>
      <c r="T46" s="98">
        <v>5.470634586648848E-4</v>
      </c>
      <c r="U46" s="98">
        <v>7.2083763699035185E-4</v>
      </c>
      <c r="V46" s="98">
        <v>9.6565894112755554E-4</v>
      </c>
      <c r="W46" s="98">
        <v>5.6388450644830266E-5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1.4552159608309245E-3</v>
      </c>
      <c r="M47" s="122">
        <f t="shared" si="20"/>
        <v>5.0058194049331399E-3</v>
      </c>
      <c r="N47" s="122">
        <f t="shared" si="20"/>
        <v>4.5130400509506216E-3</v>
      </c>
      <c r="O47" s="122">
        <f t="shared" si="20"/>
        <v>3.804606812676449E-3</v>
      </c>
      <c r="P47" s="122">
        <f t="shared" si="20"/>
        <v>3.4104569040515559E-3</v>
      </c>
      <c r="Q47" s="122">
        <f t="shared" si="20"/>
        <v>9.9888513700843815E-4</v>
      </c>
      <c r="R47" s="122">
        <f t="shared" si="20"/>
        <v>2.8455132051852873E-4</v>
      </c>
      <c r="S47" s="122">
        <f t="shared" si="20"/>
        <v>3.9531064305897858E-5</v>
      </c>
      <c r="T47" s="122">
        <f t="shared" si="20"/>
        <v>1.0913483567668116E-4</v>
      </c>
      <c r="U47" s="122">
        <f t="shared" si="20"/>
        <v>1.1386753849216502E-4</v>
      </c>
      <c r="V47" s="122">
        <f t="shared" si="20"/>
        <v>1.4647804827946139E-4</v>
      </c>
      <c r="W47" s="122">
        <f t="shared" si="20"/>
        <v>1.4043372412474085E-5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1.4552159608309245E-3</v>
      </c>
      <c r="M48" s="98">
        <v>5.0058194049331399E-3</v>
      </c>
      <c r="N48" s="98">
        <v>4.5130400509506216E-3</v>
      </c>
      <c r="O48" s="98">
        <v>3.804606812676449E-3</v>
      </c>
      <c r="P48" s="98">
        <v>3.4104569040515559E-3</v>
      </c>
      <c r="Q48" s="98">
        <v>9.9888513700843815E-4</v>
      </c>
      <c r="R48" s="98">
        <v>2.8455132051852873E-4</v>
      </c>
      <c r="S48" s="98">
        <v>3.9531064305897858E-5</v>
      </c>
      <c r="T48" s="98">
        <v>1.0913483567668116E-4</v>
      </c>
      <c r="U48" s="98">
        <v>1.1386753849216502E-4</v>
      </c>
      <c r="V48" s="98">
        <v>1.4647804827946139E-4</v>
      </c>
      <c r="W48" s="98">
        <v>1.4043372412474085E-5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7.6286241623381323E-2</v>
      </c>
      <c r="M49" s="122">
        <v>0.10500226928883516</v>
      </c>
      <c r="N49" s="122">
        <v>9.7774595838958644E-2</v>
      </c>
      <c r="O49" s="122">
        <v>0.10878639772554394</v>
      </c>
      <c r="P49" s="122">
        <v>7.7268175145113874E-2</v>
      </c>
      <c r="Q49" s="122">
        <v>2.493281901567531E-2</v>
      </c>
      <c r="R49" s="122">
        <v>6.8705929300412211E-3</v>
      </c>
      <c r="S49" s="122">
        <v>1.7755382926822895E-3</v>
      </c>
      <c r="T49" s="122">
        <v>6.7207542432787138E-3</v>
      </c>
      <c r="U49" s="122">
        <v>8.8807322801608586E-3</v>
      </c>
      <c r="V49" s="122">
        <v>1.2218107181093464E-2</v>
      </c>
      <c r="W49" s="122">
        <v>7.5419735762869669E-4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6.7922979466860919E-2</v>
      </c>
      <c r="M54" s="101">
        <v>9.4197265563048284E-3</v>
      </c>
      <c r="N54" s="101">
        <v>5.9711208135845711E-2</v>
      </c>
      <c r="O54" s="101">
        <v>5.3675994820230277E-2</v>
      </c>
      <c r="P54" s="101">
        <v>2.1837228423482635E-2</v>
      </c>
      <c r="Q54" s="101">
        <v>1.3716044393410743E-2</v>
      </c>
      <c r="R54" s="101">
        <v>3.048906584579424E-3</v>
      </c>
      <c r="S54" s="101">
        <v>8.8478064700672982E-4</v>
      </c>
      <c r="T54" s="101">
        <v>4.3878852700242003E-3</v>
      </c>
      <c r="U54" s="101">
        <v>4.4108638470710905E-3</v>
      </c>
      <c r="V54" s="101">
        <v>6.8303149156367085E-3</v>
      </c>
      <c r="W54" s="101">
        <v>4.3870294179511278E-4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8.3632621565204075E-3</v>
      </c>
      <c r="M55" s="104">
        <v>9.5582542732530335E-2</v>
      </c>
      <c r="N55" s="104">
        <v>3.8063387703112933E-2</v>
      </c>
      <c r="O55" s="104">
        <v>5.5110402905313667E-2</v>
      </c>
      <c r="P55" s="104">
        <v>5.5430946721631236E-2</v>
      </c>
      <c r="Q55" s="104">
        <v>1.1216774622264569E-2</v>
      </c>
      <c r="R55" s="104">
        <v>3.8216863454617971E-3</v>
      </c>
      <c r="S55" s="104">
        <v>8.9075764567555984E-4</v>
      </c>
      <c r="T55" s="104">
        <v>2.3328689732545135E-3</v>
      </c>
      <c r="U55" s="104">
        <v>4.4698684330897673E-3</v>
      </c>
      <c r="V55" s="104">
        <v>5.3877922654567553E-3</v>
      </c>
      <c r="W55" s="104">
        <v>3.1549441583358386E-4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4.15701237054464E-3</v>
      </c>
      <c r="M56" s="98">
        <v>5.1452651143291589E-2</v>
      </c>
      <c r="N56" s="98">
        <v>1.9604880188057991E-2</v>
      </c>
      <c r="O56" s="98">
        <v>2.8784998828856413E-2</v>
      </c>
      <c r="P56" s="98">
        <v>2.9788795757306526E-2</v>
      </c>
      <c r="Q56" s="98">
        <v>6.0495729146258156E-3</v>
      </c>
      <c r="R56" s="98">
        <v>2.1172516882835058E-3</v>
      </c>
      <c r="S56" s="98">
        <v>4.9400722822482345E-4</v>
      </c>
      <c r="T56" s="98">
        <v>1.2381238364416538E-3</v>
      </c>
      <c r="U56" s="98">
        <v>2.2867583963117524E-3</v>
      </c>
      <c r="V56" s="98">
        <v>2.7214689358453282E-3</v>
      </c>
      <c r="W56" s="98">
        <v>1.5839197497370357E-4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4.2062497859757684E-3</v>
      </c>
      <c r="M57" s="98">
        <v>4.4129891589238752E-2</v>
      </c>
      <c r="N57" s="98">
        <v>1.8458507515054939E-2</v>
      </c>
      <c r="O57" s="98">
        <v>2.6325404076457254E-2</v>
      </c>
      <c r="P57" s="98">
        <v>2.5642150964324706E-2</v>
      </c>
      <c r="Q57" s="98">
        <v>5.1672017076387538E-3</v>
      </c>
      <c r="R57" s="98">
        <v>1.7044346571782913E-3</v>
      </c>
      <c r="S57" s="98">
        <v>3.9675041745073638E-4</v>
      </c>
      <c r="T57" s="98">
        <v>1.0947451368128599E-3</v>
      </c>
      <c r="U57" s="98">
        <v>2.1831100367780145E-3</v>
      </c>
      <c r="V57" s="98">
        <v>2.6663233296114271E-3</v>
      </c>
      <c r="W57" s="98">
        <v>1.5710244085988026E-4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1.6521045102240457E-2</v>
      </c>
      <c r="M58" s="122">
        <v>2.5083630712101252E-2</v>
      </c>
      <c r="N58" s="122">
        <v>2.2163859744212963E-2</v>
      </c>
      <c r="O58" s="122">
        <v>2.4822716243189664E-2</v>
      </c>
      <c r="P58" s="122">
        <v>1.7423333770571686E-2</v>
      </c>
      <c r="Q58" s="122">
        <v>5.3015902491163466E-3</v>
      </c>
      <c r="R58" s="122">
        <v>1.4229625201526105E-3</v>
      </c>
      <c r="S58" s="122">
        <v>3.6093745712486154E-4</v>
      </c>
      <c r="T58" s="122">
        <v>1.3799058362237862E-3</v>
      </c>
      <c r="U58" s="122">
        <v>1.9216551685740132E-3</v>
      </c>
      <c r="V58" s="122">
        <v>2.7503708952773373E-3</v>
      </c>
      <c r="W58" s="122">
        <v>1.7326287052692009E-4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1.6521045102240457E-2</v>
      </c>
      <c r="M60" s="33">
        <v>2.5083630712101252E-2</v>
      </c>
      <c r="N60" s="33">
        <v>2.2163859744212963E-2</v>
      </c>
      <c r="O60" s="33">
        <v>2.4822716243189664E-2</v>
      </c>
      <c r="P60" s="33">
        <v>1.7423333770571686E-2</v>
      </c>
      <c r="Q60" s="33">
        <v>5.3015902491163466E-3</v>
      </c>
      <c r="R60" s="33">
        <v>1.4229625201526105E-3</v>
      </c>
      <c r="S60" s="33">
        <v>3.6093745712486154E-4</v>
      </c>
      <c r="T60" s="33">
        <v>1.3799058362237862E-3</v>
      </c>
      <c r="U60" s="33">
        <v>1.9216551685740132E-3</v>
      </c>
      <c r="V60" s="33">
        <v>2.7503708952773373E-3</v>
      </c>
      <c r="W60" s="33">
        <v>1.7326287052692009E-4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257.0405294817138</v>
      </c>
      <c r="D62" s="117">
        <f t="shared" si="21"/>
        <v>236.70954792863947</v>
      </c>
      <c r="E62" s="117">
        <f t="shared" si="21"/>
        <v>230.69025294043109</v>
      </c>
      <c r="F62" s="117">
        <f t="shared" si="21"/>
        <v>202.22147453835501</v>
      </c>
      <c r="G62" s="117">
        <f t="shared" si="21"/>
        <v>183.27798295759874</v>
      </c>
      <c r="H62" s="117">
        <f t="shared" si="21"/>
        <v>202.83248324832766</v>
      </c>
      <c r="I62" s="117">
        <f t="shared" si="21"/>
        <v>188.71519142091975</v>
      </c>
      <c r="J62" s="117">
        <f t="shared" si="21"/>
        <v>203.95728804226735</v>
      </c>
      <c r="K62" s="117">
        <f t="shared" si="21"/>
        <v>221.79525401456084</v>
      </c>
      <c r="L62" s="117">
        <f t="shared" si="21"/>
        <v>276.72788027510938</v>
      </c>
      <c r="M62" s="117">
        <f t="shared" si="21"/>
        <v>194.03055168865831</v>
      </c>
      <c r="N62" s="117">
        <f t="shared" si="21"/>
        <v>184.95554750152689</v>
      </c>
      <c r="O62" s="117">
        <f t="shared" si="21"/>
        <v>238.42171453554397</v>
      </c>
      <c r="P62" s="117">
        <f t="shared" si="21"/>
        <v>123.4142626973255</v>
      </c>
      <c r="Q62" s="117">
        <f t="shared" si="21"/>
        <v>137.28116847222574</v>
      </c>
      <c r="R62" s="117">
        <f t="shared" ref="R62:V62" si="22">R63+R66+R68+R77</f>
        <v>184.93178351826316</v>
      </c>
      <c r="S62" s="117">
        <f t="shared" si="22"/>
        <v>149.36616353252208</v>
      </c>
      <c r="T62" s="117">
        <f t="shared" si="22"/>
        <v>133.90611511450138</v>
      </c>
      <c r="U62" s="117">
        <f t="shared" si="22"/>
        <v>127.31518502237709</v>
      </c>
      <c r="V62" s="117">
        <f t="shared" si="22"/>
        <v>127.14831359661251</v>
      </c>
      <c r="W62" s="117">
        <f t="shared" ref="W62" si="23">W63+W66+W68+W77</f>
        <v>107.49172325161456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226.73819557524146</v>
      </c>
      <c r="D63" s="122">
        <f t="shared" si="24"/>
        <v>205.66995219708792</v>
      </c>
      <c r="E63" s="122">
        <f t="shared" si="24"/>
        <v>200.33299139197706</v>
      </c>
      <c r="F63" s="122">
        <f t="shared" si="24"/>
        <v>175.3304778884883</v>
      </c>
      <c r="G63" s="122">
        <f t="shared" si="24"/>
        <v>158.21475195149074</v>
      </c>
      <c r="H63" s="122">
        <f t="shared" si="24"/>
        <v>174.62198657406324</v>
      </c>
      <c r="I63" s="122">
        <f t="shared" si="24"/>
        <v>161.37712415884894</v>
      </c>
      <c r="J63" s="122">
        <f t="shared" si="24"/>
        <v>176.69096675241983</v>
      </c>
      <c r="K63" s="122">
        <f t="shared" si="24"/>
        <v>191.67196941917018</v>
      </c>
      <c r="L63" s="122">
        <f t="shared" si="24"/>
        <v>238.19132755138918</v>
      </c>
      <c r="M63" s="122">
        <f t="shared" si="24"/>
        <v>166.0804612758412</v>
      </c>
      <c r="N63" s="122">
        <f t="shared" si="24"/>
        <v>159.11229259068799</v>
      </c>
      <c r="O63" s="122">
        <f t="shared" si="24"/>
        <v>205.00536694594118</v>
      </c>
      <c r="P63" s="122">
        <f t="shared" si="24"/>
        <v>103.63421736400812</v>
      </c>
      <c r="Q63" s="122">
        <f t="shared" si="24"/>
        <v>113.02429600789301</v>
      </c>
      <c r="R63" s="122">
        <f t="shared" ref="R63:V63" si="25">SUM(R64:R65)</f>
        <v>151.71485921650859</v>
      </c>
      <c r="S63" s="122">
        <f t="shared" si="25"/>
        <v>122.51779816807348</v>
      </c>
      <c r="T63" s="122">
        <f t="shared" si="25"/>
        <v>109.92792150937576</v>
      </c>
      <c r="U63" s="122">
        <f t="shared" si="25"/>
        <v>104.47788596561814</v>
      </c>
      <c r="V63" s="122">
        <f t="shared" si="25"/>
        <v>104.5108387274779</v>
      </c>
      <c r="W63" s="122">
        <f t="shared" ref="W63" si="26">SUM(W64:W65)</f>
        <v>87.729742806769025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223.40751484425505</v>
      </c>
      <c r="D64" s="98">
        <v>202.67061018396214</v>
      </c>
      <c r="E64" s="98">
        <v>197.42981116879434</v>
      </c>
      <c r="F64" s="98">
        <v>172.81133459595762</v>
      </c>
      <c r="G64" s="98">
        <v>155.96935822224648</v>
      </c>
      <c r="H64" s="98">
        <v>172.17815257060951</v>
      </c>
      <c r="I64" s="98">
        <v>159.15938682224518</v>
      </c>
      <c r="J64" s="98">
        <v>174.22514081039495</v>
      </c>
      <c r="K64" s="98">
        <v>188.99888689472843</v>
      </c>
      <c r="L64" s="98">
        <v>234.76121653429112</v>
      </c>
      <c r="M64" s="98">
        <v>163.79914283054921</v>
      </c>
      <c r="N64" s="98">
        <v>156.88798357077059</v>
      </c>
      <c r="O64" s="98">
        <v>202.0544626143253</v>
      </c>
      <c r="P64" s="98">
        <v>102.2064409089178</v>
      </c>
      <c r="Q64" s="98">
        <v>111.39137544890345</v>
      </c>
      <c r="R64" s="98">
        <v>149.48856796889538</v>
      </c>
      <c r="S64" s="98">
        <v>120.73402366442848</v>
      </c>
      <c r="T64" s="98">
        <v>108.33428302896782</v>
      </c>
      <c r="U64" s="98">
        <v>102.98462964413461</v>
      </c>
      <c r="V64" s="98">
        <v>103.04708594197227</v>
      </c>
      <c r="W64" s="98">
        <v>86.466857143848415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3.3306807309864159</v>
      </c>
      <c r="D65" s="98">
        <v>2.9993420131257813</v>
      </c>
      <c r="E65" s="98">
        <v>2.9031802231827064</v>
      </c>
      <c r="F65" s="98">
        <v>2.5191432925306754</v>
      </c>
      <c r="G65" s="98">
        <v>2.2453937292442467</v>
      </c>
      <c r="H65" s="98">
        <v>2.4438340034537389</v>
      </c>
      <c r="I65" s="98">
        <v>2.2177373366037751</v>
      </c>
      <c r="J65" s="98">
        <v>2.4658259420248911</v>
      </c>
      <c r="K65" s="98">
        <v>2.6730825244417664</v>
      </c>
      <c r="L65" s="98">
        <v>3.4301110170980444</v>
      </c>
      <c r="M65" s="98">
        <v>2.2813184452919866</v>
      </c>
      <c r="N65" s="98">
        <v>2.2243090199173894</v>
      </c>
      <c r="O65" s="98">
        <v>2.9509043316158641</v>
      </c>
      <c r="P65" s="98">
        <v>1.4277764550903203</v>
      </c>
      <c r="Q65" s="98">
        <v>1.6329205589895741</v>
      </c>
      <c r="R65" s="98">
        <v>2.2262912476132066</v>
      </c>
      <c r="S65" s="98">
        <v>1.7837745036450021</v>
      </c>
      <c r="T65" s="98">
        <v>1.5936384804079504</v>
      </c>
      <c r="U65" s="98">
        <v>1.4932563214835266</v>
      </c>
      <c r="V65" s="98">
        <v>1.4637527855056309</v>
      </c>
      <c r="W65" s="98">
        <v>1.2628856629206073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5.6827243722088944E-2</v>
      </c>
      <c r="D66" s="122">
        <f t="shared" si="27"/>
        <v>1.3094763245275837E-2</v>
      </c>
      <c r="E66" s="122">
        <f t="shared" si="27"/>
        <v>0.12387181752118015</v>
      </c>
      <c r="F66" s="122">
        <f t="shared" si="27"/>
        <v>0.14421389384209371</v>
      </c>
      <c r="G66" s="122">
        <f t="shared" si="27"/>
        <v>0.30089293236890696</v>
      </c>
      <c r="H66" s="122">
        <f t="shared" si="27"/>
        <v>0.51731432453318915</v>
      </c>
      <c r="I66" s="122">
        <f t="shared" si="27"/>
        <v>9.7462655377049567E-2</v>
      </c>
      <c r="J66" s="122">
        <f t="shared" si="27"/>
        <v>0.17352775440638724</v>
      </c>
      <c r="K66" s="122">
        <f t="shared" si="27"/>
        <v>0.35073243884077782</v>
      </c>
      <c r="L66" s="122">
        <f t="shared" si="27"/>
        <v>0.46810436682891898</v>
      </c>
      <c r="M66" s="122">
        <f t="shared" si="27"/>
        <v>0.94608514453411363</v>
      </c>
      <c r="N66" s="122">
        <f t="shared" si="27"/>
        <v>0.87323697140194423</v>
      </c>
      <c r="O66" s="122">
        <f t="shared" si="27"/>
        <v>0.79956815805352954</v>
      </c>
      <c r="P66" s="122">
        <f t="shared" si="27"/>
        <v>0.72139414626103426</v>
      </c>
      <c r="Q66" s="122">
        <f t="shared" si="27"/>
        <v>0.73721772645561956</v>
      </c>
      <c r="R66" s="122">
        <f t="shared" si="27"/>
        <v>1.0229490631131781</v>
      </c>
      <c r="S66" s="122">
        <f t="shared" si="27"/>
        <v>0.53301051705785618</v>
      </c>
      <c r="T66" s="122">
        <f t="shared" si="27"/>
        <v>0.32144301663120473</v>
      </c>
      <c r="U66" s="122">
        <f t="shared" si="27"/>
        <v>0.24663708837402942</v>
      </c>
      <c r="V66" s="122">
        <f t="shared" si="27"/>
        <v>0.23437952505196613</v>
      </c>
      <c r="W66" s="122">
        <f t="shared" si="27"/>
        <v>0.42392728301535526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5.6827243722088944E-2</v>
      </c>
      <c r="D67" s="98">
        <v>1.3094763245275837E-2</v>
      </c>
      <c r="E67" s="98">
        <v>0.12387181752118015</v>
      </c>
      <c r="F67" s="98">
        <v>0.14421389384209371</v>
      </c>
      <c r="G67" s="98">
        <v>0.30089293236890696</v>
      </c>
      <c r="H67" s="98">
        <v>0.51731432453318915</v>
      </c>
      <c r="I67" s="98">
        <v>9.7462655377049567E-2</v>
      </c>
      <c r="J67" s="98">
        <v>0.17352775440638724</v>
      </c>
      <c r="K67" s="98">
        <v>0.35073243884077782</v>
      </c>
      <c r="L67" s="98">
        <v>0.46810436682891898</v>
      </c>
      <c r="M67" s="98">
        <v>0.94608514453411363</v>
      </c>
      <c r="N67" s="98">
        <v>0.87323697140194423</v>
      </c>
      <c r="O67" s="98">
        <v>0.79956815805352954</v>
      </c>
      <c r="P67" s="98">
        <v>0.72139414626103426</v>
      </c>
      <c r="Q67" s="98">
        <v>0.73721772645561956</v>
      </c>
      <c r="R67" s="98">
        <v>1.0229490631131781</v>
      </c>
      <c r="S67" s="98">
        <v>0.53301051705785618</v>
      </c>
      <c r="T67" s="98">
        <v>0.32144301663120473</v>
      </c>
      <c r="U67" s="98">
        <v>0.24663708837402942</v>
      </c>
      <c r="V67" s="98">
        <v>0.23437952505196613</v>
      </c>
      <c r="W67" s="98">
        <v>0.42392728301535526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25.569422519489017</v>
      </c>
      <c r="D68" s="122">
        <v>26.562599128116535</v>
      </c>
      <c r="E68" s="122">
        <v>25.947023349709276</v>
      </c>
      <c r="F68" s="122">
        <v>22.746103352789365</v>
      </c>
      <c r="G68" s="122">
        <v>20.951407867733149</v>
      </c>
      <c r="H68" s="122">
        <v>23.014086745698311</v>
      </c>
      <c r="I68" s="122">
        <v>22.656885664629584</v>
      </c>
      <c r="J68" s="122">
        <v>22.379447492720708</v>
      </c>
      <c r="K68" s="122">
        <v>25.087079595504591</v>
      </c>
      <c r="L68" s="122">
        <v>31.639684909100776</v>
      </c>
      <c r="M68" s="122">
        <v>21.398726441082367</v>
      </c>
      <c r="N68" s="122">
        <v>19.92486477070624</v>
      </c>
      <c r="O68" s="122">
        <v>26.473569940345005</v>
      </c>
      <c r="P68" s="122">
        <v>14.806205085495266</v>
      </c>
      <c r="Q68" s="122">
        <v>18.958285236953699</v>
      </c>
      <c r="R68" s="122">
        <v>26.081831744005211</v>
      </c>
      <c r="S68" s="122">
        <v>21.139075467825034</v>
      </c>
      <c r="T68" s="122">
        <v>18.878243692451392</v>
      </c>
      <c r="U68" s="122">
        <v>17.731217329300758</v>
      </c>
      <c r="V68" s="122">
        <v>17.143479830537085</v>
      </c>
      <c r="W68" s="122">
        <v>15.010953247709292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24.421237157244509</v>
      </c>
      <c r="D69" s="98">
        <v>26.068519899975136</v>
      </c>
      <c r="E69" s="98">
        <v>25.546845038900745</v>
      </c>
      <c r="F69" s="98">
        <v>22.346304258162029</v>
      </c>
      <c r="G69" s="98">
        <v>20.593950882517664</v>
      </c>
      <c r="H69" s="98">
        <v>22.499226205850473</v>
      </c>
      <c r="I69" s="98">
        <v>21.768231738106728</v>
      </c>
      <c r="J69" s="98">
        <v>21.617106308082757</v>
      </c>
      <c r="K69" s="98">
        <v>24.486775583544631</v>
      </c>
      <c r="L69" s="98">
        <v>31.138697557915798</v>
      </c>
      <c r="M69" s="98">
        <v>21.379019510578239</v>
      </c>
      <c r="N69" s="98">
        <v>19.378793335075187</v>
      </c>
      <c r="O69" s="98">
        <v>26.048705069882622</v>
      </c>
      <c r="P69" s="98">
        <v>14.806105924588788</v>
      </c>
      <c r="Q69" s="98">
        <v>17.526961078753029</v>
      </c>
      <c r="R69" s="98">
        <v>25.698201364427469</v>
      </c>
      <c r="S69" s="98">
        <v>20.725087005634457</v>
      </c>
      <c r="T69" s="98">
        <v>18.289130143634807</v>
      </c>
      <c r="U69" s="98">
        <v>17.034587969257078</v>
      </c>
      <c r="V69" s="98">
        <v>16.420959731274007</v>
      </c>
      <c r="W69" s="98">
        <v>14.846209890735363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0.37807067042846465</v>
      </c>
      <c r="D70" s="98">
        <v>3.9118320874779774E-2</v>
      </c>
      <c r="E70" s="98">
        <v>0.20888776058684083</v>
      </c>
      <c r="F70" s="98">
        <v>0.2203967958020196</v>
      </c>
      <c r="G70" s="98">
        <v>0.11227425903058075</v>
      </c>
      <c r="H70" s="98">
        <v>0.14594070790440558</v>
      </c>
      <c r="I70" s="98">
        <v>5.2481674851272059E-2</v>
      </c>
      <c r="J70" s="98">
        <v>0.3182723354786825</v>
      </c>
      <c r="K70" s="98">
        <v>0.1576034059264261</v>
      </c>
      <c r="L70" s="98">
        <v>0.28451861588474292</v>
      </c>
      <c r="M70" s="98">
        <v>0</v>
      </c>
      <c r="N70" s="98">
        <v>6.1637357667777809E-2</v>
      </c>
      <c r="O70" s="98">
        <v>0.34214877352375728</v>
      </c>
      <c r="P70" s="98">
        <v>0</v>
      </c>
      <c r="Q70" s="98">
        <v>0.20638910321076415</v>
      </c>
      <c r="R70" s="98">
        <v>0.28785671310316313</v>
      </c>
      <c r="S70" s="98">
        <v>6.5454206403347995E-2</v>
      </c>
      <c r="T70" s="98">
        <v>5.9412441243517147E-2</v>
      </c>
      <c r="U70" s="98">
        <v>5.39161885799124E-2</v>
      </c>
      <c r="V70" s="98">
        <v>2.0659141449255562E-2</v>
      </c>
      <c r="W70" s="98">
        <v>0.16474335697392972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0.2264086513515049</v>
      </c>
      <c r="D71" s="101">
        <v>2.4087964865359631E-2</v>
      </c>
      <c r="E71" s="101">
        <v>0.12634662519010151</v>
      </c>
      <c r="F71" s="101">
        <v>0.13296861398418355</v>
      </c>
      <c r="G71" s="101">
        <v>6.8043178813738198E-2</v>
      </c>
      <c r="H71" s="101">
        <v>8.7103060893029272E-2</v>
      </c>
      <c r="I71" s="101">
        <v>3.2578630353608605E-2</v>
      </c>
      <c r="J71" s="101">
        <v>0.18440462805033728</v>
      </c>
      <c r="K71" s="101">
        <v>9.2744490111040828E-2</v>
      </c>
      <c r="L71" s="101">
        <v>0.1510910288866498</v>
      </c>
      <c r="M71" s="101">
        <v>0</v>
      </c>
      <c r="N71" s="101">
        <v>3.1763528809460845E-2</v>
      </c>
      <c r="O71" s="101">
        <v>0.18038820253635288</v>
      </c>
      <c r="P71" s="101">
        <v>0</v>
      </c>
      <c r="Q71" s="101">
        <v>0.10891422675437436</v>
      </c>
      <c r="R71" s="101">
        <v>0.15581358662786748</v>
      </c>
      <c r="S71" s="101">
        <v>3.5089467965619486E-2</v>
      </c>
      <c r="T71" s="101">
        <v>3.0393747157942221E-2</v>
      </c>
      <c r="U71" s="101">
        <v>2.6373997042105555E-2</v>
      </c>
      <c r="V71" s="101">
        <v>9.8836049520187701E-3</v>
      </c>
      <c r="W71" s="101">
        <v>7.9182199693922997E-2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0.15166201907695973</v>
      </c>
      <c r="D72" s="104">
        <v>1.5030356009420143E-2</v>
      </c>
      <c r="E72" s="104">
        <v>8.254113539673931E-2</v>
      </c>
      <c r="F72" s="104">
        <v>8.7428181817836043E-2</v>
      </c>
      <c r="G72" s="104">
        <v>4.4231080216842543E-2</v>
      </c>
      <c r="H72" s="104">
        <v>5.8837647011376316E-2</v>
      </c>
      <c r="I72" s="104">
        <v>1.9903044497663454E-2</v>
      </c>
      <c r="J72" s="104">
        <v>0.13386770742834525</v>
      </c>
      <c r="K72" s="104">
        <v>6.4858915815385276E-2</v>
      </c>
      <c r="L72" s="104">
        <v>0.13342758699809315</v>
      </c>
      <c r="M72" s="104">
        <v>0</v>
      </c>
      <c r="N72" s="104">
        <v>2.9873828858316961E-2</v>
      </c>
      <c r="O72" s="104">
        <v>0.1617605709874044</v>
      </c>
      <c r="P72" s="104">
        <v>0</v>
      </c>
      <c r="Q72" s="104">
        <v>9.7474876456389803E-2</v>
      </c>
      <c r="R72" s="104">
        <v>0.13204312647529565</v>
      </c>
      <c r="S72" s="104">
        <v>3.0364738437728508E-2</v>
      </c>
      <c r="T72" s="104">
        <v>2.901869408557493E-2</v>
      </c>
      <c r="U72" s="104">
        <v>2.7542191537806841E-2</v>
      </c>
      <c r="V72" s="104">
        <v>1.0775536497236794E-2</v>
      </c>
      <c r="W72" s="104">
        <v>8.5561157280006739E-2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0.38079949647320438</v>
      </c>
      <c r="D73" s="101">
        <v>0.25359662333127253</v>
      </c>
      <c r="E73" s="101">
        <v>0.103562085084657</v>
      </c>
      <c r="F73" s="101">
        <v>7.7536275098614202E-2</v>
      </c>
      <c r="G73" s="101">
        <v>0.1275152964165962</v>
      </c>
      <c r="H73" s="101">
        <v>0.21385054341640761</v>
      </c>
      <c r="I73" s="101">
        <v>0.28092632980246507</v>
      </c>
      <c r="J73" s="101">
        <v>0.2548953697660909</v>
      </c>
      <c r="K73" s="101">
        <v>0.14380989138904191</v>
      </c>
      <c r="L73" s="101">
        <v>0.19285481862300172</v>
      </c>
      <c r="M73" s="101">
        <v>1.7661987293071558E-3</v>
      </c>
      <c r="N73" s="101">
        <v>0.2956908195594663</v>
      </c>
      <c r="O73" s="101">
        <v>4.084776964306832E-2</v>
      </c>
      <c r="P73" s="101">
        <v>0</v>
      </c>
      <c r="Q73" s="101">
        <v>0.67590867945233934</v>
      </c>
      <c r="R73" s="101">
        <v>4.2571769718016399E-2</v>
      </c>
      <c r="S73" s="101">
        <v>0.17938927618061448</v>
      </c>
      <c r="T73" s="101">
        <v>0.34465794061451982</v>
      </c>
      <c r="U73" s="101">
        <v>0.31895446574154057</v>
      </c>
      <c r="V73" s="101">
        <v>0.3905118714433361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0.38931519534283937</v>
      </c>
      <c r="D74" s="104">
        <v>0.20136428393534328</v>
      </c>
      <c r="E74" s="104">
        <v>8.7728465137034861E-2</v>
      </c>
      <c r="F74" s="104">
        <v>0.10186602372670381</v>
      </c>
      <c r="G74" s="104">
        <v>0.11766742976830787</v>
      </c>
      <c r="H74" s="104">
        <v>0.15506928852702856</v>
      </c>
      <c r="I74" s="104">
        <v>0.5552459218691177</v>
      </c>
      <c r="J74" s="104">
        <v>0.18917347939318097</v>
      </c>
      <c r="K74" s="104">
        <v>0.29889071464448824</v>
      </c>
      <c r="L74" s="104">
        <v>2.3613916677234087E-2</v>
      </c>
      <c r="M74" s="104">
        <v>1.7940731774822766E-2</v>
      </c>
      <c r="N74" s="104">
        <v>0.18874325840380801</v>
      </c>
      <c r="O74" s="104">
        <v>4.1868327295556312E-2</v>
      </c>
      <c r="P74" s="104">
        <v>9.9160906478767854E-5</v>
      </c>
      <c r="Q74" s="104">
        <v>0.54902637553756928</v>
      </c>
      <c r="R74" s="104">
        <v>5.3201896756560285E-2</v>
      </c>
      <c r="S74" s="104">
        <v>0.16914497960661462</v>
      </c>
      <c r="T74" s="104">
        <v>0.18504316695854806</v>
      </c>
      <c r="U74" s="104">
        <v>0.32375870572222742</v>
      </c>
      <c r="V74" s="104">
        <v>0.31134908637048586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0.22035205279141432</v>
      </c>
      <c r="D75" s="98">
        <v>0.11884461291346556</v>
      </c>
      <c r="E75" s="98">
        <v>5.0794242274706122E-2</v>
      </c>
      <c r="F75" s="98">
        <v>5.9040444657775332E-2</v>
      </c>
      <c r="G75" s="98">
        <v>6.892263105196951E-2</v>
      </c>
      <c r="H75" s="98">
        <v>8.9432206270344289E-2</v>
      </c>
      <c r="I75" s="98">
        <v>0.33810185146994248</v>
      </c>
      <c r="J75" s="98">
        <v>0.10586722788375157</v>
      </c>
      <c r="K75" s="98">
        <v>0.17177877842718162</v>
      </c>
      <c r="L75" s="98">
        <v>1.1737446693302511E-2</v>
      </c>
      <c r="M75" s="98">
        <v>9.6576026005966188E-3</v>
      </c>
      <c r="N75" s="98">
        <v>9.7213863258096347E-2</v>
      </c>
      <c r="O75" s="98">
        <v>2.1868462007788438E-2</v>
      </c>
      <c r="P75" s="98">
        <v>5.3289437848491097E-5</v>
      </c>
      <c r="Q75" s="98">
        <v>0.29610785655571137</v>
      </c>
      <c r="R75" s="98">
        <v>2.9474372186894072E-2</v>
      </c>
      <c r="S75" s="98">
        <v>9.3806483670691457E-2</v>
      </c>
      <c r="T75" s="98">
        <v>9.8207982706551997E-2</v>
      </c>
      <c r="U75" s="98">
        <v>0.16563304933285519</v>
      </c>
      <c r="V75" s="98">
        <v>0.15726791698960735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0.16896314255142506</v>
      </c>
      <c r="D76" s="98">
        <v>8.2519671021877725E-2</v>
      </c>
      <c r="E76" s="98">
        <v>3.6934222862328746E-2</v>
      </c>
      <c r="F76" s="98">
        <v>4.2825579068928477E-2</v>
      </c>
      <c r="G76" s="98">
        <v>4.8744798716338356E-2</v>
      </c>
      <c r="H76" s="98">
        <v>6.563708225668427E-2</v>
      </c>
      <c r="I76" s="98">
        <v>0.21714407039917527</v>
      </c>
      <c r="J76" s="98">
        <v>8.3306251509429413E-2</v>
      </c>
      <c r="K76" s="98">
        <v>0.12711193621730663</v>
      </c>
      <c r="L76" s="98">
        <v>1.1876469983931577E-2</v>
      </c>
      <c r="M76" s="98">
        <v>8.2831291742261476E-3</v>
      </c>
      <c r="N76" s="98">
        <v>9.1529395145711664E-2</v>
      </c>
      <c r="O76" s="98">
        <v>1.9999865287767878E-2</v>
      </c>
      <c r="P76" s="98">
        <v>4.5871468630276757E-5</v>
      </c>
      <c r="Q76" s="98">
        <v>0.25291851898185796</v>
      </c>
      <c r="R76" s="98">
        <v>2.372752456966621E-2</v>
      </c>
      <c r="S76" s="98">
        <v>7.5338495935923164E-2</v>
      </c>
      <c r="T76" s="98">
        <v>8.6835184251996059E-2</v>
      </c>
      <c r="U76" s="98">
        <v>0.15812565638937223</v>
      </c>
      <c r="V76" s="98">
        <v>0.15408116938087851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4.6760841432612237</v>
      </c>
      <c r="D77" s="122">
        <v>4.4639018401897301</v>
      </c>
      <c r="E77" s="122">
        <v>4.2863663812235977</v>
      </c>
      <c r="F77" s="122">
        <v>4.0006794032352424</v>
      </c>
      <c r="G77" s="122">
        <v>3.81093020600595</v>
      </c>
      <c r="H77" s="122">
        <v>4.6790956040329084</v>
      </c>
      <c r="I77" s="122">
        <v>4.5837189420641629</v>
      </c>
      <c r="J77" s="122">
        <v>4.713346042720409</v>
      </c>
      <c r="K77" s="122">
        <v>4.6854725610452794</v>
      </c>
      <c r="L77" s="122">
        <v>6.4287634477904945</v>
      </c>
      <c r="M77" s="122">
        <v>5.6052788272005962</v>
      </c>
      <c r="N77" s="122">
        <v>5.0451531687306943</v>
      </c>
      <c r="O77" s="122">
        <v>6.1432094912042459</v>
      </c>
      <c r="P77" s="122">
        <v>4.2524461015610715</v>
      </c>
      <c r="Q77" s="122">
        <v>4.5613695009234059</v>
      </c>
      <c r="R77" s="122">
        <v>6.1121434946361894</v>
      </c>
      <c r="S77" s="122">
        <v>5.1762793795656892</v>
      </c>
      <c r="T77" s="122">
        <v>4.7785068960430213</v>
      </c>
      <c r="U77" s="122">
        <v>4.8594446390841606</v>
      </c>
      <c r="V77" s="122">
        <v>5.25961551354556</v>
      </c>
      <c r="W77" s="122">
        <v>4.3270999141208835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2.640998819636653</v>
      </c>
      <c r="D78" s="98">
        <v>2.3760218911263951</v>
      </c>
      <c r="E78" s="98">
        <v>2.2605287045994844</v>
      </c>
      <c r="F78" s="98">
        <v>1.9877230720885748</v>
      </c>
      <c r="G78" s="98">
        <v>2.0337515859675435</v>
      </c>
      <c r="H78" s="98">
        <v>2.6588547275864309</v>
      </c>
      <c r="I78" s="98">
        <v>2.9514465169046304</v>
      </c>
      <c r="J78" s="98">
        <v>3.5683330311746739</v>
      </c>
      <c r="K78" s="98">
        <v>3.2453963219117572</v>
      </c>
      <c r="L78" s="98">
        <v>4.2977952123641954</v>
      </c>
      <c r="M78" s="98">
        <v>3.8429269626529154</v>
      </c>
      <c r="N78" s="98">
        <v>3.5014208099165316</v>
      </c>
      <c r="O78" s="98">
        <v>4.1706246272535914</v>
      </c>
      <c r="P78" s="98">
        <v>2.5062897855781787</v>
      </c>
      <c r="Q78" s="98">
        <v>2.6358770423613627</v>
      </c>
      <c r="R78" s="98">
        <v>3.9001592029244958</v>
      </c>
      <c r="S78" s="98">
        <v>3.2785551564636672</v>
      </c>
      <c r="T78" s="98">
        <v>3.0830969179518886</v>
      </c>
      <c r="U78" s="98">
        <v>3.2366869181887634</v>
      </c>
      <c r="V78" s="98">
        <v>3.5554779043610965</v>
      </c>
      <c r="W78" s="98">
        <v>2.7931652184859432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2.0350853236245707</v>
      </c>
      <c r="D79" s="33">
        <v>2.0878799490633351</v>
      </c>
      <c r="E79" s="33">
        <v>2.0258376766241133</v>
      </c>
      <c r="F79" s="33">
        <v>2.0129563311466678</v>
      </c>
      <c r="G79" s="33">
        <v>1.7771786200384063</v>
      </c>
      <c r="H79" s="33">
        <v>2.0202408764464774</v>
      </c>
      <c r="I79" s="33">
        <v>1.6322724251595329</v>
      </c>
      <c r="J79" s="33">
        <v>1.1450130115457353</v>
      </c>
      <c r="K79" s="33">
        <v>1.4400762391335225</v>
      </c>
      <c r="L79" s="33">
        <v>2.1309682354262991</v>
      </c>
      <c r="M79" s="33">
        <v>1.762351864547681</v>
      </c>
      <c r="N79" s="33">
        <v>1.5437323588141632</v>
      </c>
      <c r="O79" s="33">
        <v>1.9725848639506545</v>
      </c>
      <c r="P79" s="33">
        <v>1.7461563159828926</v>
      </c>
      <c r="Q79" s="33">
        <v>1.9254924585620434</v>
      </c>
      <c r="R79" s="33">
        <v>2.2119842917116936</v>
      </c>
      <c r="S79" s="33">
        <v>1.8977242231020219</v>
      </c>
      <c r="T79" s="33">
        <v>1.6954099780911327</v>
      </c>
      <c r="U79" s="33">
        <v>1.6227577208953972</v>
      </c>
      <c r="V79" s="33">
        <v>1.7041376091844631</v>
      </c>
      <c r="W79" s="33">
        <v>1.5339346956349404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7.7942963109898056</v>
      </c>
      <c r="D81" s="117">
        <f t="shared" si="28"/>
        <v>12.436324157696196</v>
      </c>
      <c r="E81" s="117">
        <f t="shared" si="28"/>
        <v>13.693373275715278</v>
      </c>
      <c r="F81" s="117">
        <f t="shared" si="28"/>
        <v>16.900661928326659</v>
      </c>
      <c r="G81" s="117">
        <f t="shared" si="28"/>
        <v>17.594664754348059</v>
      </c>
      <c r="H81" s="117">
        <f t="shared" si="28"/>
        <v>15.751974765353959</v>
      </c>
      <c r="I81" s="117">
        <f t="shared" si="28"/>
        <v>10.181014921336187</v>
      </c>
      <c r="J81" s="117">
        <f t="shared" si="28"/>
        <v>8.3321421880455286</v>
      </c>
      <c r="K81" s="117">
        <f t="shared" si="28"/>
        <v>8.9188077049139345</v>
      </c>
      <c r="L81" s="117">
        <f t="shared" si="28"/>
        <v>12.146741246730189</v>
      </c>
      <c r="M81" s="117">
        <f t="shared" si="28"/>
        <v>12.574739169354483</v>
      </c>
      <c r="N81" s="117">
        <f t="shared" si="28"/>
        <v>10.531575906384537</v>
      </c>
      <c r="O81" s="117">
        <f t="shared" si="28"/>
        <v>15.228082787759329</v>
      </c>
      <c r="P81" s="117">
        <f t="shared" si="28"/>
        <v>25.736984894950709</v>
      </c>
      <c r="Q81" s="117">
        <f t="shared" si="28"/>
        <v>12.050243041941703</v>
      </c>
      <c r="R81" s="117">
        <f t="shared" ref="R81:V81" si="29">R82+R85+R87+R100</f>
        <v>10.212475115117133</v>
      </c>
      <c r="S81" s="117">
        <f t="shared" si="29"/>
        <v>8.0495721589384708</v>
      </c>
      <c r="T81" s="117">
        <f t="shared" si="29"/>
        <v>9.2575697620486608</v>
      </c>
      <c r="U81" s="117">
        <f t="shared" si="29"/>
        <v>7.5079674982236222</v>
      </c>
      <c r="V81" s="117">
        <f t="shared" si="29"/>
        <v>7.2994675738137174</v>
      </c>
      <c r="W81" s="117">
        <f t="shared" ref="W81" si="30">W82+W85+W87+W100</f>
        <v>4.6036460393512062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7.0534806906429743</v>
      </c>
      <c r="D82" s="122">
        <f t="shared" si="31"/>
        <v>11.062290008789546</v>
      </c>
      <c r="E82" s="122">
        <f t="shared" si="31"/>
        <v>12.147692527204384</v>
      </c>
      <c r="F82" s="122">
        <f t="shared" si="31"/>
        <v>15.014364955427855</v>
      </c>
      <c r="G82" s="122">
        <f t="shared" si="31"/>
        <v>15.535247730659762</v>
      </c>
      <c r="H82" s="122">
        <f t="shared" si="31"/>
        <v>13.85300450505993</v>
      </c>
      <c r="I82" s="122">
        <f t="shared" si="31"/>
        <v>8.9531936544434121</v>
      </c>
      <c r="J82" s="122">
        <f t="shared" si="31"/>
        <v>7.3605831714819452</v>
      </c>
      <c r="K82" s="122">
        <f t="shared" si="31"/>
        <v>7.8626732356752624</v>
      </c>
      <c r="L82" s="122">
        <f t="shared" si="31"/>
        <v>10.581797321372713</v>
      </c>
      <c r="M82" s="122">
        <f t="shared" si="31"/>
        <v>11.026308839805186</v>
      </c>
      <c r="N82" s="122">
        <f t="shared" si="31"/>
        <v>9.1141586722835957</v>
      </c>
      <c r="O82" s="122">
        <f t="shared" si="31"/>
        <v>13.157952217531586</v>
      </c>
      <c r="P82" s="122">
        <f t="shared" si="31"/>
        <v>21.895924386978919</v>
      </c>
      <c r="Q82" s="122">
        <f t="shared" si="31"/>
        <v>10.10292117416037</v>
      </c>
      <c r="R82" s="122">
        <f t="shared" ref="R82:V82" si="32">SUM(R83:R84)</f>
        <v>8.4809845232753744</v>
      </c>
      <c r="S82" s="122">
        <f t="shared" si="32"/>
        <v>6.6485530913668001</v>
      </c>
      <c r="T82" s="122">
        <f t="shared" si="32"/>
        <v>7.6293254927673599</v>
      </c>
      <c r="U82" s="122">
        <f t="shared" si="32"/>
        <v>6.1989693139463444</v>
      </c>
      <c r="V82" s="122">
        <f t="shared" si="32"/>
        <v>6.0231782367889934</v>
      </c>
      <c r="W82" s="122">
        <f t="shared" ref="W82" si="33">SUM(W83:W84)</f>
        <v>3.7263715359002343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7.0137009833044193</v>
      </c>
      <c r="D83" s="98">
        <v>10.999906643161376</v>
      </c>
      <c r="E83" s="98">
        <v>12.079130313150179</v>
      </c>
      <c r="F83" s="98">
        <v>14.929739665671732</v>
      </c>
      <c r="G83" s="98">
        <v>15.448142758544588</v>
      </c>
      <c r="H83" s="98">
        <v>13.775871934000671</v>
      </c>
      <c r="I83" s="98">
        <v>8.9039063488499792</v>
      </c>
      <c r="J83" s="98">
        <v>7.3191547023486878</v>
      </c>
      <c r="K83" s="98">
        <v>7.8181757431461989</v>
      </c>
      <c r="L83" s="98">
        <v>10.51959658349938</v>
      </c>
      <c r="M83" s="98">
        <v>10.964454763209375</v>
      </c>
      <c r="N83" s="98">
        <v>9.062386337229146</v>
      </c>
      <c r="O83" s="98">
        <v>13.081876631619586</v>
      </c>
      <c r="P83" s="98">
        <v>21.776631223088014</v>
      </c>
      <c r="Q83" s="98">
        <v>10.045712618386975</v>
      </c>
      <c r="R83" s="98">
        <v>8.4319690237656655</v>
      </c>
      <c r="S83" s="98">
        <v>6.610085279080435</v>
      </c>
      <c r="T83" s="98">
        <v>7.5849046830853233</v>
      </c>
      <c r="U83" s="98">
        <v>6.1630292917079803</v>
      </c>
      <c r="V83" s="98">
        <v>5.9886872490364569</v>
      </c>
      <c r="W83" s="98">
        <v>3.7042839462289785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3.9779707338555376E-2</v>
      </c>
      <c r="D84" s="98">
        <v>6.2383365628170359E-2</v>
      </c>
      <c r="E84" s="98">
        <v>6.8562214054204915E-2</v>
      </c>
      <c r="F84" s="98">
        <v>8.4625289756121908E-2</v>
      </c>
      <c r="G84" s="98">
        <v>8.7104972115173748E-2</v>
      </c>
      <c r="H84" s="98">
        <v>7.7132571059260052E-2</v>
      </c>
      <c r="I84" s="98">
        <v>4.928730559343316E-2</v>
      </c>
      <c r="J84" s="98">
        <v>4.1428469133256936E-2</v>
      </c>
      <c r="K84" s="98">
        <v>4.4497492529063536E-2</v>
      </c>
      <c r="L84" s="98">
        <v>6.220073787333262E-2</v>
      </c>
      <c r="M84" s="98">
        <v>6.1854076595810263E-2</v>
      </c>
      <c r="N84" s="98">
        <v>5.177233505445037E-2</v>
      </c>
      <c r="O84" s="98">
        <v>7.607558591199963E-2</v>
      </c>
      <c r="P84" s="98">
        <v>0.11929316389090529</v>
      </c>
      <c r="Q84" s="98">
        <v>5.7208555773394121E-2</v>
      </c>
      <c r="R84" s="98">
        <v>4.9015499509708571E-2</v>
      </c>
      <c r="S84" s="98">
        <v>3.846781228636513E-2</v>
      </c>
      <c r="T84" s="98">
        <v>4.4420809682036648E-2</v>
      </c>
      <c r="U84" s="98">
        <v>3.5940022238364358E-2</v>
      </c>
      <c r="V84" s="98">
        <v>3.4490987752536582E-2</v>
      </c>
      <c r="W84" s="98">
        <v>2.2087589671255781E-2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1.7245026723565497E-3</v>
      </c>
      <c r="D85" s="122">
        <f t="shared" si="34"/>
        <v>6.820189190247832E-4</v>
      </c>
      <c r="E85" s="122">
        <f t="shared" si="34"/>
        <v>7.5037963222270403E-3</v>
      </c>
      <c r="F85" s="122">
        <f t="shared" si="34"/>
        <v>1.203760458827728E-2</v>
      </c>
      <c r="G85" s="122">
        <f t="shared" si="34"/>
        <v>2.8520132323685176E-2</v>
      </c>
      <c r="H85" s="122">
        <f t="shared" si="34"/>
        <v>4.0400709461369366E-2</v>
      </c>
      <c r="I85" s="122">
        <f t="shared" si="34"/>
        <v>4.8110790423508201E-3</v>
      </c>
      <c r="J85" s="122">
        <f t="shared" si="34"/>
        <v>7.3640057777670928E-3</v>
      </c>
      <c r="K85" s="122">
        <f t="shared" si="34"/>
        <v>1.4435495080826611E-2</v>
      </c>
      <c r="L85" s="122">
        <f t="shared" si="34"/>
        <v>2.4218951348114671E-2</v>
      </c>
      <c r="M85" s="122">
        <f t="shared" si="34"/>
        <v>5.7272463191735047E-2</v>
      </c>
      <c r="N85" s="122">
        <f t="shared" si="34"/>
        <v>5.1384806496514959E-2</v>
      </c>
      <c r="O85" s="122">
        <f t="shared" si="34"/>
        <v>5.7269344653971814E-2</v>
      </c>
      <c r="P85" s="122">
        <f t="shared" si="34"/>
        <v>0.1337229150604731</v>
      </c>
      <c r="Q85" s="122">
        <f t="shared" si="34"/>
        <v>6.2038866076902469E-2</v>
      </c>
      <c r="R85" s="122">
        <f t="shared" si="34"/>
        <v>5.6987869009301695E-2</v>
      </c>
      <c r="S85" s="122">
        <f t="shared" si="34"/>
        <v>2.8449189278811158E-2</v>
      </c>
      <c r="T85" s="122">
        <f t="shared" si="34"/>
        <v>2.2236222769123785E-2</v>
      </c>
      <c r="U85" s="122">
        <f t="shared" si="34"/>
        <v>1.433307640770127E-2</v>
      </c>
      <c r="V85" s="122">
        <f t="shared" si="34"/>
        <v>1.2758238005141089E-2</v>
      </c>
      <c r="W85" s="122">
        <f t="shared" si="34"/>
        <v>1.9211333460264549E-2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1.7245026723565497E-3</v>
      </c>
      <c r="D86" s="98">
        <v>6.820189190247832E-4</v>
      </c>
      <c r="E86" s="98">
        <v>7.5037963222270403E-3</v>
      </c>
      <c r="F86" s="98">
        <v>1.203760458827728E-2</v>
      </c>
      <c r="G86" s="98">
        <v>2.8520132323685176E-2</v>
      </c>
      <c r="H86" s="98">
        <v>4.0400709461369366E-2</v>
      </c>
      <c r="I86" s="98">
        <v>4.8110790423508201E-3</v>
      </c>
      <c r="J86" s="98">
        <v>7.3640057777670928E-3</v>
      </c>
      <c r="K86" s="98">
        <v>1.4435495080826611E-2</v>
      </c>
      <c r="L86" s="98">
        <v>2.4218951348114671E-2</v>
      </c>
      <c r="M86" s="98">
        <v>5.7272463191735047E-2</v>
      </c>
      <c r="N86" s="98">
        <v>5.1384806496514959E-2</v>
      </c>
      <c r="O86" s="98">
        <v>5.7269344653971814E-2</v>
      </c>
      <c r="P86" s="98">
        <v>0.1337229150604731</v>
      </c>
      <c r="Q86" s="98">
        <v>6.2038866076902469E-2</v>
      </c>
      <c r="R86" s="98">
        <v>5.6987869009301695E-2</v>
      </c>
      <c r="S86" s="98">
        <v>2.8449189278811158E-2</v>
      </c>
      <c r="T86" s="98">
        <v>2.2236222769123785E-2</v>
      </c>
      <c r="U86" s="98">
        <v>1.433307640770127E-2</v>
      </c>
      <c r="V86" s="98">
        <v>1.2758238005141089E-2</v>
      </c>
      <c r="W86" s="98">
        <v>1.9211333460264549E-2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0.61369245440089748</v>
      </c>
      <c r="D87" s="122">
        <v>1.1676610477271956</v>
      </c>
      <c r="E87" s="122">
        <v>1.3070888222355082</v>
      </c>
      <c r="F87" s="122">
        <v>1.5739565654157586</v>
      </c>
      <c r="G87" s="122">
        <v>1.7092339744997604</v>
      </c>
      <c r="H87" s="122">
        <v>1.5382200112886928</v>
      </c>
      <c r="I87" s="122">
        <v>1.0252297414099958</v>
      </c>
      <c r="J87" s="122">
        <v>0.7965304912850435</v>
      </c>
      <c r="K87" s="122">
        <v>0.87710208438096182</v>
      </c>
      <c r="L87" s="122">
        <v>1.2664756253121692</v>
      </c>
      <c r="M87" s="122">
        <v>1.2036401207758436</v>
      </c>
      <c r="N87" s="122">
        <v>1.1135889942623005</v>
      </c>
      <c r="O87" s="122">
        <v>1.6389021265045116</v>
      </c>
      <c r="P87" s="122">
        <v>3.0252094419280713</v>
      </c>
      <c r="Q87" s="122">
        <v>1.5547570496201608</v>
      </c>
      <c r="R87" s="122">
        <v>1.3872175358791847</v>
      </c>
      <c r="S87" s="122">
        <v>1.1410391153548241</v>
      </c>
      <c r="T87" s="122">
        <v>1.3323747787499503</v>
      </c>
      <c r="U87" s="122">
        <v>1.0643467290194448</v>
      </c>
      <c r="V87" s="122">
        <v>1.03131006704599</v>
      </c>
      <c r="W87" s="122">
        <v>0.6971212147012571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0.3034598397023987</v>
      </c>
      <c r="D96" s="101">
        <v>0.65087299035467128</v>
      </c>
      <c r="E96" s="101">
        <v>0.70773655980236705</v>
      </c>
      <c r="F96" s="101">
        <v>0.6801004534310795</v>
      </c>
      <c r="G96" s="101">
        <v>0.88922598751118787</v>
      </c>
      <c r="H96" s="101">
        <v>0.89151757551613109</v>
      </c>
      <c r="I96" s="101">
        <v>0.34437714347999865</v>
      </c>
      <c r="J96" s="101">
        <v>0.45725934602787266</v>
      </c>
      <c r="K96" s="101">
        <v>0.28488620633019296</v>
      </c>
      <c r="L96" s="101">
        <v>1.1283342127503497</v>
      </c>
      <c r="M96" s="101">
        <v>0.10844460197945935</v>
      </c>
      <c r="N96" s="101">
        <v>0.67974505845240096</v>
      </c>
      <c r="O96" s="101">
        <v>0.80874082761634158</v>
      </c>
      <c r="P96" s="101">
        <v>0.85606461270502376</v>
      </c>
      <c r="Q96" s="101">
        <v>0.85792733414850331</v>
      </c>
      <c r="R96" s="101">
        <v>0.61644374241552125</v>
      </c>
      <c r="S96" s="101">
        <v>0.58738375203159277</v>
      </c>
      <c r="T96" s="101">
        <v>0.86692076120620964</v>
      </c>
      <c r="U96" s="101">
        <v>0.52822545048591341</v>
      </c>
      <c r="V96" s="101">
        <v>0.57383752377902542</v>
      </c>
      <c r="W96" s="101">
        <v>0.37342394405599993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0.31023261469849878</v>
      </c>
      <c r="D97" s="104">
        <v>0.51678805737252431</v>
      </c>
      <c r="E97" s="104">
        <v>0.5993522624331411</v>
      </c>
      <c r="F97" s="104">
        <v>0.89385611198467907</v>
      </c>
      <c r="G97" s="104">
        <v>0.82000798698857258</v>
      </c>
      <c r="H97" s="104">
        <v>0.6467024357725617</v>
      </c>
      <c r="I97" s="104">
        <v>0.68085259792999708</v>
      </c>
      <c r="J97" s="104">
        <v>0.33927114525717084</v>
      </c>
      <c r="K97" s="104">
        <v>0.59221587805076892</v>
      </c>
      <c r="L97" s="104">
        <v>0.13814141256181944</v>
      </c>
      <c r="M97" s="104">
        <v>1.0951955187963842</v>
      </c>
      <c r="N97" s="104">
        <v>0.43384393580989944</v>
      </c>
      <c r="O97" s="104">
        <v>0.83016129888817014</v>
      </c>
      <c r="P97" s="104">
        <v>2.1691448292230473</v>
      </c>
      <c r="Q97" s="104">
        <v>0.6968297154716574</v>
      </c>
      <c r="R97" s="104">
        <v>0.77077379346366359</v>
      </c>
      <c r="S97" s="104">
        <v>0.5536553633232314</v>
      </c>
      <c r="T97" s="104">
        <v>0.46545401754374061</v>
      </c>
      <c r="U97" s="104">
        <v>0.53612127853353142</v>
      </c>
      <c r="V97" s="104">
        <v>0.45747254326696463</v>
      </c>
      <c r="W97" s="104">
        <v>0.32369727064525711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0.17559138279065234</v>
      </c>
      <c r="D98" s="98">
        <v>0.3050068037709221</v>
      </c>
      <c r="E98" s="98">
        <v>0.34702127728290016</v>
      </c>
      <c r="F98" s="98">
        <v>0.51806932656203453</v>
      </c>
      <c r="G98" s="98">
        <v>0.48031225002675904</v>
      </c>
      <c r="H98" s="98">
        <v>0.3729689236399959</v>
      </c>
      <c r="I98" s="98">
        <v>0.41458660905305011</v>
      </c>
      <c r="J98" s="98">
        <v>0.18986644303703065</v>
      </c>
      <c r="K98" s="98">
        <v>0.3403589175319261</v>
      </c>
      <c r="L98" s="98">
        <v>6.8664063155819688E-2</v>
      </c>
      <c r="M98" s="98">
        <v>0.58955026044885006</v>
      </c>
      <c r="N98" s="98">
        <v>0.22345510725975137</v>
      </c>
      <c r="O98" s="98">
        <v>0.43360583041489359</v>
      </c>
      <c r="P98" s="98">
        <v>1.1657064529357428</v>
      </c>
      <c r="Q98" s="98">
        <v>0.37582302531569228</v>
      </c>
      <c r="R98" s="98">
        <v>0.42701623523696813</v>
      </c>
      <c r="S98" s="98">
        <v>0.30705293718774024</v>
      </c>
      <c r="T98" s="98">
        <v>0.2470304678468388</v>
      </c>
      <c r="U98" s="98">
        <v>0.27427649235762724</v>
      </c>
      <c r="V98" s="98">
        <v>0.23107745327995793</v>
      </c>
      <c r="W98" s="98">
        <v>0.16251016632301987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0.13464123190784644</v>
      </c>
      <c r="D99" s="98">
        <v>0.21178125360160227</v>
      </c>
      <c r="E99" s="98">
        <v>0.25233098515024088</v>
      </c>
      <c r="F99" s="98">
        <v>0.3757867854226446</v>
      </c>
      <c r="G99" s="98">
        <v>0.33969573696181349</v>
      </c>
      <c r="H99" s="98">
        <v>0.27373351213256586</v>
      </c>
      <c r="I99" s="98">
        <v>0.26626598887694697</v>
      </c>
      <c r="J99" s="98">
        <v>0.14940470222014016</v>
      </c>
      <c r="K99" s="98">
        <v>0.25185696051884282</v>
      </c>
      <c r="L99" s="98">
        <v>6.9477349405999755E-2</v>
      </c>
      <c r="M99" s="98">
        <v>0.50564525834753415</v>
      </c>
      <c r="N99" s="98">
        <v>0.21038882855014809</v>
      </c>
      <c r="O99" s="98">
        <v>0.39655546847327661</v>
      </c>
      <c r="P99" s="98">
        <v>1.0034383762873045</v>
      </c>
      <c r="Q99" s="98">
        <v>0.32100669015596506</v>
      </c>
      <c r="R99" s="98">
        <v>0.3437575582266954</v>
      </c>
      <c r="S99" s="98">
        <v>0.24660242613549119</v>
      </c>
      <c r="T99" s="98">
        <v>0.21842354969690184</v>
      </c>
      <c r="U99" s="98">
        <v>0.26184478617590423</v>
      </c>
      <c r="V99" s="98">
        <v>0.22639508998700666</v>
      </c>
      <c r="W99" s="98">
        <v>0.16118710432223723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0.12539866327357665</v>
      </c>
      <c r="D100" s="122">
        <v>0.20569108226043165</v>
      </c>
      <c r="E100" s="122">
        <v>0.23108812995315681</v>
      </c>
      <c r="F100" s="122">
        <v>0.30030280289476957</v>
      </c>
      <c r="G100" s="122">
        <v>0.3216629168648531</v>
      </c>
      <c r="H100" s="122">
        <v>0.32034953954396483</v>
      </c>
      <c r="I100" s="122">
        <v>0.19778044644042767</v>
      </c>
      <c r="J100" s="122">
        <v>0.16766451950077324</v>
      </c>
      <c r="K100" s="122">
        <v>0.1645968897768833</v>
      </c>
      <c r="L100" s="122">
        <v>0.27424934869719164</v>
      </c>
      <c r="M100" s="122">
        <v>0.28751774558171977</v>
      </c>
      <c r="N100" s="122">
        <v>0.25244343334212604</v>
      </c>
      <c r="O100" s="122">
        <v>0.373959099069261</v>
      </c>
      <c r="P100" s="122">
        <v>0.68212815098324608</v>
      </c>
      <c r="Q100" s="122">
        <v>0.33052595208427066</v>
      </c>
      <c r="R100" s="122">
        <v>0.28728518695327249</v>
      </c>
      <c r="S100" s="122">
        <v>0.23153076293803615</v>
      </c>
      <c r="T100" s="122">
        <v>0.27363326776222729</v>
      </c>
      <c r="U100" s="122">
        <v>0.23031837885013126</v>
      </c>
      <c r="V100" s="122">
        <v>0.23222103197359362</v>
      </c>
      <c r="W100" s="122">
        <v>0.16094195528945018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0.12539866327357665</v>
      </c>
      <c r="D103" s="33">
        <v>0.20569108226043165</v>
      </c>
      <c r="E103" s="33">
        <v>0.23108812995315681</v>
      </c>
      <c r="F103" s="33">
        <v>0.30030280289476957</v>
      </c>
      <c r="G103" s="33">
        <v>0.3216629168648531</v>
      </c>
      <c r="H103" s="33">
        <v>0.32034953954396483</v>
      </c>
      <c r="I103" s="33">
        <v>0.19778044644042767</v>
      </c>
      <c r="J103" s="33">
        <v>0.16766451950077324</v>
      </c>
      <c r="K103" s="33">
        <v>0.1645968897768833</v>
      </c>
      <c r="L103" s="33">
        <v>0.27424934869719164</v>
      </c>
      <c r="M103" s="33">
        <v>0.28751774558171977</v>
      </c>
      <c r="N103" s="33">
        <v>0.25244343334212604</v>
      </c>
      <c r="O103" s="33">
        <v>0.373959099069261</v>
      </c>
      <c r="P103" s="33">
        <v>0.68212815098324608</v>
      </c>
      <c r="Q103" s="33">
        <v>0.33052595208427066</v>
      </c>
      <c r="R103" s="33">
        <v>0.28728518695327249</v>
      </c>
      <c r="S103" s="33">
        <v>0.23153076293803615</v>
      </c>
      <c r="T103" s="33">
        <v>0.27363326776222729</v>
      </c>
      <c r="U103" s="33">
        <v>0.23031837885013126</v>
      </c>
      <c r="V103" s="33">
        <v>0.23222103197359362</v>
      </c>
      <c r="W103" s="33">
        <v>0.16094195528945018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8.3181171472383397</v>
      </c>
      <c r="D124" s="117">
        <f t="shared" si="42"/>
        <v>8.2019019030139813</v>
      </c>
      <c r="E124" s="117">
        <f t="shared" si="42"/>
        <v>8.6606595550235319</v>
      </c>
      <c r="F124" s="117">
        <f t="shared" si="42"/>
        <v>7.5368518784091822</v>
      </c>
      <c r="G124" s="117">
        <f t="shared" si="42"/>
        <v>5.9991611505839684</v>
      </c>
      <c r="H124" s="117">
        <f t="shared" si="42"/>
        <v>5.8711288995430211</v>
      </c>
      <c r="I124" s="117">
        <f t="shared" si="42"/>
        <v>6.6102595996730029</v>
      </c>
      <c r="J124" s="117">
        <f t="shared" si="42"/>
        <v>6.5960143657273553</v>
      </c>
      <c r="K124" s="117">
        <f t="shared" si="42"/>
        <v>7.463197984054152</v>
      </c>
      <c r="L124" s="117">
        <f t="shared" si="42"/>
        <v>10.512748529212141</v>
      </c>
      <c r="M124" s="117">
        <f t="shared" si="42"/>
        <v>9.2109651080455386</v>
      </c>
      <c r="N124" s="117">
        <f t="shared" si="42"/>
        <v>9.4882578897454994</v>
      </c>
      <c r="O124" s="117">
        <f t="shared" si="42"/>
        <v>12.127914874950706</v>
      </c>
      <c r="P124" s="117">
        <f t="shared" si="42"/>
        <v>10.701295472492315</v>
      </c>
      <c r="Q124" s="117">
        <f t="shared" si="42"/>
        <v>8.1777384263741943</v>
      </c>
      <c r="R124" s="117">
        <f t="shared" ref="R124:V124" si="43">R125+R128+R130+R139</f>
        <v>7.2931592999955175</v>
      </c>
      <c r="S124" s="117">
        <f t="shared" si="43"/>
        <v>6.000204999252146</v>
      </c>
      <c r="T124" s="117">
        <f t="shared" si="43"/>
        <v>6.4454677621505789</v>
      </c>
      <c r="U124" s="117">
        <f t="shared" si="43"/>
        <v>5.4498505455728479</v>
      </c>
      <c r="V124" s="117">
        <f t="shared" si="43"/>
        <v>5.2160334997681037</v>
      </c>
      <c r="W124" s="117">
        <f t="shared" ref="W124" si="44">W125+W128+W130+W139</f>
        <v>4.2856738005192909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7.3274029581995599</v>
      </c>
      <c r="D125" s="122">
        <f t="shared" si="45"/>
        <v>7.1198846941717697</v>
      </c>
      <c r="E125" s="122">
        <f t="shared" si="45"/>
        <v>7.5206419773099347</v>
      </c>
      <c r="F125" s="122">
        <f t="shared" si="45"/>
        <v>6.5388153975054628</v>
      </c>
      <c r="G125" s="122">
        <f t="shared" si="45"/>
        <v>5.1798551345903068</v>
      </c>
      <c r="H125" s="122">
        <f t="shared" si="45"/>
        <v>5.0515838973269203</v>
      </c>
      <c r="I125" s="122">
        <f t="shared" si="45"/>
        <v>5.6658027692910107</v>
      </c>
      <c r="J125" s="122">
        <f t="shared" si="45"/>
        <v>5.729769443816406</v>
      </c>
      <c r="K125" s="122">
        <f t="shared" si="45"/>
        <v>6.4637448500260533</v>
      </c>
      <c r="L125" s="122">
        <f t="shared" si="45"/>
        <v>9.0784059261584833</v>
      </c>
      <c r="M125" s="122">
        <f t="shared" si="45"/>
        <v>7.9054168915176346</v>
      </c>
      <c r="N125" s="122">
        <f t="shared" si="45"/>
        <v>8.1808056485203036</v>
      </c>
      <c r="O125" s="122">
        <f t="shared" si="45"/>
        <v>10.445757836602468</v>
      </c>
      <c r="P125" s="122">
        <f t="shared" si="45"/>
        <v>8.9915618990550179</v>
      </c>
      <c r="Q125" s="122">
        <f t="shared" si="45"/>
        <v>6.7385884322837688</v>
      </c>
      <c r="R125" s="122">
        <f t="shared" ref="R125:V125" si="46">SUM(R126:R127)</f>
        <v>5.977876626652284</v>
      </c>
      <c r="S125" s="122">
        <f t="shared" si="46"/>
        <v>4.9115483973857934</v>
      </c>
      <c r="T125" s="122">
        <f t="shared" si="46"/>
        <v>5.2854993532545267</v>
      </c>
      <c r="U125" s="122">
        <f t="shared" si="46"/>
        <v>4.465514385725279</v>
      </c>
      <c r="V125" s="122">
        <f t="shared" si="46"/>
        <v>4.2837324992762769</v>
      </c>
      <c r="W125" s="122">
        <f t="shared" ref="W125" si="47">SUM(W126:W127)</f>
        <v>3.4859902936693383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7.2986749857816733</v>
      </c>
      <c r="D126" s="98">
        <v>7.0924581531330064</v>
      </c>
      <c r="E126" s="98">
        <v>7.4921447563480221</v>
      </c>
      <c r="F126" s="98">
        <v>6.5144922323822412</v>
      </c>
      <c r="G126" s="98">
        <v>5.1610077175721116</v>
      </c>
      <c r="H126" s="98">
        <v>5.033631238217529</v>
      </c>
      <c r="I126" s="98">
        <v>5.6462165524506434</v>
      </c>
      <c r="J126" s="98">
        <v>5.7098360926945171</v>
      </c>
      <c r="K126" s="98">
        <v>6.4414796365065445</v>
      </c>
      <c r="L126" s="98">
        <v>9.0464012498308222</v>
      </c>
      <c r="M126" s="98">
        <v>7.8791480252514621</v>
      </c>
      <c r="N126" s="98">
        <v>8.1535229649791336</v>
      </c>
      <c r="O126" s="98">
        <v>10.410479605215972</v>
      </c>
      <c r="P126" s="98">
        <v>8.963028374910623</v>
      </c>
      <c r="Q126" s="98">
        <v>6.7164683146698723</v>
      </c>
      <c r="R126" s="98">
        <v>5.9580755963728071</v>
      </c>
      <c r="S126" s="98">
        <v>4.8954758638315043</v>
      </c>
      <c r="T126" s="98">
        <v>5.2683222104799956</v>
      </c>
      <c r="U126" s="98">
        <v>4.4512324808544923</v>
      </c>
      <c r="V126" s="98">
        <v>4.270324973791535</v>
      </c>
      <c r="W126" s="98">
        <v>3.4747722849274076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2.8727972417886351E-2</v>
      </c>
      <c r="D127" s="98">
        <v>2.7426541038763432E-2</v>
      </c>
      <c r="E127" s="98">
        <v>2.8497220961912425E-2</v>
      </c>
      <c r="F127" s="98">
        <v>2.4323165123221659E-2</v>
      </c>
      <c r="G127" s="98">
        <v>1.8847417018195436E-2</v>
      </c>
      <c r="H127" s="98">
        <v>1.7952659109391176E-2</v>
      </c>
      <c r="I127" s="98">
        <v>1.9586216840367463E-2</v>
      </c>
      <c r="J127" s="98">
        <v>1.9933351121889122E-2</v>
      </c>
      <c r="K127" s="98">
        <v>2.226521351950897E-2</v>
      </c>
      <c r="L127" s="98">
        <v>3.2004676327661567E-2</v>
      </c>
      <c r="M127" s="98">
        <v>2.6268866266172253E-2</v>
      </c>
      <c r="N127" s="98">
        <v>2.7282683541169882E-2</v>
      </c>
      <c r="O127" s="98">
        <v>3.52782313864963E-2</v>
      </c>
      <c r="P127" s="98">
        <v>2.8533524144394966E-2</v>
      </c>
      <c r="Q127" s="98">
        <v>2.2120117613896238E-2</v>
      </c>
      <c r="R127" s="98">
        <v>1.9801030279476713E-2</v>
      </c>
      <c r="S127" s="98">
        <v>1.6072533554289101E-2</v>
      </c>
      <c r="T127" s="98">
        <v>1.7177142774530915E-2</v>
      </c>
      <c r="U127" s="98">
        <v>1.4281904870786915E-2</v>
      </c>
      <c r="V127" s="98">
        <v>1.3407525484741684E-2</v>
      </c>
      <c r="W127" s="98">
        <v>1.1218008741930553E-2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2.3752583977741156E-3</v>
      </c>
      <c r="D128" s="122">
        <f t="shared" si="48"/>
        <v>5.9676655414668534E-4</v>
      </c>
      <c r="E128" s="122">
        <f t="shared" si="48"/>
        <v>5.9888342887174807E-3</v>
      </c>
      <c r="F128" s="122">
        <f t="shared" si="48"/>
        <v>6.6800228278609134E-3</v>
      </c>
      <c r="G128" s="122">
        <f t="shared" si="48"/>
        <v>1.2417251178088111E-2</v>
      </c>
      <c r="H128" s="122">
        <f t="shared" si="48"/>
        <v>1.9274137592378181E-2</v>
      </c>
      <c r="I128" s="122">
        <f t="shared" si="48"/>
        <v>4.1215931923323902E-3</v>
      </c>
      <c r="J128" s="122">
        <f t="shared" si="48"/>
        <v>6.9056651691923772E-3</v>
      </c>
      <c r="K128" s="122">
        <f t="shared" si="48"/>
        <v>1.4663184277685074E-2</v>
      </c>
      <c r="L128" s="122">
        <f t="shared" si="48"/>
        <v>2.2050976549325745E-2</v>
      </c>
      <c r="M128" s="122">
        <f t="shared" si="48"/>
        <v>5.3208915674789324E-2</v>
      </c>
      <c r="N128" s="122">
        <f t="shared" si="48"/>
        <v>5.2400603292548864E-2</v>
      </c>
      <c r="O128" s="122">
        <f t="shared" si="48"/>
        <v>4.7371645727760904E-2</v>
      </c>
      <c r="P128" s="122">
        <f t="shared" si="48"/>
        <v>6.9364292838855035E-2</v>
      </c>
      <c r="Q128" s="122">
        <f t="shared" si="48"/>
        <v>4.7784505202836093E-2</v>
      </c>
      <c r="R128" s="122">
        <f t="shared" si="48"/>
        <v>4.5101384302186798E-2</v>
      </c>
      <c r="S128" s="122">
        <f t="shared" si="48"/>
        <v>2.4034887097985895E-2</v>
      </c>
      <c r="T128" s="122">
        <f t="shared" si="48"/>
        <v>1.6820406548668482E-2</v>
      </c>
      <c r="U128" s="122">
        <f t="shared" si="48"/>
        <v>1.1600255483889313E-2</v>
      </c>
      <c r="V128" s="122">
        <f t="shared" si="48"/>
        <v>1.0473180451981487E-2</v>
      </c>
      <c r="W128" s="122">
        <f t="shared" si="48"/>
        <v>1.8691728681003009E-2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2.3752583977741156E-3</v>
      </c>
      <c r="D129" s="98">
        <v>5.9676655414668534E-4</v>
      </c>
      <c r="E129" s="98">
        <v>5.9888342887174807E-3</v>
      </c>
      <c r="F129" s="98">
        <v>6.6800228278609134E-3</v>
      </c>
      <c r="G129" s="98">
        <v>1.2417251178088111E-2</v>
      </c>
      <c r="H129" s="98">
        <v>1.9274137592378181E-2</v>
      </c>
      <c r="I129" s="98">
        <v>4.1215931923323902E-3</v>
      </c>
      <c r="J129" s="98">
        <v>6.9056651691923772E-3</v>
      </c>
      <c r="K129" s="98">
        <v>1.4663184277685074E-2</v>
      </c>
      <c r="L129" s="98">
        <v>2.2050976549325745E-2</v>
      </c>
      <c r="M129" s="98">
        <v>5.3208915674789324E-2</v>
      </c>
      <c r="N129" s="98">
        <v>5.2400603292548864E-2</v>
      </c>
      <c r="O129" s="98">
        <v>4.7371645727760904E-2</v>
      </c>
      <c r="P129" s="98">
        <v>6.9364292838855035E-2</v>
      </c>
      <c r="Q129" s="98">
        <v>4.7784505202836093E-2</v>
      </c>
      <c r="R129" s="98">
        <v>4.5101384302186798E-2</v>
      </c>
      <c r="S129" s="98">
        <v>2.4034887097985895E-2</v>
      </c>
      <c r="T129" s="98">
        <v>1.6820406548668482E-2</v>
      </c>
      <c r="U129" s="98">
        <v>1.1600255483889313E-2</v>
      </c>
      <c r="V129" s="98">
        <v>1.0473180451981487E-2</v>
      </c>
      <c r="W129" s="98">
        <v>1.8691728681003009E-2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0.81609866315693824</v>
      </c>
      <c r="D130" s="122">
        <v>0.90034795988919647</v>
      </c>
      <c r="E130" s="122">
        <v>0.94978696683645958</v>
      </c>
      <c r="F130" s="122">
        <v>0.82505213375412956</v>
      </c>
      <c r="G130" s="122">
        <v>0.66689544165020298</v>
      </c>
      <c r="H130" s="122">
        <v>0.6474898446086057</v>
      </c>
      <c r="I130" s="122">
        <v>0.77059602807249794</v>
      </c>
      <c r="J130" s="122">
        <v>0.70209281288420999</v>
      </c>
      <c r="K130" s="122">
        <v>0.81768661095813822</v>
      </c>
      <c r="L130" s="122">
        <v>1.1625032878689656</v>
      </c>
      <c r="M130" s="122">
        <v>0.98522192746344661</v>
      </c>
      <c r="N130" s="122">
        <v>0.99757983993489574</v>
      </c>
      <c r="O130" s="122">
        <v>1.3254415136856939</v>
      </c>
      <c r="P130" s="122">
        <v>1.2865736600178177</v>
      </c>
      <c r="Q130" s="122">
        <v>1.1367989170959771</v>
      </c>
      <c r="R130" s="122">
        <v>1.0428356617828174</v>
      </c>
      <c r="S130" s="122">
        <v>0.86888745493106734</v>
      </c>
      <c r="T130" s="122">
        <v>0.93610034008532872</v>
      </c>
      <c r="U130" s="122">
        <v>0.78617521508128507</v>
      </c>
      <c r="V130" s="122">
        <v>0.73136951208603085</v>
      </c>
      <c r="W130" s="122">
        <v>0.62440064607273016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0.78729489987061396</v>
      </c>
      <c r="D131" s="98">
        <v>0.87817322182974322</v>
      </c>
      <c r="E131" s="98">
        <v>0.92247172931606991</v>
      </c>
      <c r="F131" s="98">
        <v>0.79802175603172987</v>
      </c>
      <c r="G131" s="98">
        <v>0.64562779304784657</v>
      </c>
      <c r="H131" s="98">
        <v>0.62270593260226248</v>
      </c>
      <c r="I131" s="98">
        <v>0.74438590447588959</v>
      </c>
      <c r="J131" s="98">
        <v>0.67863938590740902</v>
      </c>
      <c r="K131" s="98">
        <v>0.79002314266586304</v>
      </c>
      <c r="L131" s="98">
        <v>1.1263622580844463</v>
      </c>
      <c r="M131" s="98">
        <v>0.9592461048673232</v>
      </c>
      <c r="N131" s="98">
        <v>0.96595921309903665</v>
      </c>
      <c r="O131" s="98">
        <v>1.2774895137071127</v>
      </c>
      <c r="P131" s="98">
        <v>1.2307713381302547</v>
      </c>
      <c r="Q131" s="98">
        <v>1.0813047379436305</v>
      </c>
      <c r="R131" s="98">
        <v>1.0008520465299979</v>
      </c>
      <c r="S131" s="98">
        <v>0.83725932241921142</v>
      </c>
      <c r="T131" s="98">
        <v>0.89601289176446952</v>
      </c>
      <c r="U131" s="98">
        <v>0.75209887331633163</v>
      </c>
      <c r="V131" s="98">
        <v>0.6964612251245843</v>
      </c>
      <c r="W131" s="98">
        <v>0.59550690582812293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1.2464881479451075E-2</v>
      </c>
      <c r="D132" s="98">
        <v>1.338225809052383E-3</v>
      </c>
      <c r="E132" s="98">
        <v>7.9125579624731643E-3</v>
      </c>
      <c r="F132" s="98">
        <v>9.3198934512661383E-3</v>
      </c>
      <c r="G132" s="98">
        <v>2.8298143350182535E-3</v>
      </c>
      <c r="H132" s="98">
        <v>3.1166317853631564E-3</v>
      </c>
      <c r="I132" s="98">
        <v>5.2582820019275514E-3</v>
      </c>
      <c r="J132" s="98">
        <v>9.6646409939282595E-3</v>
      </c>
      <c r="K132" s="98">
        <v>4.8348324473836361E-3</v>
      </c>
      <c r="L132" s="98">
        <v>1.0977294997638345E-2</v>
      </c>
      <c r="M132" s="98">
        <v>9.326225710058944E-4</v>
      </c>
      <c r="N132" s="98">
        <v>7.279396342555553E-3</v>
      </c>
      <c r="O132" s="98">
        <v>1.6034917534553099E-2</v>
      </c>
      <c r="P132" s="98">
        <v>0</v>
      </c>
      <c r="Q132" s="98">
        <v>1.8779652631813054E-2</v>
      </c>
      <c r="R132" s="98">
        <v>7.5177281365178747E-3</v>
      </c>
      <c r="S132" s="98">
        <v>1.1762883379688388E-3</v>
      </c>
      <c r="T132" s="98">
        <v>5.2857890981439816E-3</v>
      </c>
      <c r="U132" s="98">
        <v>1.0546849072532701E-3</v>
      </c>
      <c r="V132" s="98">
        <v>8.6340194223986618E-4</v>
      </c>
      <c r="W132" s="98">
        <v>6.4619639169127899E-3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6.5620619961133378E-3</v>
      </c>
      <c r="D133" s="101">
        <v>7.3019206868484932E-4</v>
      </c>
      <c r="E133" s="101">
        <v>4.2421091609928293E-3</v>
      </c>
      <c r="F133" s="101">
        <v>5.0005928325826546E-3</v>
      </c>
      <c r="G133" s="101">
        <v>1.5310105106227725E-3</v>
      </c>
      <c r="H133" s="101">
        <v>1.6615190873409348E-3</v>
      </c>
      <c r="I133" s="101">
        <v>2.9466620700002275E-3</v>
      </c>
      <c r="J133" s="101">
        <v>5.0198264063767576E-3</v>
      </c>
      <c r="K133" s="101">
        <v>2.5660436267603338E-3</v>
      </c>
      <c r="L133" s="101">
        <v>5.2106905921410146E-3</v>
      </c>
      <c r="M133" s="101">
        <v>4.5579018600142311E-4</v>
      </c>
      <c r="N133" s="101">
        <v>3.4073286820467813E-3</v>
      </c>
      <c r="O133" s="101">
        <v>7.8011229388269257E-3</v>
      </c>
      <c r="P133" s="101">
        <v>0</v>
      </c>
      <c r="Q133" s="101">
        <v>9.4084679994150336E-3</v>
      </c>
      <c r="R133" s="101">
        <v>3.8937780530823446E-3</v>
      </c>
      <c r="S133" s="101">
        <v>6.0683585695609063E-4</v>
      </c>
      <c r="T133" s="101">
        <v>2.6122845163464746E-3</v>
      </c>
      <c r="U133" s="101">
        <v>4.9957240139705122E-4</v>
      </c>
      <c r="V133" s="101">
        <v>4.0078740746709256E-4</v>
      </c>
      <c r="W133" s="101">
        <v>3.0136421735552864E-3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5.9028194833377371E-3</v>
      </c>
      <c r="D134" s="104">
        <v>6.0803374036753357E-4</v>
      </c>
      <c r="E134" s="104">
        <v>3.670448801480335E-3</v>
      </c>
      <c r="F134" s="104">
        <v>4.3193006186834837E-3</v>
      </c>
      <c r="G134" s="104">
        <v>1.2988038243954808E-3</v>
      </c>
      <c r="H134" s="104">
        <v>1.4551126980222213E-3</v>
      </c>
      <c r="I134" s="104">
        <v>2.3116199319273239E-3</v>
      </c>
      <c r="J134" s="104">
        <v>4.644814587551502E-3</v>
      </c>
      <c r="K134" s="104">
        <v>2.2687888206233023E-3</v>
      </c>
      <c r="L134" s="104">
        <v>5.7666044054973309E-3</v>
      </c>
      <c r="M134" s="104">
        <v>4.7683238500447134E-4</v>
      </c>
      <c r="N134" s="104">
        <v>3.8720676605087717E-3</v>
      </c>
      <c r="O134" s="104">
        <v>8.2337945957261741E-3</v>
      </c>
      <c r="P134" s="104">
        <v>0</v>
      </c>
      <c r="Q134" s="104">
        <v>9.3711846323980205E-3</v>
      </c>
      <c r="R134" s="104">
        <v>3.6239500834355305E-3</v>
      </c>
      <c r="S134" s="104">
        <v>5.694524810127481E-4</v>
      </c>
      <c r="T134" s="104">
        <v>2.673504581797507E-3</v>
      </c>
      <c r="U134" s="104">
        <v>5.5511250585621897E-4</v>
      </c>
      <c r="V134" s="104">
        <v>4.6261453477277362E-4</v>
      </c>
      <c r="W134" s="104">
        <v>3.4483217433575034E-3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8.0835234477960784E-3</v>
      </c>
      <c r="D135" s="101">
        <v>1.1629430951582023E-2</v>
      </c>
      <c r="E135" s="101">
        <v>1.0468369611445472E-2</v>
      </c>
      <c r="F135" s="101">
        <v>7.5968667670492929E-3</v>
      </c>
      <c r="G135" s="101">
        <v>9.5394966069233898E-3</v>
      </c>
      <c r="H135" s="101">
        <v>1.2551582282469106E-2</v>
      </c>
      <c r="I135" s="101">
        <v>6.9955442545830112E-3</v>
      </c>
      <c r="J135" s="101">
        <v>7.874084679446761E-3</v>
      </c>
      <c r="K135" s="101">
        <v>7.3687712943145437E-3</v>
      </c>
      <c r="L135" s="101">
        <v>2.2408777841203691E-2</v>
      </c>
      <c r="M135" s="101">
        <v>2.2371850571223967E-3</v>
      </c>
      <c r="N135" s="101">
        <v>1.4899149822763807E-2</v>
      </c>
      <c r="O135" s="101">
        <v>1.5753960743883098E-2</v>
      </c>
      <c r="P135" s="101">
        <v>1.5840476576619522E-2</v>
      </c>
      <c r="Q135" s="101">
        <v>2.0236786809950277E-2</v>
      </c>
      <c r="R135" s="101">
        <v>1.5357455388992655E-2</v>
      </c>
      <c r="S135" s="101">
        <v>1.570485648436945E-2</v>
      </c>
      <c r="T135" s="101">
        <v>2.2670740561791698E-2</v>
      </c>
      <c r="U135" s="101">
        <v>1.6369205832463825E-2</v>
      </c>
      <c r="V135" s="101">
        <v>1.8942740032699138E-2</v>
      </c>
      <c r="W135" s="101">
        <v>1.2020460605186091E-2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8.2553583590770762E-3</v>
      </c>
      <c r="D136" s="104">
        <v>9.2070812988188158E-3</v>
      </c>
      <c r="E136" s="104">
        <v>8.9343099464710349E-3</v>
      </c>
      <c r="F136" s="104">
        <v>1.0113617504084205E-2</v>
      </c>
      <c r="G136" s="104">
        <v>8.8983376604147395E-3</v>
      </c>
      <c r="H136" s="104">
        <v>9.115697938510926E-3</v>
      </c>
      <c r="I136" s="104">
        <v>1.3956297340097703E-2</v>
      </c>
      <c r="J136" s="104">
        <v>5.9147013034259559E-3</v>
      </c>
      <c r="K136" s="104">
        <v>1.545986455057698E-2</v>
      </c>
      <c r="L136" s="104">
        <v>2.7549569456773106E-3</v>
      </c>
      <c r="M136" s="104">
        <v>2.2806014967995045E-2</v>
      </c>
      <c r="N136" s="104">
        <v>9.4420806705396397E-3</v>
      </c>
      <c r="O136" s="104">
        <v>1.6163121700144993E-2</v>
      </c>
      <c r="P136" s="104">
        <v>3.9961845310943447E-2</v>
      </c>
      <c r="Q136" s="104">
        <v>1.6477739710583347E-2</v>
      </c>
      <c r="R136" s="104">
        <v>1.9108431727308989E-2</v>
      </c>
      <c r="S136" s="104">
        <v>1.4746987689517604E-2</v>
      </c>
      <c r="T136" s="104">
        <v>1.2130918660923473E-2</v>
      </c>
      <c r="U136" s="104">
        <v>1.6652451025236385E-2</v>
      </c>
      <c r="V136" s="104">
        <v>1.5102144986507575E-2</v>
      </c>
      <c r="W136" s="104">
        <v>1.0411315722508268E-2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4.6725254567817976E-3</v>
      </c>
      <c r="D137" s="98">
        <v>5.4339925215947131E-3</v>
      </c>
      <c r="E137" s="98">
        <v>5.1729105629455315E-3</v>
      </c>
      <c r="F137" s="98">
        <v>5.8617432260022577E-3</v>
      </c>
      <c r="G137" s="98">
        <v>5.212120675638263E-3</v>
      </c>
      <c r="H137" s="98">
        <v>5.2572433012289567E-3</v>
      </c>
      <c r="I137" s="98">
        <v>8.4983063981230716E-3</v>
      </c>
      <c r="J137" s="98">
        <v>3.3100465919573786E-3</v>
      </c>
      <c r="K137" s="98">
        <v>8.8851092289921538E-3</v>
      </c>
      <c r="L137" s="98">
        <v>1.369368780885293E-3</v>
      </c>
      <c r="M137" s="98">
        <v>1.2276613475334685E-2</v>
      </c>
      <c r="N137" s="98">
        <v>4.863226093161672E-3</v>
      </c>
      <c r="O137" s="98">
        <v>8.4422434727741396E-3</v>
      </c>
      <c r="P137" s="98">
        <v>2.1475643452941912E-2</v>
      </c>
      <c r="Q137" s="98">
        <v>8.8869832197157987E-3</v>
      </c>
      <c r="R137" s="98">
        <v>1.058625844141753E-2</v>
      </c>
      <c r="S137" s="98">
        <v>8.178564111722077E-3</v>
      </c>
      <c r="T137" s="98">
        <v>6.4382439494966009E-3</v>
      </c>
      <c r="U137" s="98">
        <v>8.5192959862594696E-3</v>
      </c>
      <c r="V137" s="98">
        <v>7.6283598959300892E-3</v>
      </c>
      <c r="W137" s="98">
        <v>5.2269351741322176E-3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3.5828329022952786E-3</v>
      </c>
      <c r="D138" s="98">
        <v>3.7730887772241023E-3</v>
      </c>
      <c r="E138" s="98">
        <v>3.7613993835255034E-3</v>
      </c>
      <c r="F138" s="98">
        <v>4.2518742780819473E-3</v>
      </c>
      <c r="G138" s="98">
        <v>3.6862169847764773E-3</v>
      </c>
      <c r="H138" s="98">
        <v>3.8584546372819693E-3</v>
      </c>
      <c r="I138" s="98">
        <v>5.4579909419746305E-3</v>
      </c>
      <c r="J138" s="98">
        <v>2.6046547114685768E-3</v>
      </c>
      <c r="K138" s="98">
        <v>6.5747553215848263E-3</v>
      </c>
      <c r="L138" s="98">
        <v>1.3855881647920176E-3</v>
      </c>
      <c r="M138" s="98">
        <v>1.0529401492660361E-2</v>
      </c>
      <c r="N138" s="98">
        <v>4.5788545773779686E-3</v>
      </c>
      <c r="O138" s="98">
        <v>7.7208782273708544E-3</v>
      </c>
      <c r="P138" s="98">
        <v>1.8486201858001539E-2</v>
      </c>
      <c r="Q138" s="98">
        <v>7.5907564908675495E-3</v>
      </c>
      <c r="R138" s="98">
        <v>8.522173285891459E-3</v>
      </c>
      <c r="S138" s="98">
        <v>6.568423577795527E-3</v>
      </c>
      <c r="T138" s="98">
        <v>5.6926747114268714E-3</v>
      </c>
      <c r="U138" s="98">
        <v>8.133155038976915E-3</v>
      </c>
      <c r="V138" s="98">
        <v>7.4737850905774858E-3</v>
      </c>
      <c r="W138" s="98">
        <v>5.18438054837605E-3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0.17224026748406798</v>
      </c>
      <c r="D139" s="122">
        <v>0.18107248239886836</v>
      </c>
      <c r="E139" s="122">
        <v>0.18424177658841978</v>
      </c>
      <c r="F139" s="122">
        <v>0.16630432432172879</v>
      </c>
      <c r="G139" s="122">
        <v>0.13999332316537066</v>
      </c>
      <c r="H139" s="122">
        <v>0.15278102001511637</v>
      </c>
      <c r="I139" s="122">
        <v>0.16973920911716198</v>
      </c>
      <c r="J139" s="122">
        <v>0.15724644385754699</v>
      </c>
      <c r="K139" s="122">
        <v>0.16710333879227487</v>
      </c>
      <c r="L139" s="122">
        <v>0.24978833863536692</v>
      </c>
      <c r="M139" s="122">
        <v>0.26711737338966868</v>
      </c>
      <c r="N139" s="122">
        <v>0.25747179799775144</v>
      </c>
      <c r="O139" s="122">
        <v>0.30934387893478354</v>
      </c>
      <c r="P139" s="122">
        <v>0.35379562058062453</v>
      </c>
      <c r="Q139" s="122">
        <v>0.25456657179161218</v>
      </c>
      <c r="R139" s="122">
        <v>0.22734562725822866</v>
      </c>
      <c r="S139" s="122">
        <v>0.19573425983729992</v>
      </c>
      <c r="T139" s="122">
        <v>0.20704766226205559</v>
      </c>
      <c r="U139" s="122">
        <v>0.1865606892823938</v>
      </c>
      <c r="V139" s="122">
        <v>0.19045830795381508</v>
      </c>
      <c r="W139" s="122">
        <v>0.15659113209621867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0.17224026748406798</v>
      </c>
      <c r="D141" s="33">
        <v>0.18107248239886836</v>
      </c>
      <c r="E141" s="33">
        <v>0.18424177658841978</v>
      </c>
      <c r="F141" s="33">
        <v>0.16630432432172879</v>
      </c>
      <c r="G141" s="33">
        <v>0.13999332316537066</v>
      </c>
      <c r="H141" s="33">
        <v>0.15278102001511637</v>
      </c>
      <c r="I141" s="33">
        <v>0.16973920911716198</v>
      </c>
      <c r="J141" s="33">
        <v>0.15724644385754699</v>
      </c>
      <c r="K141" s="33">
        <v>0.16710333879227487</v>
      </c>
      <c r="L141" s="33">
        <v>0.24978833863536692</v>
      </c>
      <c r="M141" s="33">
        <v>0.26711737338966868</v>
      </c>
      <c r="N141" s="33">
        <v>0.25747179799775144</v>
      </c>
      <c r="O141" s="33">
        <v>0.30934387893478354</v>
      </c>
      <c r="P141" s="33">
        <v>0.35379562058062453</v>
      </c>
      <c r="Q141" s="33">
        <v>0.25456657179161218</v>
      </c>
      <c r="R141" s="33">
        <v>0.22734562725822866</v>
      </c>
      <c r="S141" s="33">
        <v>0.19573425983729992</v>
      </c>
      <c r="T141" s="33">
        <v>0.20704766226205559</v>
      </c>
      <c r="U141" s="33">
        <v>0.1865606892823938</v>
      </c>
      <c r="V141" s="33">
        <v>0.19045830795381508</v>
      </c>
      <c r="W141" s="33">
        <v>0.15659113209621867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0.24588608934083678</v>
      </c>
      <c r="D143" s="117">
        <f t="shared" si="49"/>
        <v>0.49166605416277576</v>
      </c>
      <c r="E143" s="117">
        <f t="shared" si="49"/>
        <v>0.49504102732891031</v>
      </c>
      <c r="F143" s="117">
        <f t="shared" si="49"/>
        <v>0.50957211062111796</v>
      </c>
      <c r="G143" s="117">
        <f t="shared" si="49"/>
        <v>0.53342794851487052</v>
      </c>
      <c r="H143" s="117">
        <f t="shared" si="49"/>
        <v>0.70437534205566732</v>
      </c>
      <c r="I143" s="117">
        <f t="shared" si="49"/>
        <v>0.86062075428240092</v>
      </c>
      <c r="J143" s="117">
        <f t="shared" si="49"/>
        <v>0.85942008855403917</v>
      </c>
      <c r="K143" s="117">
        <f t="shared" si="49"/>
        <v>1.1930275648228048</v>
      </c>
      <c r="L143" s="117">
        <f t="shared" si="49"/>
        <v>1.1236477975629615</v>
      </c>
      <c r="M143" s="117">
        <f t="shared" si="49"/>
        <v>1.2375850517847369</v>
      </c>
      <c r="N143" s="117">
        <f t="shared" si="49"/>
        <v>0.88078381028932706</v>
      </c>
      <c r="O143" s="117">
        <f t="shared" si="49"/>
        <v>1.1584603067485861</v>
      </c>
      <c r="P143" s="117">
        <f t="shared" si="49"/>
        <v>2.6375188168678547</v>
      </c>
      <c r="Q143" s="117">
        <f t="shared" si="49"/>
        <v>1.9025852969011283</v>
      </c>
      <c r="R143" s="117">
        <f t="shared" ref="R143:V143" si="50">R144+R146+R148+R157</f>
        <v>2.6600583456789888</v>
      </c>
      <c r="S143" s="117">
        <f t="shared" si="50"/>
        <v>3.0443691187060997</v>
      </c>
      <c r="T143" s="117">
        <f t="shared" si="50"/>
        <v>4.342586859681048</v>
      </c>
      <c r="U143" s="117">
        <f t="shared" si="50"/>
        <v>5.6441136714034288</v>
      </c>
      <c r="V143" s="117">
        <f t="shared" si="50"/>
        <v>7.2710717487203684</v>
      </c>
      <c r="W143" s="117">
        <f t="shared" ref="W143" si="51">W144+W146+W148+W157</f>
        <v>3.9105778871491159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0.1877021657772176</v>
      </c>
      <c r="D144" s="122">
        <f t="shared" si="52"/>
        <v>0.35995559181159698</v>
      </c>
      <c r="E144" s="122">
        <f t="shared" si="52"/>
        <v>0.35927605470463037</v>
      </c>
      <c r="F144" s="122">
        <f t="shared" si="52"/>
        <v>0.36464292868475839</v>
      </c>
      <c r="G144" s="122">
        <f t="shared" si="52"/>
        <v>0.36563724023444616</v>
      </c>
      <c r="H144" s="122">
        <f t="shared" si="52"/>
        <v>0.47537352311968017</v>
      </c>
      <c r="I144" s="122">
        <f t="shared" si="52"/>
        <v>0.56200901213093024</v>
      </c>
      <c r="J144" s="122">
        <f t="shared" si="52"/>
        <v>0.58091879143923952</v>
      </c>
      <c r="K144" s="122">
        <f t="shared" si="52"/>
        <v>0.80553971156157123</v>
      </c>
      <c r="L144" s="122">
        <f t="shared" si="52"/>
        <v>0.72768526666759814</v>
      </c>
      <c r="M144" s="122">
        <f t="shared" si="52"/>
        <v>0.80152255428213226</v>
      </c>
      <c r="N144" s="122">
        <f t="shared" si="52"/>
        <v>0.54374895672302237</v>
      </c>
      <c r="O144" s="122">
        <f t="shared" si="52"/>
        <v>0.6869100568418931</v>
      </c>
      <c r="P144" s="122">
        <f t="shared" si="52"/>
        <v>1.4629977814392536</v>
      </c>
      <c r="Q144" s="122">
        <f t="shared" si="52"/>
        <v>0.98283311412803676</v>
      </c>
      <c r="R144" s="122">
        <f t="shared" si="52"/>
        <v>1.3376466126279578</v>
      </c>
      <c r="S144" s="122">
        <f t="shared" si="52"/>
        <v>1.5026398792223536</v>
      </c>
      <c r="T144" s="122">
        <f t="shared" si="52"/>
        <v>2.099095511482604</v>
      </c>
      <c r="U144" s="122">
        <f t="shared" si="52"/>
        <v>2.7592245531378885</v>
      </c>
      <c r="V144" s="122">
        <f t="shared" si="52"/>
        <v>3.6769712143833893</v>
      </c>
      <c r="W144" s="122">
        <f t="shared" si="52"/>
        <v>1.9794790521058629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0.1877021657772176</v>
      </c>
      <c r="D145" s="98">
        <v>0.35995559181159698</v>
      </c>
      <c r="E145" s="98">
        <v>0.35927605470463037</v>
      </c>
      <c r="F145" s="98">
        <v>0.36464292868475839</v>
      </c>
      <c r="G145" s="98">
        <v>0.36563724023444616</v>
      </c>
      <c r="H145" s="98">
        <v>0.47537352311968017</v>
      </c>
      <c r="I145" s="98">
        <v>0.56200901213093024</v>
      </c>
      <c r="J145" s="98">
        <v>0.58091879143923952</v>
      </c>
      <c r="K145" s="98">
        <v>0.80553971156157123</v>
      </c>
      <c r="L145" s="98">
        <v>0.72768526666759814</v>
      </c>
      <c r="M145" s="98">
        <v>0.80152255428213226</v>
      </c>
      <c r="N145" s="98">
        <v>0.54374895672302237</v>
      </c>
      <c r="O145" s="98">
        <v>0.6869100568418931</v>
      </c>
      <c r="P145" s="98">
        <v>1.4629977814392536</v>
      </c>
      <c r="Q145" s="98">
        <v>0.98283311412803676</v>
      </c>
      <c r="R145" s="98">
        <v>1.3376466126279578</v>
      </c>
      <c r="S145" s="98">
        <v>1.5026398792223536</v>
      </c>
      <c r="T145" s="98">
        <v>2.099095511482604</v>
      </c>
      <c r="U145" s="98">
        <v>2.7592245531378885</v>
      </c>
      <c r="V145" s="98">
        <v>3.6769712143833893</v>
      </c>
      <c r="W145" s="98">
        <v>1.9794790521058629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9.7613358812634885E-4</v>
      </c>
      <c r="D146" s="122">
        <f t="shared" si="53"/>
        <v>6.4791797307354397E-4</v>
      </c>
      <c r="E146" s="122">
        <f t="shared" si="53"/>
        <v>3.1009379123398814E-3</v>
      </c>
      <c r="F146" s="122">
        <f t="shared" si="53"/>
        <v>2.6448821348890924E-3</v>
      </c>
      <c r="G146" s="122">
        <f t="shared" si="53"/>
        <v>3.2743579539671833E-3</v>
      </c>
      <c r="H146" s="122">
        <f t="shared" si="53"/>
        <v>7.2112620053863428E-3</v>
      </c>
      <c r="I146" s="122">
        <f t="shared" si="53"/>
        <v>6.7569613301806091E-3</v>
      </c>
      <c r="J146" s="122">
        <f t="shared" si="53"/>
        <v>6.9820552706214975E-3</v>
      </c>
      <c r="K146" s="122">
        <f t="shared" si="53"/>
        <v>1.086836433004401E-2</v>
      </c>
      <c r="L146" s="122">
        <f t="shared" si="53"/>
        <v>1.1537783689445188E-2</v>
      </c>
      <c r="M146" s="122">
        <f t="shared" si="53"/>
        <v>1.7564536912015403E-2</v>
      </c>
      <c r="N146" s="122">
        <f t="shared" si="53"/>
        <v>1.5396577151313857E-2</v>
      </c>
      <c r="O146" s="122">
        <f t="shared" si="53"/>
        <v>2.4858671580570185E-2</v>
      </c>
      <c r="P146" s="122">
        <f t="shared" si="53"/>
        <v>7.0161899695447741E-2</v>
      </c>
      <c r="Q146" s="122">
        <f t="shared" si="53"/>
        <v>5.9136699800459026E-2</v>
      </c>
      <c r="R146" s="122">
        <f t="shared" si="53"/>
        <v>9.3617384450595947E-2</v>
      </c>
      <c r="S146" s="122">
        <f t="shared" si="53"/>
        <v>0.11780257163157561</v>
      </c>
      <c r="T146" s="122">
        <f t="shared" si="53"/>
        <v>0.18394676553304606</v>
      </c>
      <c r="U146" s="122">
        <f t="shared" si="53"/>
        <v>0.26316211489770491</v>
      </c>
      <c r="V146" s="122">
        <f t="shared" si="53"/>
        <v>0.32600154425076922</v>
      </c>
      <c r="W146" s="122">
        <f t="shared" si="53"/>
        <v>0.1906528238717482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9.7613358812634885E-4</v>
      </c>
      <c r="D147" s="98">
        <v>6.4791797307354397E-4</v>
      </c>
      <c r="E147" s="98">
        <v>3.1009379123398814E-3</v>
      </c>
      <c r="F147" s="98">
        <v>2.6448821348890924E-3</v>
      </c>
      <c r="G147" s="98">
        <v>3.2743579539671833E-3</v>
      </c>
      <c r="H147" s="98">
        <v>7.2112620053863428E-3</v>
      </c>
      <c r="I147" s="98">
        <v>6.7569613301806091E-3</v>
      </c>
      <c r="J147" s="98">
        <v>6.9820552706214975E-3</v>
      </c>
      <c r="K147" s="98">
        <v>1.086836433004401E-2</v>
      </c>
      <c r="L147" s="98">
        <v>1.1537783689445188E-2</v>
      </c>
      <c r="M147" s="98">
        <v>1.7564536912015403E-2</v>
      </c>
      <c r="N147" s="98">
        <v>1.5396577151313857E-2</v>
      </c>
      <c r="O147" s="98">
        <v>2.4858671580570185E-2</v>
      </c>
      <c r="P147" s="98">
        <v>7.0161899695447741E-2</v>
      </c>
      <c r="Q147" s="98">
        <v>5.9136699800459026E-2</v>
      </c>
      <c r="R147" s="98">
        <v>9.3617384450595947E-2</v>
      </c>
      <c r="S147" s="98">
        <v>0.11780257163157561</v>
      </c>
      <c r="T147" s="98">
        <v>0.18394676553304606</v>
      </c>
      <c r="U147" s="98">
        <v>0.26316211489770491</v>
      </c>
      <c r="V147" s="98">
        <v>0.32600154425076922</v>
      </c>
      <c r="W147" s="98">
        <v>0.1906528238717482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4.750150067362683E-2</v>
      </c>
      <c r="D148" s="122">
        <v>0.11143364398597098</v>
      </c>
      <c r="E148" s="122">
        <v>0.11273378788571421</v>
      </c>
      <c r="F148" s="122">
        <v>0.11948638772636622</v>
      </c>
      <c r="G148" s="122">
        <v>0.13846074391330754</v>
      </c>
      <c r="H148" s="122">
        <v>0.18356058948664861</v>
      </c>
      <c r="I148" s="122">
        <v>0.24465815701505345</v>
      </c>
      <c r="J148" s="122">
        <v>0.22430540967381235</v>
      </c>
      <c r="K148" s="122">
        <v>0.31711153811415121</v>
      </c>
      <c r="L148" s="122">
        <v>0.31599803055111636</v>
      </c>
      <c r="M148" s="122">
        <v>0.3378036999126563</v>
      </c>
      <c r="N148" s="122">
        <v>0.26220105342252553</v>
      </c>
      <c r="O148" s="122">
        <v>0.36370326428968736</v>
      </c>
      <c r="P148" s="122">
        <v>0.90116413949922569</v>
      </c>
      <c r="Q148" s="122">
        <v>0.70973448047863175</v>
      </c>
      <c r="R148" s="122">
        <v>1.017976978307056</v>
      </c>
      <c r="S148" s="122">
        <v>1.1837334059431379</v>
      </c>
      <c r="T148" s="122">
        <v>1.7086365880746388</v>
      </c>
      <c r="U148" s="122">
        <v>2.1553252801618505</v>
      </c>
      <c r="V148" s="122">
        <v>2.6674648013813886</v>
      </c>
      <c r="W148" s="122">
        <v>1.4139995116687292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2.3485912719948064E-2</v>
      </c>
      <c r="D153" s="101">
        <v>6.214867938641145E-2</v>
      </c>
      <c r="E153" s="101">
        <v>6.1065489400098587E-2</v>
      </c>
      <c r="F153" s="101">
        <v>5.161045994122377E-2</v>
      </c>
      <c r="G153" s="101">
        <v>7.208961359915525E-2</v>
      </c>
      <c r="H153" s="101">
        <v>0.1063332159401628</v>
      </c>
      <c r="I153" s="101">
        <v>8.2228327202993265E-2</v>
      </c>
      <c r="J153" s="101">
        <v>0.12879752797095059</v>
      </c>
      <c r="K153" s="101">
        <v>0.10304394697049531</v>
      </c>
      <c r="L153" s="101">
        <v>0.28156106873014997</v>
      </c>
      <c r="M153" s="101">
        <v>3.0378618144083078E-2</v>
      </c>
      <c r="N153" s="101">
        <v>0.16010855617231567</v>
      </c>
      <c r="O153" s="101">
        <v>0.17948262418923958</v>
      </c>
      <c r="P153" s="101">
        <v>0.25503167288357431</v>
      </c>
      <c r="Q153" s="101">
        <v>0.39169425136592656</v>
      </c>
      <c r="R153" s="101">
        <v>0.45236739917871011</v>
      </c>
      <c r="S153" s="101">
        <v>0.60939267062588509</v>
      </c>
      <c r="T153" s="101">
        <v>1.1117020751982738</v>
      </c>
      <c r="U153" s="101">
        <v>1.0695854733164385</v>
      </c>
      <c r="V153" s="101">
        <v>1.4842729666006278</v>
      </c>
      <c r="W153" s="101">
        <v>0.7573767587150827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2.4015587953678766E-2</v>
      </c>
      <c r="D154" s="104">
        <v>4.9284964599559535E-2</v>
      </c>
      <c r="E154" s="104">
        <v>5.1668298485615625E-2</v>
      </c>
      <c r="F154" s="104">
        <v>6.7875927785142454E-2</v>
      </c>
      <c r="G154" s="104">
        <v>6.6371130314152302E-2</v>
      </c>
      <c r="H154" s="104">
        <v>7.7227373546485817E-2</v>
      </c>
      <c r="I154" s="104">
        <v>0.16242982981206017</v>
      </c>
      <c r="J154" s="104">
        <v>9.5507881702861744E-2</v>
      </c>
      <c r="K154" s="104">
        <v>0.21406759114365592</v>
      </c>
      <c r="L154" s="104">
        <v>3.443696182096638E-2</v>
      </c>
      <c r="M154" s="104">
        <v>0.30742508176857319</v>
      </c>
      <c r="N154" s="104">
        <v>0.10209249725020986</v>
      </c>
      <c r="O154" s="104">
        <v>0.18422064010044781</v>
      </c>
      <c r="P154" s="104">
        <v>0.64613246661565138</v>
      </c>
      <c r="Q154" s="104">
        <v>0.31804022911270519</v>
      </c>
      <c r="R154" s="104">
        <v>0.56560957912834597</v>
      </c>
      <c r="S154" s="104">
        <v>0.57434073531725272</v>
      </c>
      <c r="T154" s="104">
        <v>0.59693451287636501</v>
      </c>
      <c r="U154" s="104">
        <v>1.0857398068454123</v>
      </c>
      <c r="V154" s="104">
        <v>1.1831918347807608</v>
      </c>
      <c r="W154" s="104">
        <v>0.65662275295364636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1.3592801328819777E-2</v>
      </c>
      <c r="D155" s="98">
        <v>2.908784232147758E-2</v>
      </c>
      <c r="E155" s="98">
        <v>2.9915627351974158E-2</v>
      </c>
      <c r="F155" s="98">
        <v>3.9340152991004851E-2</v>
      </c>
      <c r="G155" s="98">
        <v>3.8876288333584218E-2</v>
      </c>
      <c r="H155" s="98">
        <v>4.4538892686816108E-2</v>
      </c>
      <c r="I155" s="98">
        <v>9.8907212156616964E-2</v>
      </c>
      <c r="J155" s="98">
        <v>5.344911300127899E-2</v>
      </c>
      <c r="K155" s="98">
        <v>0.12302914579077799</v>
      </c>
      <c r="L155" s="98">
        <v>1.7117109761066163E-2</v>
      </c>
      <c r="M155" s="98">
        <v>0.16548874964751156</v>
      </c>
      <c r="N155" s="98">
        <v>5.258363213231057E-2</v>
      </c>
      <c r="O155" s="98">
        <v>9.6221232834269144E-2</v>
      </c>
      <c r="P155" s="98">
        <v>0.34723397702076803</v>
      </c>
      <c r="Q155" s="98">
        <v>0.17152948334921339</v>
      </c>
      <c r="R155" s="98">
        <v>0.31335324986595892</v>
      </c>
      <c r="S155" s="98">
        <v>0.31852488282096114</v>
      </c>
      <c r="T155" s="98">
        <v>0.31681112726869043</v>
      </c>
      <c r="U155" s="98">
        <v>0.55545809830411741</v>
      </c>
      <c r="V155" s="98">
        <v>0.59765107206276047</v>
      </c>
      <c r="W155" s="98">
        <v>0.32965329791402059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1.0422786624858991E-2</v>
      </c>
      <c r="D156" s="98">
        <v>2.0197122278081955E-2</v>
      </c>
      <c r="E156" s="98">
        <v>2.1752671133641467E-2</v>
      </c>
      <c r="F156" s="98">
        <v>2.8535774794137603E-2</v>
      </c>
      <c r="G156" s="98">
        <v>2.7494841980568081E-2</v>
      </c>
      <c r="H156" s="98">
        <v>3.2688480859669716E-2</v>
      </c>
      <c r="I156" s="98">
        <v>6.3522617655443203E-2</v>
      </c>
      <c r="J156" s="98">
        <v>4.2058768701582754E-2</v>
      </c>
      <c r="K156" s="98">
        <v>9.1038445352877917E-2</v>
      </c>
      <c r="L156" s="98">
        <v>1.731985205990022E-2</v>
      </c>
      <c r="M156" s="98">
        <v>0.1419363321210616</v>
      </c>
      <c r="N156" s="98">
        <v>4.9508865117899294E-2</v>
      </c>
      <c r="O156" s="98">
        <v>8.7999407266178678E-2</v>
      </c>
      <c r="P156" s="98">
        <v>0.29889848959488335</v>
      </c>
      <c r="Q156" s="98">
        <v>0.1465107457634918</v>
      </c>
      <c r="R156" s="98">
        <v>0.25225632926238706</v>
      </c>
      <c r="S156" s="98">
        <v>0.25581585249629157</v>
      </c>
      <c r="T156" s="98">
        <v>0.28012338560767458</v>
      </c>
      <c r="U156" s="98">
        <v>0.53028170854129486</v>
      </c>
      <c r="V156" s="98">
        <v>0.58554076271800048</v>
      </c>
      <c r="W156" s="98">
        <v>0.32696945503962577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9.7062893018659991E-3</v>
      </c>
      <c r="D157" s="122">
        <v>1.9628900392134215E-2</v>
      </c>
      <c r="E157" s="122">
        <v>1.993024682622585E-2</v>
      </c>
      <c r="F157" s="122">
        <v>2.2797912075104225E-2</v>
      </c>
      <c r="G157" s="122">
        <v>2.6055606413149583E-2</v>
      </c>
      <c r="H157" s="122">
        <v>3.822996744395217E-2</v>
      </c>
      <c r="I157" s="122">
        <v>4.719662380623673E-2</v>
      </c>
      <c r="J157" s="122">
        <v>4.7213832170365809E-2</v>
      </c>
      <c r="K157" s="122">
        <v>5.9507950817038489E-2</v>
      </c>
      <c r="L157" s="122">
        <v>6.8426716654801892E-2</v>
      </c>
      <c r="M157" s="122">
        <v>8.0694260677932769E-2</v>
      </c>
      <c r="N157" s="122">
        <v>5.9437222992465365E-2</v>
      </c>
      <c r="O157" s="122">
        <v>8.2988314036435626E-2</v>
      </c>
      <c r="P157" s="122">
        <v>0.20319499623392778</v>
      </c>
      <c r="Q157" s="122">
        <v>0.15088100249400052</v>
      </c>
      <c r="R157" s="122">
        <v>0.2108173702933791</v>
      </c>
      <c r="S157" s="122">
        <v>0.24019326190903284</v>
      </c>
      <c r="T157" s="122">
        <v>0.35090799459075933</v>
      </c>
      <c r="U157" s="122">
        <v>0.4664017232059845</v>
      </c>
      <c r="V157" s="122">
        <v>0.6006341887048211</v>
      </c>
      <c r="W157" s="122">
        <v>0.32644649950277599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9.7062893018659991E-3</v>
      </c>
      <c r="D159" s="33">
        <v>1.9628900392134215E-2</v>
      </c>
      <c r="E159" s="33">
        <v>1.993024682622585E-2</v>
      </c>
      <c r="F159" s="33">
        <v>2.2797912075104225E-2</v>
      </c>
      <c r="G159" s="33">
        <v>2.6055606413149583E-2</v>
      </c>
      <c r="H159" s="33">
        <v>3.822996744395217E-2</v>
      </c>
      <c r="I159" s="33">
        <v>4.719662380623673E-2</v>
      </c>
      <c r="J159" s="33">
        <v>4.7213832170365809E-2</v>
      </c>
      <c r="K159" s="33">
        <v>5.9507950817038489E-2</v>
      </c>
      <c r="L159" s="33">
        <v>6.8426716654801892E-2</v>
      </c>
      <c r="M159" s="33">
        <v>8.0694260677932769E-2</v>
      </c>
      <c r="N159" s="33">
        <v>5.9437222992465365E-2</v>
      </c>
      <c r="O159" s="33">
        <v>8.2988314036435626E-2</v>
      </c>
      <c r="P159" s="33">
        <v>0.20319499623392778</v>
      </c>
      <c r="Q159" s="33">
        <v>0.15088100249400052</v>
      </c>
      <c r="R159" s="33">
        <v>0.2108173702933791</v>
      </c>
      <c r="S159" s="33">
        <v>0.24019326190903284</v>
      </c>
      <c r="T159" s="33">
        <v>0.35090799459075933</v>
      </c>
      <c r="U159" s="33">
        <v>0.4664017232059845</v>
      </c>
      <c r="V159" s="33">
        <v>0.6006341887048211</v>
      </c>
      <c r="W159" s="33">
        <v>0.32644649950277599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2.8240245353212869</v>
      </c>
      <c r="D161" s="117">
        <f t="shared" si="54"/>
        <v>3.1748744235271684</v>
      </c>
      <c r="E161" s="117">
        <f t="shared" si="54"/>
        <v>3.4168316759623378</v>
      </c>
      <c r="F161" s="117">
        <f t="shared" si="54"/>
        <v>2.5849210696285336</v>
      </c>
      <c r="G161" s="117">
        <f t="shared" si="54"/>
        <v>2.7847826635767672</v>
      </c>
      <c r="H161" s="117">
        <f t="shared" si="54"/>
        <v>2.1718680773137122</v>
      </c>
      <c r="I161" s="117">
        <f t="shared" si="54"/>
        <v>2.8561243641501974</v>
      </c>
      <c r="J161" s="117">
        <f t="shared" si="54"/>
        <v>2.4876544546387374</v>
      </c>
      <c r="K161" s="117">
        <f t="shared" si="54"/>
        <v>3.0233306264599351</v>
      </c>
      <c r="L161" s="117">
        <f t="shared" si="54"/>
        <v>2.2290097217980525</v>
      </c>
      <c r="M161" s="117">
        <f t="shared" si="54"/>
        <v>4.2456236858460459</v>
      </c>
      <c r="N161" s="117">
        <f t="shared" si="54"/>
        <v>4.0331902194478042</v>
      </c>
      <c r="O161" s="117">
        <f t="shared" si="54"/>
        <v>2.5924452622799627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2.4467718613636831</v>
      </c>
      <c r="D162" s="122">
        <f t="shared" si="57"/>
        <v>2.7666593083196149</v>
      </c>
      <c r="E162" s="122">
        <f t="shared" si="57"/>
        <v>2.9749537713602296</v>
      </c>
      <c r="F162" s="122">
        <f t="shared" si="57"/>
        <v>2.233844374031551</v>
      </c>
      <c r="G162" s="122">
        <f t="shared" si="57"/>
        <v>2.4020872976185585</v>
      </c>
      <c r="H162" s="122">
        <f t="shared" si="57"/>
        <v>1.8559192786426768</v>
      </c>
      <c r="I162" s="122">
        <f t="shared" si="57"/>
        <v>2.4552169063651719</v>
      </c>
      <c r="J162" s="122">
        <f t="shared" si="57"/>
        <v>2.1358311142947044</v>
      </c>
      <c r="K162" s="122">
        <f t="shared" si="57"/>
        <v>2.6306620750638632</v>
      </c>
      <c r="L162" s="122">
        <f t="shared" si="57"/>
        <v>1.80347119525417</v>
      </c>
      <c r="M162" s="122">
        <f t="shared" si="57"/>
        <v>3.7039838081353302</v>
      </c>
      <c r="N162" s="122">
        <f t="shared" si="57"/>
        <v>3.5771307852268674</v>
      </c>
      <c r="O162" s="122">
        <f t="shared" si="57"/>
        <v>2.2522882662553152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2.4467718613636831</v>
      </c>
      <c r="D163" s="33">
        <v>2.7666593083196149</v>
      </c>
      <c r="E163" s="33">
        <v>2.9749537713602296</v>
      </c>
      <c r="F163" s="33">
        <v>2.233844374031551</v>
      </c>
      <c r="G163" s="33">
        <v>2.4020872976185585</v>
      </c>
      <c r="H163" s="33">
        <v>1.8559192786426768</v>
      </c>
      <c r="I163" s="33">
        <v>2.4552169063651719</v>
      </c>
      <c r="J163" s="33">
        <v>2.1358311142947044</v>
      </c>
      <c r="K163" s="33">
        <v>2.6306620750638632</v>
      </c>
      <c r="L163" s="33">
        <v>1.80347119525417</v>
      </c>
      <c r="M163" s="33">
        <v>3.7039838081353302</v>
      </c>
      <c r="N163" s="33">
        <v>3.5771307852268674</v>
      </c>
      <c r="O163" s="33">
        <v>2.2522882662553152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4.3600633602976918E-3</v>
      </c>
      <c r="D164" s="122">
        <f t="shared" si="58"/>
        <v>1.0059779055615551E-3</v>
      </c>
      <c r="E164" s="122">
        <f t="shared" si="58"/>
        <v>9.9892809084536627E-3</v>
      </c>
      <c r="F164" s="122">
        <f t="shared" si="58"/>
        <v>6.3748441199890944E-3</v>
      </c>
      <c r="G164" s="122">
        <f t="shared" si="58"/>
        <v>7.4345325524858737E-3</v>
      </c>
      <c r="H164" s="122">
        <f t="shared" si="58"/>
        <v>9.8355438972547674E-3</v>
      </c>
      <c r="I164" s="122">
        <f t="shared" si="58"/>
        <v>7.7222415202064121E-3</v>
      </c>
      <c r="J164" s="122">
        <f t="shared" si="58"/>
        <v>8.8001396846345333E-3</v>
      </c>
      <c r="K164" s="122">
        <f t="shared" si="58"/>
        <v>1.0944260728996831E-2</v>
      </c>
      <c r="L164" s="122">
        <f t="shared" si="58"/>
        <v>1.2295089954775566E-2</v>
      </c>
      <c r="M164" s="122">
        <f t="shared" si="58"/>
        <v>2.1657530425460734E-2</v>
      </c>
      <c r="N164" s="122">
        <f t="shared" si="58"/>
        <v>2.0707743256291117E-2</v>
      </c>
      <c r="O164" s="122">
        <f t="shared" si="58"/>
        <v>1.7850185346692516E-2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4.3600633602976918E-3</v>
      </c>
      <c r="D165" s="98">
        <v>1.0059779055615551E-3</v>
      </c>
      <c r="E165" s="98">
        <v>9.9892809084536627E-3</v>
      </c>
      <c r="F165" s="98">
        <v>6.3748441199890944E-3</v>
      </c>
      <c r="G165" s="98">
        <v>7.4345325524858737E-3</v>
      </c>
      <c r="H165" s="98">
        <v>9.8355438972547674E-3</v>
      </c>
      <c r="I165" s="98">
        <v>7.7222415202064121E-3</v>
      </c>
      <c r="J165" s="98">
        <v>8.8001396846345333E-3</v>
      </c>
      <c r="K165" s="98">
        <v>1.0944260728996831E-2</v>
      </c>
      <c r="L165" s="98">
        <v>1.2295089954775566E-2</v>
      </c>
      <c r="M165" s="98">
        <v>2.1657530425460734E-2</v>
      </c>
      <c r="N165" s="98">
        <v>2.0707743256291117E-2</v>
      </c>
      <c r="O165" s="98">
        <v>1.7850185346692516E-2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0.30962656355541929</v>
      </c>
      <c r="D166" s="122">
        <v>0.34621933965500346</v>
      </c>
      <c r="E166" s="122">
        <v>0.36700231495425084</v>
      </c>
      <c r="F166" s="122">
        <v>0.28947132120422048</v>
      </c>
      <c r="G166" s="122">
        <v>0.31582611138450079</v>
      </c>
      <c r="H166" s="122">
        <v>0.25335034571069903</v>
      </c>
      <c r="I166" s="122">
        <v>0.32960057558037498</v>
      </c>
      <c r="J166" s="122">
        <v>0.28337417607233095</v>
      </c>
      <c r="K166" s="122">
        <v>0.32140780790958734</v>
      </c>
      <c r="L166" s="122">
        <v>0.33968779846972902</v>
      </c>
      <c r="M166" s="122">
        <v>0.41972138347119681</v>
      </c>
      <c r="N166" s="122">
        <v>0.35489785647463945</v>
      </c>
      <c r="O166" s="122">
        <v>0.26242766008556268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0.15314999829473108</v>
      </c>
      <c r="D171" s="101">
        <v>0.19294851568054905</v>
      </c>
      <c r="E171" s="101">
        <v>0.19864977572195333</v>
      </c>
      <c r="F171" s="101">
        <v>0.12504683868936695</v>
      </c>
      <c r="G171" s="101">
        <v>0.16434499850661691</v>
      </c>
      <c r="H171" s="101">
        <v>0.14682983047416689</v>
      </c>
      <c r="I171" s="101">
        <v>0.11070141960761185</v>
      </c>
      <c r="J171" s="101">
        <v>0.16265609209257167</v>
      </c>
      <c r="K171" s="101">
        <v>0.10435130961948659</v>
      </c>
      <c r="L171" s="101">
        <v>0.30269266234206227</v>
      </c>
      <c r="M171" s="101">
        <v>3.7796652807173127E-2</v>
      </c>
      <c r="N171" s="101">
        <v>0.21661071665402762</v>
      </c>
      <c r="O171" s="101">
        <v>0.12952006297292462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0.15647656526068821</v>
      </c>
      <c r="D172" s="104">
        <v>0.15327082397445441</v>
      </c>
      <c r="E172" s="104">
        <v>0.16835253923229754</v>
      </c>
      <c r="F172" s="104">
        <v>0.16442448251485353</v>
      </c>
      <c r="G172" s="104">
        <v>0.15148111287788388</v>
      </c>
      <c r="H172" s="104">
        <v>0.10652051523653217</v>
      </c>
      <c r="I172" s="104">
        <v>0.21889915597276313</v>
      </c>
      <c r="J172" s="104">
        <v>0.12071808397975926</v>
      </c>
      <c r="K172" s="104">
        <v>0.21705649829010076</v>
      </c>
      <c r="L172" s="104">
        <v>3.699513612766675E-2</v>
      </c>
      <c r="M172" s="104">
        <v>0.38192473066402366</v>
      </c>
      <c r="N172" s="104">
        <v>0.1382871398206118</v>
      </c>
      <c r="O172" s="104">
        <v>0.13290759711263805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8.8565596158091356E-2</v>
      </c>
      <c r="D173" s="98">
        <v>9.0459993153606116E-2</v>
      </c>
      <c r="E173" s="98">
        <v>9.7475085788515797E-2</v>
      </c>
      <c r="F173" s="98">
        <v>9.5298650179438796E-2</v>
      </c>
      <c r="G173" s="98">
        <v>8.872868961939491E-2</v>
      </c>
      <c r="H173" s="98">
        <v>6.1432955430091182E-2</v>
      </c>
      <c r="I173" s="98">
        <v>0.13329266727517644</v>
      </c>
      <c r="J173" s="98">
        <v>6.7557508311261255E-2</v>
      </c>
      <c r="K173" s="98">
        <v>0.1247469335750498</v>
      </c>
      <c r="L173" s="98">
        <v>1.8388666486173936E-2</v>
      </c>
      <c r="M173" s="98">
        <v>0.20559235366693818</v>
      </c>
      <c r="N173" s="98">
        <v>7.1225998822763634E-2</v>
      </c>
      <c r="O173" s="98">
        <v>6.9419652652630739E-2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6.7910969102596863E-2</v>
      </c>
      <c r="D174" s="33">
        <v>6.281083082084829E-2</v>
      </c>
      <c r="E174" s="33">
        <v>7.0877453443781754E-2</v>
      </c>
      <c r="F174" s="33">
        <v>6.9125832335414736E-2</v>
      </c>
      <c r="G174" s="33">
        <v>6.2752423258488968E-2</v>
      </c>
      <c r="H174" s="33">
        <v>4.5087559806440983E-2</v>
      </c>
      <c r="I174" s="33">
        <v>8.5606488697586691E-2</v>
      </c>
      <c r="J174" s="33">
        <v>5.3160575668498009E-2</v>
      </c>
      <c r="K174" s="33">
        <v>9.2309564715050973E-2</v>
      </c>
      <c r="L174" s="33">
        <v>1.8606469641492811E-2</v>
      </c>
      <c r="M174" s="33">
        <v>0.17633237699708548</v>
      </c>
      <c r="N174" s="33">
        <v>6.7061140997848157E-2</v>
      </c>
      <c r="O174" s="33">
        <v>6.3487944460007328E-2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6.3266047041886667E-2</v>
      </c>
      <c r="D175" s="122">
        <v>6.0989797646988454E-2</v>
      </c>
      <c r="E175" s="122">
        <v>6.4886308739403334E-2</v>
      </c>
      <c r="F175" s="122">
        <v>5.5230530272773352E-2</v>
      </c>
      <c r="G175" s="122">
        <v>5.9434722021221784E-2</v>
      </c>
      <c r="H175" s="122">
        <v>5.2762909063081689E-2</v>
      </c>
      <c r="I175" s="122">
        <v>6.3584640684444443E-2</v>
      </c>
      <c r="J175" s="122">
        <v>5.9649024587067799E-2</v>
      </c>
      <c r="K175" s="122">
        <v>6.031648275748739E-2</v>
      </c>
      <c r="L175" s="122">
        <v>7.3555638119378042E-2</v>
      </c>
      <c r="M175" s="122">
        <v>0.10026096381405868</v>
      </c>
      <c r="N175" s="122">
        <v>8.0453834490006523E-2</v>
      </c>
      <c r="O175" s="122">
        <v>5.9879150592392336E-2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6.3266047041886667E-2</v>
      </c>
      <c r="D177" s="33">
        <v>6.0989797646988454E-2</v>
      </c>
      <c r="E177" s="33">
        <v>6.4886308739403334E-2</v>
      </c>
      <c r="F177" s="33">
        <v>5.5230530272773352E-2</v>
      </c>
      <c r="G177" s="33">
        <v>5.9434722021221784E-2</v>
      </c>
      <c r="H177" s="33">
        <v>5.2762909063081689E-2</v>
      </c>
      <c r="I177" s="33">
        <v>6.3584640684444443E-2</v>
      </c>
      <c r="J177" s="33">
        <v>5.9649024587067799E-2</v>
      </c>
      <c r="K177" s="33">
        <v>6.031648275748739E-2</v>
      </c>
      <c r="L177" s="33">
        <v>7.3555638119378042E-2</v>
      </c>
      <c r="M177" s="33">
        <v>0.10026096381405868</v>
      </c>
      <c r="N177" s="33">
        <v>8.0453834490006523E-2</v>
      </c>
      <c r="O177" s="33">
        <v>5.9879150592392336E-2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3.7103502032993715E-2</v>
      </c>
      <c r="D3" s="117">
        <f t="shared" si="0"/>
        <v>4.4255434101330073E-2</v>
      </c>
      <c r="E3" s="117">
        <f t="shared" si="0"/>
        <v>2.5804384254482709E-2</v>
      </c>
      <c r="F3" s="117">
        <f t="shared" si="0"/>
        <v>2.8603784284710842E-2</v>
      </c>
      <c r="G3" s="117">
        <f t="shared" si="0"/>
        <v>3.1137934025187646E-2</v>
      </c>
      <c r="H3" s="117">
        <f t="shared" si="0"/>
        <v>3.395702794573633E-2</v>
      </c>
      <c r="I3" s="117">
        <f t="shared" si="0"/>
        <v>6.1750514371640988E-2</v>
      </c>
      <c r="J3" s="117">
        <f t="shared" si="0"/>
        <v>0.13318024437657563</v>
      </c>
      <c r="K3" s="117">
        <f t="shared" si="0"/>
        <v>4.2311279064943114E-2</v>
      </c>
      <c r="L3" s="117">
        <f t="shared" si="0"/>
        <v>7.4047466227518052E-3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1.9745629862925194E-2</v>
      </c>
      <c r="S3" s="117">
        <f t="shared" si="1"/>
        <v>8.131326888556974E-3</v>
      </c>
      <c r="T3" s="117">
        <f t="shared" si="1"/>
        <v>1.8017515925219978E-2</v>
      </c>
      <c r="U3" s="117">
        <f t="shared" si="1"/>
        <v>2.3116946763045848E-2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3.2403698915615418E-2</v>
      </c>
      <c r="D4" s="122">
        <f t="shared" si="3"/>
        <v>3.8068497687022834E-2</v>
      </c>
      <c r="E4" s="122">
        <f t="shared" si="3"/>
        <v>2.2224493951195752E-2</v>
      </c>
      <c r="F4" s="122">
        <f t="shared" si="3"/>
        <v>2.2832072607418895E-2</v>
      </c>
      <c r="G4" s="122">
        <f t="shared" si="3"/>
        <v>2.4642978355119197E-2</v>
      </c>
      <c r="H4" s="122">
        <f t="shared" si="3"/>
        <v>2.6553969862904179E-2</v>
      </c>
      <c r="I4" s="122">
        <f t="shared" si="3"/>
        <v>5.0038861414860421E-2</v>
      </c>
      <c r="J4" s="122">
        <f t="shared" si="3"/>
        <v>0.12669466249450578</v>
      </c>
      <c r="K4" s="122">
        <f t="shared" si="3"/>
        <v>3.576248372670824E-2</v>
      </c>
      <c r="L4" s="122">
        <f t="shared" si="3"/>
        <v>6.3043693003438208E-3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1.6252456286020619E-2</v>
      </c>
      <c r="S4" s="122">
        <f t="shared" si="4"/>
        <v>6.8564276584477252E-3</v>
      </c>
      <c r="T4" s="122">
        <f t="shared" si="4"/>
        <v>1.511022699580233E-2</v>
      </c>
      <c r="U4" s="122">
        <f t="shared" si="4"/>
        <v>1.9845033191768561E-2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3.2108112732666505E-2</v>
      </c>
      <c r="D5" s="98">
        <v>3.7727919959321031E-2</v>
      </c>
      <c r="E5" s="98">
        <v>2.2029273357922631E-2</v>
      </c>
      <c r="F5" s="98">
        <v>2.2635551901450567E-2</v>
      </c>
      <c r="G5" s="98">
        <v>2.4435891268777453E-2</v>
      </c>
      <c r="H5" s="98">
        <v>2.6336436869599109E-2</v>
      </c>
      <c r="I5" s="98">
        <v>4.9640895523142763E-2</v>
      </c>
      <c r="J5" s="98">
        <v>0.12568284940996285</v>
      </c>
      <c r="K5" s="98">
        <v>3.5480322028751121E-2</v>
      </c>
      <c r="L5" s="98">
        <v>6.2535905849374854E-3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1.613325142080449E-2</v>
      </c>
      <c r="S5" s="98">
        <v>6.806975328811745E-3</v>
      </c>
      <c r="T5" s="98">
        <v>1.50024769343891E-2</v>
      </c>
      <c r="U5" s="98">
        <v>1.9706353348641382E-2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2.9558618294891402E-4</v>
      </c>
      <c r="D6" s="98">
        <v>3.4057772770180333E-4</v>
      </c>
      <c r="E6" s="98">
        <v>1.9522059327312232E-4</v>
      </c>
      <c r="F6" s="98">
        <v>1.965207059683273E-4</v>
      </c>
      <c r="G6" s="98">
        <v>2.0708708634174338E-4</v>
      </c>
      <c r="H6" s="98">
        <v>2.1753299330507043E-4</v>
      </c>
      <c r="I6" s="98">
        <v>3.9796589171766104E-4</v>
      </c>
      <c r="J6" s="98">
        <v>1.0118130845429211E-3</v>
      </c>
      <c r="K6" s="98">
        <v>2.8216169795711887E-4</v>
      </c>
      <c r="L6" s="98">
        <v>5.077871540633545E-5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1.1920486521613086E-4</v>
      </c>
      <c r="S6" s="98">
        <v>4.9452329635980289E-5</v>
      </c>
      <c r="T6" s="98">
        <v>1.0775006141323023E-4</v>
      </c>
      <c r="U6" s="98">
        <v>1.3867984312717678E-4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4.2462789725751544E-5</v>
      </c>
      <c r="D7" s="122">
        <f t="shared" si="6"/>
        <v>0</v>
      </c>
      <c r="E7" s="122">
        <f t="shared" si="6"/>
        <v>6.6276203635852389E-5</v>
      </c>
      <c r="F7" s="122">
        <f t="shared" si="6"/>
        <v>1.4726684512074561E-4</v>
      </c>
      <c r="G7" s="122">
        <f t="shared" si="6"/>
        <v>3.312691758506167E-4</v>
      </c>
      <c r="H7" s="122">
        <f t="shared" si="6"/>
        <v>6.1308430294738686E-4</v>
      </c>
      <c r="I7" s="122">
        <f t="shared" si="6"/>
        <v>1.9533474012833942E-4</v>
      </c>
      <c r="J7" s="122">
        <f t="shared" si="6"/>
        <v>2.0088681685663325E-4</v>
      </c>
      <c r="K7" s="122">
        <f t="shared" si="6"/>
        <v>3.6016889054188341E-4</v>
      </c>
      <c r="L7" s="122">
        <f t="shared" si="6"/>
        <v>5.1894594985638274E-5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5.1510655345177712E-4</v>
      </c>
      <c r="S7" s="122">
        <f t="shared" si="6"/>
        <v>1.1884108503007805E-4</v>
      </c>
      <c r="T7" s="122">
        <f t="shared" si="6"/>
        <v>1.8743507716262469E-4</v>
      </c>
      <c r="U7" s="122">
        <f t="shared" si="6"/>
        <v>1.9830372199834025E-4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4.2462789725751544E-5</v>
      </c>
      <c r="D8" s="98">
        <v>0</v>
      </c>
      <c r="E8" s="98">
        <v>6.6276203635852389E-5</v>
      </c>
      <c r="F8" s="98">
        <v>1.4726684512074561E-4</v>
      </c>
      <c r="G8" s="98">
        <v>3.312691758506167E-4</v>
      </c>
      <c r="H8" s="98">
        <v>6.1308430294738686E-4</v>
      </c>
      <c r="I8" s="98">
        <v>1.9533474012833942E-4</v>
      </c>
      <c r="J8" s="98">
        <v>2.0088681685663325E-4</v>
      </c>
      <c r="K8" s="98">
        <v>3.6016889054188341E-4</v>
      </c>
      <c r="L8" s="98">
        <v>5.1894594985638274E-5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5.1510655345177712E-4</v>
      </c>
      <c r="S8" s="98">
        <v>1.1884108503007805E-4</v>
      </c>
      <c r="T8" s="98">
        <v>1.8743507716262469E-4</v>
      </c>
      <c r="U8" s="98">
        <v>1.9830372199834025E-4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3.8805530695096551E-3</v>
      </c>
      <c r="D9" s="122">
        <v>5.2654524080525331E-3</v>
      </c>
      <c r="E9" s="122">
        <v>2.9902446503468931E-3</v>
      </c>
      <c r="F9" s="122">
        <v>4.742226815939732E-3</v>
      </c>
      <c r="G9" s="122">
        <v>5.196340082002331E-3</v>
      </c>
      <c r="H9" s="122">
        <v>5.6226452955755405E-3</v>
      </c>
      <c r="I9" s="122">
        <v>9.7008385222251119E-3</v>
      </c>
      <c r="J9" s="122">
        <v>5.1967379418795421E-3</v>
      </c>
      <c r="K9" s="122">
        <v>5.2417239371819364E-3</v>
      </c>
      <c r="L9" s="122">
        <v>8.5551563941845237E-4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2.4778688290635516E-3</v>
      </c>
      <c r="S9" s="122">
        <v>9.625279024143104E-4</v>
      </c>
      <c r="T9" s="122">
        <v>2.25150495252479E-3</v>
      </c>
      <c r="U9" s="122">
        <v>2.5258126843970452E-3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1.7420616583832169E-3</v>
      </c>
      <c r="D15" s="101">
        <v>2.7231718498191507E-3</v>
      </c>
      <c r="E15" s="101">
        <v>1.5402069472554344E-3</v>
      </c>
      <c r="F15" s="101">
        <v>1.8437457757373087E-3</v>
      </c>
      <c r="G15" s="101">
        <v>2.5537809516988264E-3</v>
      </c>
      <c r="H15" s="101">
        <v>3.0275073702147699E-3</v>
      </c>
      <c r="I15" s="101">
        <v>2.9639410991018776E-3</v>
      </c>
      <c r="J15" s="101">
        <v>2.8045259790040579E-3</v>
      </c>
      <c r="K15" s="101">
        <v>1.5723250070773032E-3</v>
      </c>
      <c r="L15" s="101">
        <v>7.6999355683966884E-4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1.0617241189721804E-3</v>
      </c>
      <c r="S15" s="101">
        <v>4.374809405220955E-4</v>
      </c>
      <c r="T15" s="101">
        <v>1.4181555568387549E-3</v>
      </c>
      <c r="U15" s="101">
        <v>1.1841837576684836E-3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2.1384914111264382E-3</v>
      </c>
      <c r="D16" s="104">
        <v>2.5422805582333823E-3</v>
      </c>
      <c r="E16" s="104">
        <v>1.4500377030914585E-3</v>
      </c>
      <c r="F16" s="104">
        <v>2.8984810402024235E-3</v>
      </c>
      <c r="G16" s="104">
        <v>2.642559130303505E-3</v>
      </c>
      <c r="H16" s="104">
        <v>2.595137925360771E-3</v>
      </c>
      <c r="I16" s="104">
        <v>6.7368974231232347E-3</v>
      </c>
      <c r="J16" s="104">
        <v>2.3922119628754842E-3</v>
      </c>
      <c r="K16" s="104">
        <v>3.669398930104633E-3</v>
      </c>
      <c r="L16" s="104">
        <v>8.5522082578783532E-5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1.4161447100913714E-3</v>
      </c>
      <c r="S16" s="104">
        <v>5.250469618922149E-4</v>
      </c>
      <c r="T16" s="104">
        <v>8.3334939568603509E-4</v>
      </c>
      <c r="U16" s="104">
        <v>1.3416289267285616E-3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1.0392131342858411E-3</v>
      </c>
      <c r="D17" s="98">
        <v>1.2993807257360311E-3</v>
      </c>
      <c r="E17" s="98">
        <v>7.2494866530340958E-4</v>
      </c>
      <c r="F17" s="98">
        <v>1.4519671105456794E-3</v>
      </c>
      <c r="G17" s="98">
        <v>1.3415413709706306E-3</v>
      </c>
      <c r="H17" s="98">
        <v>1.2945352386365119E-3</v>
      </c>
      <c r="I17" s="98">
        <v>3.5880564950609489E-3</v>
      </c>
      <c r="J17" s="98">
        <v>1.1539334934887835E-3</v>
      </c>
      <c r="K17" s="98">
        <v>1.8284674400608813E-3</v>
      </c>
      <c r="L17" s="98">
        <v>3.6036790979068605E-5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6.9848801233209079E-4</v>
      </c>
      <c r="S17" s="98">
        <v>2.6054668359172387E-4</v>
      </c>
      <c r="T17" s="98">
        <v>3.9545134096089115E-4</v>
      </c>
      <c r="U17" s="98">
        <v>6.1392558113589014E-4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1.0992782768405971E-3</v>
      </c>
      <c r="D18" s="98">
        <v>1.2428998324973512E-3</v>
      </c>
      <c r="E18" s="98">
        <v>7.2508903778804889E-4</v>
      </c>
      <c r="F18" s="98">
        <v>1.4465139296567441E-3</v>
      </c>
      <c r="G18" s="98">
        <v>1.3010177593328746E-3</v>
      </c>
      <c r="H18" s="98">
        <v>1.3006026867242592E-3</v>
      </c>
      <c r="I18" s="98">
        <v>3.1488409280622863E-3</v>
      </c>
      <c r="J18" s="98">
        <v>1.2382784693867007E-3</v>
      </c>
      <c r="K18" s="98">
        <v>1.8409314900437515E-3</v>
      </c>
      <c r="L18" s="98">
        <v>4.9485291599714926E-5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7.1765669775928059E-4</v>
      </c>
      <c r="S18" s="98">
        <v>2.6450027830049097E-4</v>
      </c>
      <c r="T18" s="98">
        <v>4.3789805472514389E-4</v>
      </c>
      <c r="U18" s="98">
        <v>7.2770334559267146E-4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7.7678725814288915E-4</v>
      </c>
      <c r="D19" s="122">
        <v>9.2148400625470398E-4</v>
      </c>
      <c r="E19" s="122">
        <v>5.233694493042109E-4</v>
      </c>
      <c r="F19" s="122">
        <v>8.8221801623147064E-4</v>
      </c>
      <c r="G19" s="122">
        <v>9.6734641221550121E-4</v>
      </c>
      <c r="H19" s="122">
        <v>1.1673284843092275E-3</v>
      </c>
      <c r="I19" s="122">
        <v>1.8154796944271127E-3</v>
      </c>
      <c r="J19" s="122">
        <v>1.0879571233336804E-3</v>
      </c>
      <c r="K19" s="122">
        <v>9.4690251051105173E-4</v>
      </c>
      <c r="L19" s="122">
        <v>1.9296708800389402E-4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5.0019819438924383E-4</v>
      </c>
      <c r="S19" s="122">
        <v>1.9353024266485959E-4</v>
      </c>
      <c r="T19" s="122">
        <v>4.6834889973023161E-4</v>
      </c>
      <c r="U19" s="122">
        <v>5.4779716488190082E-4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7.7678725814288915E-4</v>
      </c>
      <c r="D22" s="33">
        <v>9.2148400625470398E-4</v>
      </c>
      <c r="E22" s="33">
        <v>5.233694493042109E-4</v>
      </c>
      <c r="F22" s="33">
        <v>8.8221801623147064E-4</v>
      </c>
      <c r="G22" s="33">
        <v>9.6734641221550121E-4</v>
      </c>
      <c r="H22" s="33">
        <v>1.1673284843092275E-3</v>
      </c>
      <c r="I22" s="33">
        <v>1.8154796944271127E-3</v>
      </c>
      <c r="J22" s="33">
        <v>1.0879571233336804E-3</v>
      </c>
      <c r="K22" s="33">
        <v>9.4690251051105173E-4</v>
      </c>
      <c r="L22" s="33">
        <v>1.9296708800389402E-4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5.0019819438924383E-4</v>
      </c>
      <c r="S22" s="33">
        <v>1.9353024266485959E-4</v>
      </c>
      <c r="T22" s="33">
        <v>4.6834889973023161E-4</v>
      </c>
      <c r="U22" s="33">
        <v>5.4779716488190082E-4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0.39284806359481034</v>
      </c>
      <c r="D24" s="117">
        <f t="shared" si="7"/>
        <v>0.39625324809782553</v>
      </c>
      <c r="E24" s="117">
        <f t="shared" si="7"/>
        <v>0.42446761934536753</v>
      </c>
      <c r="F24" s="117">
        <f t="shared" si="7"/>
        <v>0.5540774487977137</v>
      </c>
      <c r="G24" s="117">
        <f t="shared" si="7"/>
        <v>0.62354099214589354</v>
      </c>
      <c r="H24" s="117">
        <f t="shared" si="7"/>
        <v>0.79055910052460565</v>
      </c>
      <c r="I24" s="117">
        <f t="shared" si="7"/>
        <v>0.62867222894079744</v>
      </c>
      <c r="J24" s="117">
        <f t="shared" si="7"/>
        <v>0.42166422393414887</v>
      </c>
      <c r="K24" s="117">
        <f t="shared" si="7"/>
        <v>0.41562328447865415</v>
      </c>
      <c r="L24" s="117">
        <f t="shared" si="7"/>
        <v>0.50783047875657905</v>
      </c>
      <c r="M24" s="117">
        <f t="shared" si="7"/>
        <v>0.4509343683442798</v>
      </c>
      <c r="N24" s="117">
        <f t="shared" si="7"/>
        <v>0.48562567258994904</v>
      </c>
      <c r="O24" s="117">
        <f t="shared" si="7"/>
        <v>0.62681689048505995</v>
      </c>
      <c r="P24" s="117">
        <f t="shared" si="7"/>
        <v>0.48205242089985439</v>
      </c>
      <c r="Q24" s="117">
        <f t="shared" si="7"/>
        <v>0.28278315373169194</v>
      </c>
      <c r="R24" s="117">
        <f t="shared" ref="R24:V24" si="8">R25+R28+R30+R39</f>
        <v>0.38040883213146293</v>
      </c>
      <c r="S24" s="117">
        <f t="shared" si="8"/>
        <v>0.43613267649178389</v>
      </c>
      <c r="T24" s="117">
        <f t="shared" si="8"/>
        <v>0.48057338255179632</v>
      </c>
      <c r="U24" s="117">
        <f t="shared" si="8"/>
        <v>0.47103860817792759</v>
      </c>
      <c r="V24" s="117">
        <f t="shared" si="8"/>
        <v>0.3836041734412291</v>
      </c>
      <c r="W24" s="117">
        <f t="shared" ref="W24" si="9">W25+W28+W30+W39</f>
        <v>0.26676826354093147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0.34755083811675791</v>
      </c>
      <c r="D25" s="122">
        <f t="shared" si="10"/>
        <v>0.34410548087252801</v>
      </c>
      <c r="E25" s="122">
        <f t="shared" si="10"/>
        <v>0.36778787029778887</v>
      </c>
      <c r="F25" s="122">
        <f t="shared" si="10"/>
        <v>0.47955420453841457</v>
      </c>
      <c r="G25" s="122">
        <f t="shared" si="10"/>
        <v>0.533703484180993</v>
      </c>
      <c r="H25" s="122">
        <f t="shared" si="10"/>
        <v>0.67971305147782035</v>
      </c>
      <c r="I25" s="122">
        <f t="shared" si="10"/>
        <v>0.53811122341746598</v>
      </c>
      <c r="J25" s="122">
        <f t="shared" si="10"/>
        <v>0.36718519287358414</v>
      </c>
      <c r="K25" s="122">
        <f t="shared" si="10"/>
        <v>0.35874671320896817</v>
      </c>
      <c r="L25" s="122">
        <f t="shared" si="10"/>
        <v>0.44465087749125781</v>
      </c>
      <c r="M25" s="122">
        <f t="shared" si="10"/>
        <v>0.37699792156993484</v>
      </c>
      <c r="N25" s="122">
        <f t="shared" si="10"/>
        <v>0.4102011754946529</v>
      </c>
      <c r="O25" s="122">
        <f t="shared" si="10"/>
        <v>0.5372721329311031</v>
      </c>
      <c r="P25" s="122">
        <f t="shared" si="10"/>
        <v>0.39155622444924282</v>
      </c>
      <c r="Q25" s="122">
        <f t="shared" si="10"/>
        <v>0.22797632962346268</v>
      </c>
      <c r="R25" s="122">
        <f t="shared" ref="R25:V25" si="11">SUM(R26:R27)</f>
        <v>0.30454890587133315</v>
      </c>
      <c r="S25" s="122">
        <f t="shared" si="11"/>
        <v>0.35175636333384008</v>
      </c>
      <c r="T25" s="122">
        <f t="shared" si="11"/>
        <v>0.38972230485635129</v>
      </c>
      <c r="U25" s="122">
        <f t="shared" si="11"/>
        <v>0.38283534570149069</v>
      </c>
      <c r="V25" s="122">
        <f t="shared" si="11"/>
        <v>0.31306521357922179</v>
      </c>
      <c r="W25" s="122">
        <f t="shared" ref="W25" si="12">SUM(W26:W27)</f>
        <v>0.21149274414105451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0.33973193676537511</v>
      </c>
      <c r="D26" s="98">
        <v>0.33651109298169485</v>
      </c>
      <c r="E26" s="98">
        <v>0.3598162565798127</v>
      </c>
      <c r="F26" s="98">
        <v>0.4693666610677904</v>
      </c>
      <c r="G26" s="98">
        <v>0.52263062698651397</v>
      </c>
      <c r="H26" s="98">
        <v>0.66596132779385064</v>
      </c>
      <c r="I26" s="98">
        <v>0.52753817680267878</v>
      </c>
      <c r="J26" s="98">
        <v>0.35994090849845339</v>
      </c>
      <c r="K26" s="98">
        <v>0.35175330778647529</v>
      </c>
      <c r="L26" s="98">
        <v>0.43580413032806176</v>
      </c>
      <c r="M26" s="98">
        <v>0.36994454045345337</v>
      </c>
      <c r="N26" s="98">
        <v>0.40253321209204174</v>
      </c>
      <c r="O26" s="98">
        <v>0.52716191598650464</v>
      </c>
      <c r="P26" s="98">
        <v>0.3846726869147758</v>
      </c>
      <c r="Q26" s="98">
        <v>0.22385853342398654</v>
      </c>
      <c r="R26" s="98">
        <v>0.29902533321807018</v>
      </c>
      <c r="S26" s="98">
        <v>0.34548159773348358</v>
      </c>
      <c r="T26" s="98">
        <v>0.38284812187569178</v>
      </c>
      <c r="U26" s="98">
        <v>0.37621646006339138</v>
      </c>
      <c r="V26" s="98">
        <v>0.30778792879757899</v>
      </c>
      <c r="W26" s="98">
        <v>0.20784209543627177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7.8189013513828044E-3</v>
      </c>
      <c r="D27" s="98">
        <v>7.5943878908331435E-3</v>
      </c>
      <c r="E27" s="98">
        <v>7.9716137179761514E-3</v>
      </c>
      <c r="F27" s="98">
        <v>1.0187543470624156E-2</v>
      </c>
      <c r="G27" s="98">
        <v>1.1072857194479009E-2</v>
      </c>
      <c r="H27" s="98">
        <v>1.3751723683969697E-2</v>
      </c>
      <c r="I27" s="98">
        <v>1.0573046614787166E-2</v>
      </c>
      <c r="J27" s="98">
        <v>7.2442843751307417E-3</v>
      </c>
      <c r="K27" s="98">
        <v>6.9934054224928986E-3</v>
      </c>
      <c r="L27" s="98">
        <v>8.8467471631960819E-3</v>
      </c>
      <c r="M27" s="98">
        <v>7.0533811164814443E-3</v>
      </c>
      <c r="N27" s="98">
        <v>7.6679634026111474E-3</v>
      </c>
      <c r="O27" s="98">
        <v>1.0110216944598408E-2</v>
      </c>
      <c r="P27" s="98">
        <v>6.8835375344670074E-3</v>
      </c>
      <c r="Q27" s="98">
        <v>4.1177961994761352E-3</v>
      </c>
      <c r="R27" s="98">
        <v>5.523572653262975E-3</v>
      </c>
      <c r="S27" s="98">
        <v>6.2747656003565196E-3</v>
      </c>
      <c r="T27" s="98">
        <v>6.8741829806594932E-3</v>
      </c>
      <c r="U27" s="98">
        <v>6.6188856380992884E-3</v>
      </c>
      <c r="V27" s="98">
        <v>5.2772847816428027E-3</v>
      </c>
      <c r="W27" s="98">
        <v>3.6506487047827411E-3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3.3970231780601235E-4</v>
      </c>
      <c r="D28" s="122">
        <f t="shared" si="13"/>
        <v>9.2224651200381965E-5</v>
      </c>
      <c r="E28" s="122">
        <f t="shared" si="13"/>
        <v>9.9414305453778603E-4</v>
      </c>
      <c r="F28" s="122">
        <f t="shared" si="13"/>
        <v>1.7181131930753659E-3</v>
      </c>
      <c r="G28" s="122">
        <f t="shared" si="13"/>
        <v>4.5904442939299749E-3</v>
      </c>
      <c r="H28" s="122">
        <f t="shared" si="13"/>
        <v>8.7875416755792135E-3</v>
      </c>
      <c r="I28" s="122">
        <f t="shared" si="13"/>
        <v>1.4161768659304607E-3</v>
      </c>
      <c r="J28" s="122">
        <f t="shared" si="13"/>
        <v>1.7075379432813825E-3</v>
      </c>
      <c r="K28" s="122">
        <f t="shared" si="13"/>
        <v>3.1386146175792695E-3</v>
      </c>
      <c r="L28" s="122">
        <f t="shared" si="13"/>
        <v>4.2553567888223382E-3</v>
      </c>
      <c r="M28" s="122">
        <f t="shared" si="13"/>
        <v>1.0500556931158263E-2</v>
      </c>
      <c r="N28" s="122">
        <f t="shared" si="13"/>
        <v>1.144050669963058E-2</v>
      </c>
      <c r="O28" s="122">
        <f t="shared" si="13"/>
        <v>1.0913459095118925E-2</v>
      </c>
      <c r="P28" s="122">
        <f t="shared" si="13"/>
        <v>1.3754130908706697E-2</v>
      </c>
      <c r="Q28" s="122">
        <f t="shared" si="13"/>
        <v>8.1037333303146802E-3</v>
      </c>
      <c r="R28" s="122">
        <f t="shared" si="13"/>
        <v>1.1618514483412303E-2</v>
      </c>
      <c r="S28" s="122">
        <f t="shared" si="13"/>
        <v>8.4971375796505828E-3</v>
      </c>
      <c r="T28" s="122">
        <f t="shared" si="13"/>
        <v>6.4352709825834459E-3</v>
      </c>
      <c r="U28" s="122">
        <f t="shared" si="13"/>
        <v>5.0236942906246203E-3</v>
      </c>
      <c r="V28" s="122">
        <f t="shared" si="13"/>
        <v>3.7251396235186054E-3</v>
      </c>
      <c r="W28" s="122">
        <f t="shared" si="13"/>
        <v>6.1003797786554591E-3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3.3970231780601235E-4</v>
      </c>
      <c r="D29" s="98">
        <v>9.2224651200381965E-5</v>
      </c>
      <c r="E29" s="98">
        <v>9.9414305453778603E-4</v>
      </c>
      <c r="F29" s="98">
        <v>1.7181131930753659E-3</v>
      </c>
      <c r="G29" s="98">
        <v>4.5904442939299749E-3</v>
      </c>
      <c r="H29" s="98">
        <v>8.7875416755792135E-3</v>
      </c>
      <c r="I29" s="98">
        <v>1.4161768659304607E-3</v>
      </c>
      <c r="J29" s="98">
        <v>1.7075379432813825E-3</v>
      </c>
      <c r="K29" s="98">
        <v>3.1386146175792695E-3</v>
      </c>
      <c r="L29" s="98">
        <v>4.2553567888223382E-3</v>
      </c>
      <c r="M29" s="98">
        <v>1.0500556931158263E-2</v>
      </c>
      <c r="N29" s="98">
        <v>1.144050669963058E-2</v>
      </c>
      <c r="O29" s="98">
        <v>1.0913459095118925E-2</v>
      </c>
      <c r="P29" s="98">
        <v>1.3754130908706697E-2</v>
      </c>
      <c r="Q29" s="98">
        <v>8.1037333303146802E-3</v>
      </c>
      <c r="R29" s="98">
        <v>1.1618514483412303E-2</v>
      </c>
      <c r="S29" s="98">
        <v>8.4971375796505828E-3</v>
      </c>
      <c r="T29" s="98">
        <v>6.4352709825834459E-3</v>
      </c>
      <c r="U29" s="98">
        <v>5.0236942906246203E-3</v>
      </c>
      <c r="V29" s="98">
        <v>3.7251396235186054E-3</v>
      </c>
      <c r="W29" s="98">
        <v>6.1003797786554591E-3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3.7459148198989572E-2</v>
      </c>
      <c r="D30" s="122">
        <v>4.4302366797333417E-2</v>
      </c>
      <c r="E30" s="122">
        <v>4.7390993205583265E-2</v>
      </c>
      <c r="F30" s="122">
        <v>6.138530896722745E-2</v>
      </c>
      <c r="G30" s="122">
        <v>7.1868170918973073E-2</v>
      </c>
      <c r="H30" s="122">
        <v>8.4512662307050401E-2</v>
      </c>
      <c r="I30" s="122">
        <v>7.5091671022761541E-2</v>
      </c>
      <c r="J30" s="122">
        <v>4.3636107113418053E-2</v>
      </c>
      <c r="K30" s="122">
        <v>4.551568651916911E-2</v>
      </c>
      <c r="L30" s="122">
        <v>4.8079494130680009E-2</v>
      </c>
      <c r="M30" s="122">
        <v>5.1963777087341283E-2</v>
      </c>
      <c r="N30" s="122">
        <v>5.2227391578620649E-2</v>
      </c>
      <c r="O30" s="122">
        <v>6.4331066025763745E-2</v>
      </c>
      <c r="P30" s="122">
        <v>6.3237044527798089E-2</v>
      </c>
      <c r="Q30" s="122">
        <v>3.8648793657891534E-2</v>
      </c>
      <c r="R30" s="122">
        <v>5.3451422154892327E-2</v>
      </c>
      <c r="S30" s="122">
        <v>6.3176554196108778E-2</v>
      </c>
      <c r="T30" s="122">
        <v>6.987964456567887E-2</v>
      </c>
      <c r="U30" s="122">
        <v>6.8354807411195886E-2</v>
      </c>
      <c r="V30" s="122">
        <v>5.438122285208076E-2</v>
      </c>
      <c r="W30" s="122">
        <v>3.9819390123133458E-2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1.7103878100489769E-2</v>
      </c>
      <c r="D35" s="101">
        <v>2.314696072346278E-2</v>
      </c>
      <c r="E35" s="101">
        <v>2.3918507886790282E-2</v>
      </c>
      <c r="F35" s="101">
        <v>2.4319884756154025E-2</v>
      </c>
      <c r="G35" s="101">
        <v>3.4784257790380559E-2</v>
      </c>
      <c r="H35" s="101">
        <v>4.5931611816686937E-2</v>
      </c>
      <c r="I35" s="101">
        <v>2.299299761727517E-2</v>
      </c>
      <c r="J35" s="101">
        <v>2.3426040530504483E-2</v>
      </c>
      <c r="K35" s="101">
        <v>1.3364762560157074E-2</v>
      </c>
      <c r="L35" s="101">
        <v>4.2007426267586377E-2</v>
      </c>
      <c r="M35" s="101">
        <v>4.096810144285294E-3</v>
      </c>
      <c r="N35" s="101">
        <v>2.991739514004995E-2</v>
      </c>
      <c r="O35" s="101">
        <v>2.9450140568194377E-2</v>
      </c>
      <c r="P35" s="101">
        <v>1.6275500266589936E-2</v>
      </c>
      <c r="Q35" s="101">
        <v>2.0149043717156784E-2</v>
      </c>
      <c r="R35" s="101">
        <v>2.2207729488501443E-2</v>
      </c>
      <c r="S35" s="101">
        <v>3.0798658212755521E-2</v>
      </c>
      <c r="T35" s="101">
        <v>4.3629138601568765E-2</v>
      </c>
      <c r="U35" s="101">
        <v>3.2051907040893626E-2</v>
      </c>
      <c r="V35" s="101">
        <v>2.8824642185383213E-2</v>
      </c>
      <c r="W35" s="101">
        <v>2.0271668348065305E-2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2.03552700984998E-2</v>
      </c>
      <c r="D36" s="104">
        <v>2.115540607387064E-2</v>
      </c>
      <c r="E36" s="104">
        <v>2.3472485318792986E-2</v>
      </c>
      <c r="F36" s="104">
        <v>3.7065424211073422E-2</v>
      </c>
      <c r="G36" s="104">
        <v>3.7083913128592522E-2</v>
      </c>
      <c r="H36" s="104">
        <v>3.8581050490363464E-2</v>
      </c>
      <c r="I36" s="104">
        <v>5.2098673405486372E-2</v>
      </c>
      <c r="J36" s="104">
        <v>2.021006658291357E-2</v>
      </c>
      <c r="K36" s="104">
        <v>3.2150923959012034E-2</v>
      </c>
      <c r="L36" s="104">
        <v>6.07206786309363E-3</v>
      </c>
      <c r="M36" s="104">
        <v>4.7866966943055991E-2</v>
      </c>
      <c r="N36" s="104">
        <v>2.2309996438570703E-2</v>
      </c>
      <c r="O36" s="104">
        <v>3.4880925457569364E-2</v>
      </c>
      <c r="P36" s="104">
        <v>4.6961544261208153E-2</v>
      </c>
      <c r="Q36" s="104">
        <v>1.8499749940734746E-2</v>
      </c>
      <c r="R36" s="104">
        <v>3.1243692666390883E-2</v>
      </c>
      <c r="S36" s="104">
        <v>3.2377895983353257E-2</v>
      </c>
      <c r="T36" s="104">
        <v>2.6250505964110105E-2</v>
      </c>
      <c r="U36" s="104">
        <v>3.630290037030226E-2</v>
      </c>
      <c r="V36" s="104">
        <v>2.5556580666697547E-2</v>
      </c>
      <c r="W36" s="104">
        <v>1.9547721775068153E-2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9.8917694633874498E-3</v>
      </c>
      <c r="D37" s="98">
        <v>1.0812703896303399E-2</v>
      </c>
      <c r="E37" s="98">
        <v>1.1735106519598944E-2</v>
      </c>
      <c r="F37" s="98">
        <v>1.8567579413644748E-2</v>
      </c>
      <c r="G37" s="98">
        <v>1.8826297239287852E-2</v>
      </c>
      <c r="H37" s="98">
        <v>1.9245423881062814E-2</v>
      </c>
      <c r="I37" s="98">
        <v>2.7747636895138018E-2</v>
      </c>
      <c r="J37" s="98">
        <v>9.7487484794742049E-3</v>
      </c>
      <c r="K37" s="98">
        <v>1.6020857570057251E-2</v>
      </c>
      <c r="L37" s="98">
        <v>2.5586121595138709E-3</v>
      </c>
      <c r="M37" s="98">
        <v>2.2175227300964707E-2</v>
      </c>
      <c r="N37" s="98">
        <v>9.8612355563243471E-3</v>
      </c>
      <c r="O37" s="98">
        <v>1.5764775147633085E-2</v>
      </c>
      <c r="P37" s="98">
        <v>2.2099208263598149E-2</v>
      </c>
      <c r="Q37" s="98">
        <v>8.8055308078195654E-3</v>
      </c>
      <c r="R37" s="98">
        <v>1.5410391772076756E-2</v>
      </c>
      <c r="S37" s="98">
        <v>1.6067045488156309E-2</v>
      </c>
      <c r="T37" s="98">
        <v>1.245671724026807E-2</v>
      </c>
      <c r="U37" s="98">
        <v>1.6612103960147617E-2</v>
      </c>
      <c r="V37" s="98">
        <v>1.1578582605401278E-2</v>
      </c>
      <c r="W37" s="98">
        <v>8.825480186381322E-3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1.0463500635112349E-2</v>
      </c>
      <c r="D38" s="98">
        <v>1.0342702177567243E-2</v>
      </c>
      <c r="E38" s="98">
        <v>1.1737378799194041E-2</v>
      </c>
      <c r="F38" s="98">
        <v>1.8497844797428675E-2</v>
      </c>
      <c r="G38" s="98">
        <v>1.8257615889304669E-2</v>
      </c>
      <c r="H38" s="98">
        <v>1.9335626609300646E-2</v>
      </c>
      <c r="I38" s="98">
        <v>2.4351036510348353E-2</v>
      </c>
      <c r="J38" s="98">
        <v>1.0461318103439367E-2</v>
      </c>
      <c r="K38" s="98">
        <v>1.613006638895478E-2</v>
      </c>
      <c r="L38" s="98">
        <v>3.5134557035797595E-3</v>
      </c>
      <c r="M38" s="98">
        <v>2.5691739642091285E-2</v>
      </c>
      <c r="N38" s="98">
        <v>1.2448760882246356E-2</v>
      </c>
      <c r="O38" s="98">
        <v>1.9116150309936276E-2</v>
      </c>
      <c r="P38" s="98">
        <v>2.4862335997610004E-2</v>
      </c>
      <c r="Q38" s="98">
        <v>9.694219132915181E-3</v>
      </c>
      <c r="R38" s="98">
        <v>1.5833300894314128E-2</v>
      </c>
      <c r="S38" s="98">
        <v>1.6310850495196948E-2</v>
      </c>
      <c r="T38" s="98">
        <v>1.3793788723842036E-2</v>
      </c>
      <c r="U38" s="98">
        <v>1.9690796410154639E-2</v>
      </c>
      <c r="V38" s="98">
        <v>1.3977998061296269E-2</v>
      </c>
      <c r="W38" s="98">
        <v>1.0722241588686831E-2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7.4983749612568696E-3</v>
      </c>
      <c r="D39" s="122">
        <v>7.753175776763716E-3</v>
      </c>
      <c r="E39" s="122">
        <v>8.2946127874576458E-3</v>
      </c>
      <c r="F39" s="122">
        <v>1.1419822098996259E-2</v>
      </c>
      <c r="G39" s="122">
        <v>1.337889275199744E-2</v>
      </c>
      <c r="H39" s="122">
        <v>1.7545845064155616E-2</v>
      </c>
      <c r="I39" s="122">
        <v>1.4053157634639504E-2</v>
      </c>
      <c r="J39" s="122">
        <v>9.1353860038653461E-3</v>
      </c>
      <c r="K39" s="122">
        <v>8.2222701329376299E-3</v>
      </c>
      <c r="L39" s="122">
        <v>1.0844750345818844E-2</v>
      </c>
      <c r="M39" s="122">
        <v>1.1472112755845414E-2</v>
      </c>
      <c r="N39" s="122">
        <v>1.1756598817044862E-2</v>
      </c>
      <c r="O39" s="122">
        <v>1.4300232433074192E-2</v>
      </c>
      <c r="P39" s="122">
        <v>1.3505021014106765E-2</v>
      </c>
      <c r="Q39" s="122">
        <v>8.0542971200230212E-3</v>
      </c>
      <c r="R39" s="122">
        <v>1.0789989621825121E-2</v>
      </c>
      <c r="S39" s="122">
        <v>1.270262138218442E-2</v>
      </c>
      <c r="T39" s="122">
        <v>1.4536162147182742E-2</v>
      </c>
      <c r="U39" s="122">
        <v>1.482476077461644E-2</v>
      </c>
      <c r="V39" s="122">
        <v>1.2432597386407977E-2</v>
      </c>
      <c r="W39" s="122">
        <v>9.3557494980880482E-3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7.4983749612568696E-3</v>
      </c>
      <c r="D41" s="33">
        <v>7.753175776763716E-3</v>
      </c>
      <c r="E41" s="33">
        <v>8.2946127874576458E-3</v>
      </c>
      <c r="F41" s="33">
        <v>1.1419822098996259E-2</v>
      </c>
      <c r="G41" s="33">
        <v>1.337889275199744E-2</v>
      </c>
      <c r="H41" s="33">
        <v>1.7545845064155616E-2</v>
      </c>
      <c r="I41" s="33">
        <v>1.4053157634639504E-2</v>
      </c>
      <c r="J41" s="33">
        <v>9.1353860038653461E-3</v>
      </c>
      <c r="K41" s="33">
        <v>8.2222701329376299E-3</v>
      </c>
      <c r="L41" s="33">
        <v>1.0844750345818844E-2</v>
      </c>
      <c r="M41" s="33">
        <v>1.1472112755845414E-2</v>
      </c>
      <c r="N41" s="33">
        <v>1.1756598817044862E-2</v>
      </c>
      <c r="O41" s="33">
        <v>1.4300232433074192E-2</v>
      </c>
      <c r="P41" s="33">
        <v>1.3505021014106765E-2</v>
      </c>
      <c r="Q41" s="33">
        <v>8.0542971200230212E-3</v>
      </c>
      <c r="R41" s="33">
        <v>1.0789989621825121E-2</v>
      </c>
      <c r="S41" s="33">
        <v>1.270262138218442E-2</v>
      </c>
      <c r="T41" s="33">
        <v>1.4536162147182742E-2</v>
      </c>
      <c r="U41" s="33">
        <v>1.482476077461644E-2</v>
      </c>
      <c r="V41" s="33">
        <v>1.2432597386407977E-2</v>
      </c>
      <c r="W41" s="33">
        <v>9.3557494980880482E-3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0.55693367486023004</v>
      </c>
      <c r="M43" s="117">
        <f t="shared" si="14"/>
        <v>0.81634846386117921</v>
      </c>
      <c r="N43" s="117">
        <f t="shared" si="14"/>
        <v>0.72339051102328744</v>
      </c>
      <c r="O43" s="117">
        <f t="shared" si="14"/>
        <v>0.80865404571965549</v>
      </c>
      <c r="P43" s="117">
        <f t="shared" si="14"/>
        <v>0.52806618887203338</v>
      </c>
      <c r="Q43" s="117">
        <f t="shared" si="14"/>
        <v>0.15690656067076098</v>
      </c>
      <c r="R43" s="117">
        <f t="shared" ref="R43:V43" si="15">R44+R47+R49+R58</f>
        <v>4.1447647362865901E-2</v>
      </c>
      <c r="S43" s="117">
        <f t="shared" si="15"/>
        <v>1.0288789306454596E-2</v>
      </c>
      <c r="T43" s="117">
        <f t="shared" si="15"/>
        <v>3.8264084735778164E-2</v>
      </c>
      <c r="U43" s="117">
        <f t="shared" si="15"/>
        <v>5.1442779533384948E-2</v>
      </c>
      <c r="V43" s="117">
        <f t="shared" si="15"/>
        <v>7.0775724765348089E-2</v>
      </c>
      <c r="W43" s="117">
        <f t="shared" ref="W43" si="16">W44+W47+W49+W58</f>
        <v>4.1297969931043E-3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0.48160025144160162</v>
      </c>
      <c r="M44" s="122">
        <f t="shared" si="17"/>
        <v>0.68934157354849379</v>
      </c>
      <c r="N44" s="122">
        <f t="shared" si="17"/>
        <v>0.61128073508363023</v>
      </c>
      <c r="O44" s="122">
        <f t="shared" si="17"/>
        <v>0.68541686222631737</v>
      </c>
      <c r="P44" s="122">
        <f t="shared" si="17"/>
        <v>0.43485767159482702</v>
      </c>
      <c r="Q44" s="122">
        <f t="shared" si="17"/>
        <v>0.12781754532637962</v>
      </c>
      <c r="R44" s="122">
        <f t="shared" ref="R44:V44" si="18">SUM(R45:R46)</f>
        <v>3.3275100675997191E-2</v>
      </c>
      <c r="S44" s="122">
        <f t="shared" si="18"/>
        <v>8.3238955380264754E-3</v>
      </c>
      <c r="T44" s="122">
        <f t="shared" si="18"/>
        <v>3.1015006818033809E-2</v>
      </c>
      <c r="U44" s="122">
        <f t="shared" si="18"/>
        <v>4.1693140060219201E-2</v>
      </c>
      <c r="V44" s="122">
        <f t="shared" si="18"/>
        <v>5.7285940622418693E-2</v>
      </c>
      <c r="W44" s="122">
        <f t="shared" ref="W44" si="19">SUM(W45:W46)</f>
        <v>3.266747673944513E-3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0.47201836175260786</v>
      </c>
      <c r="M45" s="98">
        <v>0.67644444982583529</v>
      </c>
      <c r="N45" s="98">
        <v>0.59985395577299017</v>
      </c>
      <c r="O45" s="98">
        <v>0.672518904655377</v>
      </c>
      <c r="P45" s="98">
        <v>0.4272128969298748</v>
      </c>
      <c r="Q45" s="98">
        <v>0.12550885563372319</v>
      </c>
      <c r="R45" s="98">
        <v>3.2671593545992389E-2</v>
      </c>
      <c r="S45" s="98">
        <v>8.1754106808146678E-3</v>
      </c>
      <c r="T45" s="98">
        <v>3.0467943359368924E-2</v>
      </c>
      <c r="U45" s="98">
        <v>4.097230242322885E-2</v>
      </c>
      <c r="V45" s="98">
        <v>5.6320281681291134E-2</v>
      </c>
      <c r="W45" s="98">
        <v>3.2103592232996829E-3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9.5818896889937558E-3</v>
      </c>
      <c r="M46" s="98">
        <v>1.2897123722658489E-2</v>
      </c>
      <c r="N46" s="98">
        <v>1.1426779310640022E-2</v>
      </c>
      <c r="O46" s="98">
        <v>1.2897957570940342E-2</v>
      </c>
      <c r="P46" s="98">
        <v>7.6447746649522287E-3</v>
      </c>
      <c r="Q46" s="98">
        <v>2.308689692656437E-3</v>
      </c>
      <c r="R46" s="98">
        <v>6.0350713000480052E-4</v>
      </c>
      <c r="S46" s="98">
        <v>1.4848485721180669E-4</v>
      </c>
      <c r="T46" s="98">
        <v>5.470634586648848E-4</v>
      </c>
      <c r="U46" s="98">
        <v>7.2083763699035185E-4</v>
      </c>
      <c r="V46" s="98">
        <v>9.6565894112755554E-4</v>
      </c>
      <c r="W46" s="98">
        <v>5.6388450644830266E-5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5.0856703085925513E-3</v>
      </c>
      <c r="M47" s="122">
        <f t="shared" si="20"/>
        <v>1.8122788612151317E-2</v>
      </c>
      <c r="N47" s="122">
        <f t="shared" si="20"/>
        <v>1.7023911883182349E-2</v>
      </c>
      <c r="O47" s="122">
        <f t="shared" si="20"/>
        <v>1.5041347768402246E-2</v>
      </c>
      <c r="P47" s="122">
        <f t="shared" si="20"/>
        <v>1.4153628486967886E-2</v>
      </c>
      <c r="Q47" s="122">
        <f t="shared" si="20"/>
        <v>4.3142177441963039E-3</v>
      </c>
      <c r="R47" s="122">
        <f t="shared" si="20"/>
        <v>1.2591493528821217E-3</v>
      </c>
      <c r="S47" s="122">
        <f t="shared" si="20"/>
        <v>1.7826162754511711E-4</v>
      </c>
      <c r="T47" s="122">
        <f t="shared" si="20"/>
        <v>4.9982687243366587E-4</v>
      </c>
      <c r="U47" s="122">
        <f t="shared" si="20"/>
        <v>5.2880992532890734E-4</v>
      </c>
      <c r="V47" s="122">
        <f t="shared" si="20"/>
        <v>6.8984067102196385E-4</v>
      </c>
      <c r="W47" s="122">
        <f t="shared" si="20"/>
        <v>6.703714042478526E-5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5.0856703085925513E-3</v>
      </c>
      <c r="M48" s="98">
        <v>1.8122788612151317E-2</v>
      </c>
      <c r="N48" s="98">
        <v>1.7023911883182349E-2</v>
      </c>
      <c r="O48" s="98">
        <v>1.5041347768402246E-2</v>
      </c>
      <c r="P48" s="98">
        <v>1.4153628486967886E-2</v>
      </c>
      <c r="Q48" s="98">
        <v>4.3142177441963039E-3</v>
      </c>
      <c r="R48" s="98">
        <v>1.2591493528821217E-3</v>
      </c>
      <c r="S48" s="98">
        <v>1.7826162754511711E-4</v>
      </c>
      <c r="T48" s="98">
        <v>4.9982687243366587E-4</v>
      </c>
      <c r="U48" s="98">
        <v>5.2880992532890734E-4</v>
      </c>
      <c r="V48" s="98">
        <v>6.8984067102196385E-4</v>
      </c>
      <c r="W48" s="98">
        <v>6.703714042478526E-5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5.7318958213775056E-2</v>
      </c>
      <c r="M49" s="122">
        <v>8.9192874604510877E-2</v>
      </c>
      <c r="N49" s="122">
        <v>7.7614519169606266E-2</v>
      </c>
      <c r="O49" s="122">
        <v>8.8518866822961784E-2</v>
      </c>
      <c r="P49" s="122">
        <v>6.5142867142829894E-2</v>
      </c>
      <c r="Q49" s="122">
        <v>2.0502202062475335E-2</v>
      </c>
      <c r="R49" s="122">
        <v>5.752222954154413E-3</v>
      </c>
      <c r="S49" s="122">
        <v>1.4875399476736752E-3</v>
      </c>
      <c r="T49" s="122">
        <v>5.5870519237578957E-3</v>
      </c>
      <c r="U49" s="122">
        <v>7.5774380531911361E-3</v>
      </c>
      <c r="V49" s="122">
        <v>1.0418155113913511E-2</v>
      </c>
      <c r="W49" s="122">
        <v>6.4457019045659788E-4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5.004958119457846E-2</v>
      </c>
      <c r="M54" s="101">
        <v>6.9732938626132657E-3</v>
      </c>
      <c r="N54" s="101">
        <v>4.4534179622760059E-2</v>
      </c>
      <c r="O54" s="101">
        <v>4.0483334441004951E-2</v>
      </c>
      <c r="P54" s="101">
        <v>1.6708359316233292E-2</v>
      </c>
      <c r="Q54" s="101">
        <v>1.0641486292178041E-2</v>
      </c>
      <c r="R54" s="101">
        <v>2.3888792676874061E-3</v>
      </c>
      <c r="S54" s="101">
        <v>6.9996950483535282E-4</v>
      </c>
      <c r="T54" s="101">
        <v>3.5036784345428076E-3</v>
      </c>
      <c r="U54" s="101">
        <v>3.5525512730054517E-3</v>
      </c>
      <c r="V54" s="101">
        <v>5.5432004202660024E-3</v>
      </c>
      <c r="W54" s="101">
        <v>3.5815668459479344E-4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7.2693770191965996E-3</v>
      </c>
      <c r="M55" s="104">
        <v>8.2219580741897613E-2</v>
      </c>
      <c r="N55" s="104">
        <v>3.3080339546846214E-2</v>
      </c>
      <c r="O55" s="104">
        <v>4.8035532381956833E-2</v>
      </c>
      <c r="P55" s="104">
        <v>4.8434507826596598E-2</v>
      </c>
      <c r="Q55" s="104">
        <v>9.8607157702972955E-3</v>
      </c>
      <c r="R55" s="104">
        <v>3.3633436864670069E-3</v>
      </c>
      <c r="S55" s="104">
        <v>7.8757044283832224E-4</v>
      </c>
      <c r="T55" s="104">
        <v>2.0833734892150876E-3</v>
      </c>
      <c r="U55" s="104">
        <v>4.0248867801856844E-3</v>
      </c>
      <c r="V55" s="104">
        <v>4.8749546936475083E-3</v>
      </c>
      <c r="W55" s="104">
        <v>2.8641350586180439E-4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3.0631272332208317E-3</v>
      </c>
      <c r="M56" s="98">
        <v>3.8089689152658868E-2</v>
      </c>
      <c r="N56" s="98">
        <v>1.4621832031791276E-2</v>
      </c>
      <c r="O56" s="98">
        <v>2.1710128305499579E-2</v>
      </c>
      <c r="P56" s="98">
        <v>2.2792356862271893E-2</v>
      </c>
      <c r="Q56" s="98">
        <v>4.6935140626585417E-3</v>
      </c>
      <c r="R56" s="98">
        <v>1.6589090292887156E-3</v>
      </c>
      <c r="S56" s="98">
        <v>3.9082002538758586E-4</v>
      </c>
      <c r="T56" s="98">
        <v>9.886283524022277E-4</v>
      </c>
      <c r="U56" s="98">
        <v>1.8417767434076701E-3</v>
      </c>
      <c r="V56" s="98">
        <v>2.2086313640360812E-3</v>
      </c>
      <c r="W56" s="98">
        <v>1.2931106500192413E-4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4.2062497859757684E-3</v>
      </c>
      <c r="M57" s="98">
        <v>4.4129891589238752E-2</v>
      </c>
      <c r="N57" s="98">
        <v>1.8458507515054939E-2</v>
      </c>
      <c r="O57" s="98">
        <v>2.6325404076457254E-2</v>
      </c>
      <c r="P57" s="98">
        <v>2.5642150964324706E-2</v>
      </c>
      <c r="Q57" s="98">
        <v>5.1672017076387538E-3</v>
      </c>
      <c r="R57" s="98">
        <v>1.7044346571782913E-3</v>
      </c>
      <c r="S57" s="98">
        <v>3.9675041745073638E-4</v>
      </c>
      <c r="T57" s="98">
        <v>1.0947451368128599E-3</v>
      </c>
      <c r="U57" s="98">
        <v>2.1831100367780145E-3</v>
      </c>
      <c r="V57" s="98">
        <v>2.6663233296114271E-3</v>
      </c>
      <c r="W57" s="98">
        <v>1.5710244085988026E-4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1.2928794896260899E-2</v>
      </c>
      <c r="M58" s="122">
        <v>1.969122709602325E-2</v>
      </c>
      <c r="N58" s="122">
        <v>1.7471344886868634E-2</v>
      </c>
      <c r="O58" s="122">
        <v>1.9676968901974116E-2</v>
      </c>
      <c r="P58" s="122">
        <v>1.3912021647408615E-2</v>
      </c>
      <c r="Q58" s="122">
        <v>4.2725955377097289E-3</v>
      </c>
      <c r="R58" s="122">
        <v>1.1611743798321734E-3</v>
      </c>
      <c r="S58" s="122">
        <v>2.9909219320932846E-4</v>
      </c>
      <c r="T58" s="122">
        <v>1.1621991215527967E-3</v>
      </c>
      <c r="U58" s="122">
        <v>1.6433914946457021E-3</v>
      </c>
      <c r="V58" s="122">
        <v>2.3817883579939194E-3</v>
      </c>
      <c r="W58" s="122">
        <v>1.5144198827840365E-4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1.2928794896260899E-2</v>
      </c>
      <c r="M60" s="33">
        <v>1.969122709602325E-2</v>
      </c>
      <c r="N60" s="33">
        <v>1.7471344886868634E-2</v>
      </c>
      <c r="O60" s="33">
        <v>1.9676968901974116E-2</v>
      </c>
      <c r="P60" s="33">
        <v>1.3912021647408615E-2</v>
      </c>
      <c r="Q60" s="33">
        <v>4.2725955377097289E-3</v>
      </c>
      <c r="R60" s="33">
        <v>1.1611743798321734E-3</v>
      </c>
      <c r="S60" s="33">
        <v>2.9909219320932846E-4</v>
      </c>
      <c r="T60" s="33">
        <v>1.1621991215527967E-3</v>
      </c>
      <c r="U60" s="33">
        <v>1.6433914946457021E-3</v>
      </c>
      <c r="V60" s="33">
        <v>2.3817883579939194E-3</v>
      </c>
      <c r="W60" s="33">
        <v>1.5144198827840365E-4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168.00966328069936</v>
      </c>
      <c r="D62" s="117">
        <f t="shared" si="21"/>
        <v>156.33269587492751</v>
      </c>
      <c r="E62" s="117">
        <f t="shared" si="21"/>
        <v>154.32678389291738</v>
      </c>
      <c r="F62" s="117">
        <f t="shared" si="21"/>
        <v>136.9075459977139</v>
      </c>
      <c r="G62" s="117">
        <f t="shared" si="21"/>
        <v>125.82265325022242</v>
      </c>
      <c r="H62" s="117">
        <f t="shared" si="21"/>
        <v>141.2162623241625</v>
      </c>
      <c r="I62" s="117">
        <f t="shared" si="21"/>
        <v>131.85769123028123</v>
      </c>
      <c r="J62" s="117">
        <f t="shared" si="21"/>
        <v>144.19061586087787</v>
      </c>
      <c r="K62" s="117">
        <f t="shared" si="21"/>
        <v>159.04784000847101</v>
      </c>
      <c r="L62" s="117">
        <f t="shared" si="21"/>
        <v>200.80772166667205</v>
      </c>
      <c r="M62" s="117">
        <f t="shared" si="21"/>
        <v>144.55275703133</v>
      </c>
      <c r="N62" s="117">
        <f t="shared" si="21"/>
        <v>140.44848046863666</v>
      </c>
      <c r="O62" s="117">
        <f t="shared" si="21"/>
        <v>184.43904845279661</v>
      </c>
      <c r="P62" s="117">
        <f t="shared" si="21"/>
        <v>98.937828237557866</v>
      </c>
      <c r="Q62" s="117">
        <f t="shared" si="21"/>
        <v>112.38054976567261</v>
      </c>
      <c r="R62" s="117">
        <f t="shared" ref="R62:V62" si="22">R63+R66+R68+R77</f>
        <v>153.42525817706161</v>
      </c>
      <c r="S62" s="117">
        <f t="shared" si="22"/>
        <v>124.0979378662302</v>
      </c>
      <c r="T62" s="117">
        <f t="shared" si="22"/>
        <v>111.57283617561819</v>
      </c>
      <c r="U62" s="117">
        <f t="shared" si="22"/>
        <v>106.53574861545607</v>
      </c>
      <c r="V62" s="117">
        <f t="shared" si="22"/>
        <v>106.87051717074286</v>
      </c>
      <c r="W62" s="117">
        <f t="shared" ref="W62" si="23">W63+W66+W68+W77</f>
        <v>91.715350557636128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148.04904519596499</v>
      </c>
      <c r="D63" s="122">
        <f t="shared" si="24"/>
        <v>135.90167378382321</v>
      </c>
      <c r="E63" s="122">
        <f t="shared" si="24"/>
        <v>133.94458250871074</v>
      </c>
      <c r="F63" s="122">
        <f t="shared" si="24"/>
        <v>118.58263586813597</v>
      </c>
      <c r="G63" s="122">
        <f t="shared" si="24"/>
        <v>108.22630831483352</v>
      </c>
      <c r="H63" s="122">
        <f t="shared" si="24"/>
        <v>120.79255706171149</v>
      </c>
      <c r="I63" s="122">
        <f t="shared" si="24"/>
        <v>112.87090607823568</v>
      </c>
      <c r="J63" s="122">
        <f t="shared" si="24"/>
        <v>124.98332854289097</v>
      </c>
      <c r="K63" s="122">
        <f t="shared" si="24"/>
        <v>137.12340581535744</v>
      </c>
      <c r="L63" s="122">
        <f t="shared" si="24"/>
        <v>172.40256169975854</v>
      </c>
      <c r="M63" s="122">
        <f t="shared" si="24"/>
        <v>121.93475697840475</v>
      </c>
      <c r="N63" s="122">
        <f t="shared" si="24"/>
        <v>118.99041854096104</v>
      </c>
      <c r="O63" s="122">
        <f t="shared" si="24"/>
        <v>156.81549397116942</v>
      </c>
      <c r="P63" s="122">
        <f t="shared" si="24"/>
        <v>81.216199565036192</v>
      </c>
      <c r="Q63" s="122">
        <f t="shared" si="24"/>
        <v>90.404482779525566</v>
      </c>
      <c r="R63" s="122">
        <f t="shared" ref="R63:V63" si="25">SUM(R64:R65)</f>
        <v>122.74927952853112</v>
      </c>
      <c r="S63" s="122">
        <f t="shared" si="25"/>
        <v>99.996409805991959</v>
      </c>
      <c r="T63" s="122">
        <f t="shared" si="25"/>
        <v>90.349131444385122</v>
      </c>
      <c r="U63" s="122">
        <f t="shared" si="25"/>
        <v>86.369720118059959</v>
      </c>
      <c r="V63" s="122">
        <f t="shared" si="25"/>
        <v>86.83444183560799</v>
      </c>
      <c r="W63" s="122">
        <f t="shared" ref="W63" si="26">SUM(W64:W65)</f>
        <v>73.162655732269187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144.71836446497858</v>
      </c>
      <c r="D64" s="98">
        <v>132.90233177069743</v>
      </c>
      <c r="E64" s="98">
        <v>131.04140228552802</v>
      </c>
      <c r="F64" s="98">
        <v>116.0634925756053</v>
      </c>
      <c r="G64" s="98">
        <v>105.98091458558928</v>
      </c>
      <c r="H64" s="98">
        <v>118.34872305825775</v>
      </c>
      <c r="I64" s="98">
        <v>110.6531687416319</v>
      </c>
      <c r="J64" s="98">
        <v>122.51750260086608</v>
      </c>
      <c r="K64" s="98">
        <v>134.45032329091569</v>
      </c>
      <c r="L64" s="98">
        <v>168.97245068266048</v>
      </c>
      <c r="M64" s="98">
        <v>119.65343853311276</v>
      </c>
      <c r="N64" s="98">
        <v>116.76610952104366</v>
      </c>
      <c r="O64" s="98">
        <v>153.86458963955354</v>
      </c>
      <c r="P64" s="98">
        <v>79.788423109945867</v>
      </c>
      <c r="Q64" s="98">
        <v>88.771562220535998</v>
      </c>
      <c r="R64" s="98">
        <v>120.52298828091791</v>
      </c>
      <c r="S64" s="98">
        <v>98.212635302346953</v>
      </c>
      <c r="T64" s="98">
        <v>88.755492963977176</v>
      </c>
      <c r="U64" s="98">
        <v>84.876463796576431</v>
      </c>
      <c r="V64" s="98">
        <v>85.370689050102357</v>
      </c>
      <c r="W64" s="98">
        <v>71.899770069348577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3.3306807309864159</v>
      </c>
      <c r="D65" s="98">
        <v>2.9993420131257813</v>
      </c>
      <c r="E65" s="98">
        <v>2.9031802231827064</v>
      </c>
      <c r="F65" s="98">
        <v>2.5191432925306754</v>
      </c>
      <c r="G65" s="98">
        <v>2.2453937292442467</v>
      </c>
      <c r="H65" s="98">
        <v>2.4438340034537389</v>
      </c>
      <c r="I65" s="98">
        <v>2.2177373366037751</v>
      </c>
      <c r="J65" s="98">
        <v>2.4658259420248911</v>
      </c>
      <c r="K65" s="98">
        <v>2.6730825244417664</v>
      </c>
      <c r="L65" s="98">
        <v>3.4301110170980444</v>
      </c>
      <c r="M65" s="98">
        <v>2.2813184452919866</v>
      </c>
      <c r="N65" s="98">
        <v>2.2243090199173894</v>
      </c>
      <c r="O65" s="98">
        <v>2.9509043316158641</v>
      </c>
      <c r="P65" s="98">
        <v>1.4277764550903203</v>
      </c>
      <c r="Q65" s="98">
        <v>1.6329205589895741</v>
      </c>
      <c r="R65" s="98">
        <v>2.2262912476132066</v>
      </c>
      <c r="S65" s="98">
        <v>1.7837745036450021</v>
      </c>
      <c r="T65" s="98">
        <v>1.5936384804079504</v>
      </c>
      <c r="U65" s="98">
        <v>1.4932563214835266</v>
      </c>
      <c r="V65" s="98">
        <v>1.4637527855056309</v>
      </c>
      <c r="W65" s="98">
        <v>1.2628856629206073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0.14832252451205014</v>
      </c>
      <c r="D66" s="122">
        <f t="shared" si="27"/>
        <v>3.5414266060946671E-2</v>
      </c>
      <c r="E66" s="122">
        <f t="shared" si="27"/>
        <v>0.34682337362641563</v>
      </c>
      <c r="F66" s="122">
        <f t="shared" si="27"/>
        <v>0.41755059486568735</v>
      </c>
      <c r="G66" s="122">
        <f t="shared" si="27"/>
        <v>0.90020032329006139</v>
      </c>
      <c r="H66" s="122">
        <f t="shared" si="27"/>
        <v>1.5979701753933113</v>
      </c>
      <c r="I66" s="122">
        <f t="shared" si="27"/>
        <v>0.31063107048909178</v>
      </c>
      <c r="J66" s="122">
        <f t="shared" si="27"/>
        <v>0.5704181164644101</v>
      </c>
      <c r="K66" s="122">
        <f t="shared" si="27"/>
        <v>1.1888660549801082</v>
      </c>
      <c r="L66" s="122">
        <f t="shared" si="27"/>
        <v>1.6359252123272607</v>
      </c>
      <c r="M66" s="122">
        <f t="shared" si="27"/>
        <v>3.4251537453771514</v>
      </c>
      <c r="N66" s="122">
        <f t="shared" si="27"/>
        <v>3.2939901012295216</v>
      </c>
      <c r="O66" s="122">
        <f t="shared" si="27"/>
        <v>3.1610579810121142</v>
      </c>
      <c r="P66" s="122">
        <f t="shared" si="27"/>
        <v>2.99383485148936</v>
      </c>
      <c r="Q66" s="122">
        <f t="shared" si="27"/>
        <v>3.1840675959362317</v>
      </c>
      <c r="R66" s="122">
        <f t="shared" si="27"/>
        <v>4.5265846895497335</v>
      </c>
      <c r="S66" s="122">
        <f t="shared" si="27"/>
        <v>2.4035609447333295</v>
      </c>
      <c r="T66" s="122">
        <f t="shared" si="27"/>
        <v>1.4721775743943082</v>
      </c>
      <c r="U66" s="122">
        <f t="shared" si="27"/>
        <v>1.1454022982624135</v>
      </c>
      <c r="V66" s="122">
        <f t="shared" si="27"/>
        <v>1.1038140577022442</v>
      </c>
      <c r="W66" s="122">
        <f t="shared" si="27"/>
        <v>2.0236501580029929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0.14832252451205014</v>
      </c>
      <c r="D67" s="98">
        <v>3.5414266060946671E-2</v>
      </c>
      <c r="E67" s="98">
        <v>0.34682337362641563</v>
      </c>
      <c r="F67" s="98">
        <v>0.41755059486568735</v>
      </c>
      <c r="G67" s="98">
        <v>0.90020032329006139</v>
      </c>
      <c r="H67" s="98">
        <v>1.5979701753933113</v>
      </c>
      <c r="I67" s="98">
        <v>0.31063107048909178</v>
      </c>
      <c r="J67" s="98">
        <v>0.5704181164644101</v>
      </c>
      <c r="K67" s="98">
        <v>1.1888660549801082</v>
      </c>
      <c r="L67" s="98">
        <v>1.6359252123272607</v>
      </c>
      <c r="M67" s="98">
        <v>3.4251537453771514</v>
      </c>
      <c r="N67" s="98">
        <v>3.2939901012295216</v>
      </c>
      <c r="O67" s="98">
        <v>3.1610579810121142</v>
      </c>
      <c r="P67" s="98">
        <v>2.99383485148936</v>
      </c>
      <c r="Q67" s="98">
        <v>3.1840675959362317</v>
      </c>
      <c r="R67" s="98">
        <v>4.5265846895497335</v>
      </c>
      <c r="S67" s="98">
        <v>2.4035609447333295</v>
      </c>
      <c r="T67" s="98">
        <v>1.4721775743943082</v>
      </c>
      <c r="U67" s="98">
        <v>1.1454022982624135</v>
      </c>
      <c r="V67" s="98">
        <v>1.1038140577022442</v>
      </c>
      <c r="W67" s="98">
        <v>2.0236501580029929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16.628560111016597</v>
      </c>
      <c r="D68" s="122">
        <v>17.33025096421153</v>
      </c>
      <c r="E68" s="122">
        <v>17.085284142819368</v>
      </c>
      <c r="F68" s="122">
        <v>15.13125860352479</v>
      </c>
      <c r="G68" s="122">
        <v>14.071084161422711</v>
      </c>
      <c r="H68" s="122">
        <v>15.625063502876509</v>
      </c>
      <c r="I68" s="122">
        <v>15.593671635181723</v>
      </c>
      <c r="J68" s="122">
        <v>15.551503649786822</v>
      </c>
      <c r="K68" s="122">
        <v>17.615584444852345</v>
      </c>
      <c r="L68" s="122">
        <v>22.457812084778499</v>
      </c>
      <c r="M68" s="122">
        <v>15.444872885962114</v>
      </c>
      <c r="N68" s="122">
        <v>14.792813437233358</v>
      </c>
      <c r="O68" s="122">
        <v>20.332714951425441</v>
      </c>
      <c r="P68" s="122">
        <v>11.791462280150164</v>
      </c>
      <c r="Q68" s="122">
        <v>15.618419378328895</v>
      </c>
      <c r="R68" s="122">
        <v>21.941456597543127</v>
      </c>
      <c r="S68" s="122">
        <v>18.101083491414265</v>
      </c>
      <c r="T68" s="122">
        <v>16.41513222260766</v>
      </c>
      <c r="U68" s="122">
        <v>15.624060919740298</v>
      </c>
      <c r="V68" s="122">
        <v>15.244490481705899</v>
      </c>
      <c r="W68" s="122">
        <v>13.446649265355614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15.726367709506098</v>
      </c>
      <c r="D69" s="98">
        <v>16.946685759428455</v>
      </c>
      <c r="E69" s="98">
        <v>16.770650433210402</v>
      </c>
      <c r="F69" s="98">
        <v>14.813418862500768</v>
      </c>
      <c r="G69" s="98">
        <v>13.789292014806179</v>
      </c>
      <c r="H69" s="98">
        <v>15.220115659141369</v>
      </c>
      <c r="I69" s="98">
        <v>14.881330810604899</v>
      </c>
      <c r="J69" s="98">
        <v>14.942319027211695</v>
      </c>
      <c r="K69" s="98">
        <v>17.126798759404224</v>
      </c>
      <c r="L69" s="98">
        <v>22.054738718994113</v>
      </c>
      <c r="M69" s="98">
        <v>15.428132873965932</v>
      </c>
      <c r="N69" s="98">
        <v>14.354842795298493</v>
      </c>
      <c r="O69" s="98">
        <v>19.965391839078297</v>
      </c>
      <c r="P69" s="98">
        <v>11.791375635234553</v>
      </c>
      <c r="Q69" s="98">
        <v>14.424260770764429</v>
      </c>
      <c r="R69" s="98">
        <v>21.598281441921717</v>
      </c>
      <c r="S69" s="98">
        <v>17.749198043801776</v>
      </c>
      <c r="T69" s="98">
        <v>15.919199460890955</v>
      </c>
      <c r="U69" s="98">
        <v>15.024839343946029</v>
      </c>
      <c r="V69" s="98">
        <v>14.626275006041201</v>
      </c>
      <c r="W69" s="98">
        <v>13.290204854872487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0.29746076304890018</v>
      </c>
      <c r="D70" s="98">
        <v>3.0689517815449353E-2</v>
      </c>
      <c r="E70" s="98">
        <v>0.16548347450955458</v>
      </c>
      <c r="F70" s="98">
        <v>0.17557339597755306</v>
      </c>
      <c r="G70" s="98">
        <v>8.9791413327805242E-2</v>
      </c>
      <c r="H70" s="98">
        <v>0.11776050279885279</v>
      </c>
      <c r="I70" s="98">
        <v>4.2174645676906958E-2</v>
      </c>
      <c r="J70" s="98">
        <v>0.26133309262618643</v>
      </c>
      <c r="K70" s="98">
        <v>0.12972724495720922</v>
      </c>
      <c r="L70" s="98">
        <v>0.24044147730873502</v>
      </c>
      <c r="M70" s="98">
        <v>0</v>
      </c>
      <c r="N70" s="98">
        <v>5.3402665499474943E-2</v>
      </c>
      <c r="O70" s="98">
        <v>0.30002161456416798</v>
      </c>
      <c r="P70" s="98">
        <v>0</v>
      </c>
      <c r="Q70" s="98">
        <v>0.18710862421747254</v>
      </c>
      <c r="R70" s="98">
        <v>0.26299803840630454</v>
      </c>
      <c r="S70" s="98">
        <v>6.0415754194820259E-2</v>
      </c>
      <c r="T70" s="98">
        <v>5.5473977610339106E-2</v>
      </c>
      <c r="U70" s="98">
        <v>5.0804572120800529E-2</v>
      </c>
      <c r="V70" s="98">
        <v>1.9578939370454948E-2</v>
      </c>
      <c r="W70" s="98">
        <v>0.15644441048312668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0.14579874397194045</v>
      </c>
      <c r="D71" s="101">
        <v>1.565916180602921E-2</v>
      </c>
      <c r="E71" s="101">
        <v>8.2942339112815289E-2</v>
      </c>
      <c r="F71" s="101">
        <v>8.8145214159717017E-2</v>
      </c>
      <c r="G71" s="101">
        <v>4.5560333110962706E-2</v>
      </c>
      <c r="H71" s="101">
        <v>5.8922855787476476E-2</v>
      </c>
      <c r="I71" s="101">
        <v>2.2271601179243504E-2</v>
      </c>
      <c r="J71" s="101">
        <v>0.12746538519784115</v>
      </c>
      <c r="K71" s="101">
        <v>6.4868329141823958E-2</v>
      </c>
      <c r="L71" s="101">
        <v>0.10701389031064187</v>
      </c>
      <c r="M71" s="101">
        <v>0</v>
      </c>
      <c r="N71" s="101">
        <v>2.3528836641157982E-2</v>
      </c>
      <c r="O71" s="101">
        <v>0.13826104357676355</v>
      </c>
      <c r="P71" s="101">
        <v>0</v>
      </c>
      <c r="Q71" s="101">
        <v>8.9633747761082738E-2</v>
      </c>
      <c r="R71" s="101">
        <v>0.13095491193100889</v>
      </c>
      <c r="S71" s="101">
        <v>3.0051015757091747E-2</v>
      </c>
      <c r="T71" s="101">
        <v>2.6455283524764176E-2</v>
      </c>
      <c r="U71" s="101">
        <v>2.3262380582993687E-2</v>
      </c>
      <c r="V71" s="101">
        <v>8.8034028732181524E-3</v>
      </c>
      <c r="W71" s="101">
        <v>7.0883253203119931E-2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0.15166201907695973</v>
      </c>
      <c r="D72" s="104">
        <v>1.5030356009420143E-2</v>
      </c>
      <c r="E72" s="104">
        <v>8.254113539673931E-2</v>
      </c>
      <c r="F72" s="104">
        <v>8.7428181817836043E-2</v>
      </c>
      <c r="G72" s="104">
        <v>4.4231080216842543E-2</v>
      </c>
      <c r="H72" s="104">
        <v>5.8837647011376316E-2</v>
      </c>
      <c r="I72" s="104">
        <v>1.9903044497663454E-2</v>
      </c>
      <c r="J72" s="104">
        <v>0.13386770742834525</v>
      </c>
      <c r="K72" s="104">
        <v>6.4858915815385276E-2</v>
      </c>
      <c r="L72" s="104">
        <v>0.13342758699809315</v>
      </c>
      <c r="M72" s="104">
        <v>0</v>
      </c>
      <c r="N72" s="104">
        <v>2.9873828858316961E-2</v>
      </c>
      <c r="O72" s="104">
        <v>0.1617605709874044</v>
      </c>
      <c r="P72" s="104">
        <v>0</v>
      </c>
      <c r="Q72" s="104">
        <v>9.7474876456389803E-2</v>
      </c>
      <c r="R72" s="104">
        <v>0.13204312647529565</v>
      </c>
      <c r="S72" s="104">
        <v>3.0364738437728508E-2</v>
      </c>
      <c r="T72" s="104">
        <v>2.901869408557493E-2</v>
      </c>
      <c r="U72" s="104">
        <v>2.7542191537806841E-2</v>
      </c>
      <c r="V72" s="104">
        <v>1.0775536497236794E-2</v>
      </c>
      <c r="W72" s="104">
        <v>8.5561157280006739E-2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0.27603758823290425</v>
      </c>
      <c r="D73" s="101">
        <v>0.18408641704777462</v>
      </c>
      <c r="E73" s="101">
        <v>7.5288939598192134E-2</v>
      </c>
      <c r="F73" s="101">
        <v>5.645373970471855E-2</v>
      </c>
      <c r="G73" s="101">
        <v>9.2992851206688279E-2</v>
      </c>
      <c r="H73" s="101">
        <v>0.15621938030308213</v>
      </c>
      <c r="I73" s="101">
        <v>0.20558973260133934</v>
      </c>
      <c r="J73" s="101">
        <v>0.18691340789479988</v>
      </c>
      <c r="K73" s="101">
        <v>0.10569518103130758</v>
      </c>
      <c r="L73" s="101">
        <v>0.1421065886567433</v>
      </c>
      <c r="M73" s="101">
        <v>1.3074925992399877E-3</v>
      </c>
      <c r="N73" s="101">
        <v>0.22053394131808246</v>
      </c>
      <c r="O73" s="101">
        <v>3.0808072121771061E-2</v>
      </c>
      <c r="P73" s="101">
        <v>0</v>
      </c>
      <c r="Q73" s="101">
        <v>0.52439848843093761</v>
      </c>
      <c r="R73" s="101">
        <v>3.3355832737709333E-2</v>
      </c>
      <c r="S73" s="101">
        <v>0.1419188171053678</v>
      </c>
      <c r="T73" s="101">
        <v>0.27520559894182667</v>
      </c>
      <c r="U73" s="101">
        <v>0.25688892983021638</v>
      </c>
      <c r="V73" s="101">
        <v>0.31692324536134159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0.32869405022869319</v>
      </c>
      <c r="D74" s="104">
        <v>0.16878926991985205</v>
      </c>
      <c r="E74" s="104">
        <v>7.3861295501221169E-2</v>
      </c>
      <c r="F74" s="104">
        <v>8.5812605341750559E-2</v>
      </c>
      <c r="G74" s="104">
        <v>9.9007882082037979E-2</v>
      </c>
      <c r="H74" s="104">
        <v>0.13096796063320693</v>
      </c>
      <c r="I74" s="104">
        <v>0.46457644629857836</v>
      </c>
      <c r="J74" s="104">
        <v>0.16093812205414032</v>
      </c>
      <c r="K74" s="104">
        <v>0.25336325945960558</v>
      </c>
      <c r="L74" s="104">
        <v>2.0525299818908042E-2</v>
      </c>
      <c r="M74" s="104">
        <v>1.5432519396941544E-2</v>
      </c>
      <c r="N74" s="104">
        <v>0.16403403511730716</v>
      </c>
      <c r="O74" s="104">
        <v>3.6493425661203949E-2</v>
      </c>
      <c r="P74" s="104">
        <v>8.6644915611085139E-5</v>
      </c>
      <c r="Q74" s="104">
        <v>0.48265149491605619</v>
      </c>
      <c r="R74" s="104">
        <v>4.6821284477395961E-2</v>
      </c>
      <c r="S74" s="104">
        <v>0.14955087631229919</v>
      </c>
      <c r="T74" s="104">
        <v>0.16525318516454077</v>
      </c>
      <c r="U74" s="104">
        <v>0.2915280738432533</v>
      </c>
      <c r="V74" s="104">
        <v>0.28171329093290298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0.15973090767726814</v>
      </c>
      <c r="D75" s="98">
        <v>8.6269598897974337E-2</v>
      </c>
      <c r="E75" s="98">
        <v>3.6927072638892423E-2</v>
      </c>
      <c r="F75" s="98">
        <v>4.2987026272822082E-2</v>
      </c>
      <c r="G75" s="98">
        <v>5.026308336569963E-2</v>
      </c>
      <c r="H75" s="98">
        <v>6.5330878376522641E-2</v>
      </c>
      <c r="I75" s="98">
        <v>0.24743237589940309</v>
      </c>
      <c r="J75" s="98">
        <v>7.7631870544710921E-2</v>
      </c>
      <c r="K75" s="98">
        <v>0.12625132324229896</v>
      </c>
      <c r="L75" s="98">
        <v>8.6488298349764649E-3</v>
      </c>
      <c r="M75" s="98">
        <v>7.1493902227153967E-3</v>
      </c>
      <c r="N75" s="98">
        <v>7.2504639971595494E-2</v>
      </c>
      <c r="O75" s="98">
        <v>1.6493560373436075E-2</v>
      </c>
      <c r="P75" s="98">
        <v>4.0773446980808388E-5</v>
      </c>
      <c r="Q75" s="98">
        <v>0.2297329759341982</v>
      </c>
      <c r="R75" s="98">
        <v>2.3093759907729754E-2</v>
      </c>
      <c r="S75" s="98">
        <v>7.4212380376376008E-2</v>
      </c>
      <c r="T75" s="98">
        <v>7.8418000912544708E-2</v>
      </c>
      <c r="U75" s="98">
        <v>0.13340241745388107</v>
      </c>
      <c r="V75" s="98">
        <v>0.1276321215520245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0.16896314255142506</v>
      </c>
      <c r="D76" s="98">
        <v>8.2519671021877725E-2</v>
      </c>
      <c r="E76" s="98">
        <v>3.6934222862328746E-2</v>
      </c>
      <c r="F76" s="98">
        <v>4.2825579068928477E-2</v>
      </c>
      <c r="G76" s="98">
        <v>4.8744798716338356E-2</v>
      </c>
      <c r="H76" s="98">
        <v>6.563708225668427E-2</v>
      </c>
      <c r="I76" s="98">
        <v>0.21714407039917527</v>
      </c>
      <c r="J76" s="98">
        <v>8.3306251509429413E-2</v>
      </c>
      <c r="K76" s="98">
        <v>0.12711193621730663</v>
      </c>
      <c r="L76" s="98">
        <v>1.1876469983931577E-2</v>
      </c>
      <c r="M76" s="98">
        <v>8.2831291742261476E-3</v>
      </c>
      <c r="N76" s="98">
        <v>9.1529395145711664E-2</v>
      </c>
      <c r="O76" s="98">
        <v>1.9999865287767878E-2</v>
      </c>
      <c r="P76" s="98">
        <v>4.5871468630276757E-5</v>
      </c>
      <c r="Q76" s="98">
        <v>0.25291851898185796</v>
      </c>
      <c r="R76" s="98">
        <v>2.372752456966621E-2</v>
      </c>
      <c r="S76" s="98">
        <v>7.5338495935923164E-2</v>
      </c>
      <c r="T76" s="98">
        <v>8.6835184251996059E-2</v>
      </c>
      <c r="U76" s="98">
        <v>0.15812565638937223</v>
      </c>
      <c r="V76" s="98">
        <v>0.15408116938087851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3.183735449205725</v>
      </c>
      <c r="D77" s="122">
        <v>3.0653568608318214</v>
      </c>
      <c r="E77" s="122">
        <v>2.9500938677608461</v>
      </c>
      <c r="F77" s="122">
        <v>2.776100931187429</v>
      </c>
      <c r="G77" s="122">
        <v>2.6250604506761146</v>
      </c>
      <c r="H77" s="122">
        <v>3.200671584181193</v>
      </c>
      <c r="I77" s="122">
        <v>3.0824824463747493</v>
      </c>
      <c r="J77" s="122">
        <v>3.0853655517356495</v>
      </c>
      <c r="K77" s="122">
        <v>3.1199836932811107</v>
      </c>
      <c r="L77" s="122">
        <v>4.311422669807742</v>
      </c>
      <c r="M77" s="122">
        <v>3.7479734215859906</v>
      </c>
      <c r="N77" s="122">
        <v>3.3712583892127199</v>
      </c>
      <c r="O77" s="122">
        <v>4.1297815491896621</v>
      </c>
      <c r="P77" s="122">
        <v>2.9363315408821657</v>
      </c>
      <c r="Q77" s="122">
        <v>3.173580011881918</v>
      </c>
      <c r="R77" s="122">
        <v>4.2079373614376081</v>
      </c>
      <c r="S77" s="122">
        <v>3.5968836240906388</v>
      </c>
      <c r="T77" s="122">
        <v>3.3363949342310892</v>
      </c>
      <c r="U77" s="122">
        <v>3.3965652793934025</v>
      </c>
      <c r="V77" s="122">
        <v>3.6877707957267338</v>
      </c>
      <c r="W77" s="122">
        <v>3.0823954020083271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1.6182237736264449</v>
      </c>
      <c r="D78" s="98">
        <v>1.4565411118427898</v>
      </c>
      <c r="E78" s="98">
        <v>1.3863769710018377</v>
      </c>
      <c r="F78" s="98">
        <v>1.2196232899950508</v>
      </c>
      <c r="G78" s="98">
        <v>1.2484281318820443</v>
      </c>
      <c r="H78" s="98">
        <v>1.6328775941548663</v>
      </c>
      <c r="I78" s="98">
        <v>1.8133612799871737</v>
      </c>
      <c r="J78" s="98">
        <v>2.1933097872447829</v>
      </c>
      <c r="K78" s="98">
        <v>1.9956316523002879</v>
      </c>
      <c r="L78" s="98">
        <v>2.6438010952780897</v>
      </c>
      <c r="M78" s="98">
        <v>2.3644866693605056</v>
      </c>
      <c r="N78" s="98">
        <v>2.154363824586913</v>
      </c>
      <c r="O78" s="98">
        <v>2.5661133895815866</v>
      </c>
      <c r="P78" s="98">
        <v>1.5420768713915405</v>
      </c>
      <c r="Q78" s="98">
        <v>1.6218096751009585</v>
      </c>
      <c r="R78" s="98">
        <v>2.4029007200991082</v>
      </c>
      <c r="S78" s="98">
        <v>2.024327246829686</v>
      </c>
      <c r="T78" s="98">
        <v>1.9084685239757953</v>
      </c>
      <c r="U78" s="98">
        <v>2.0087896368107172</v>
      </c>
      <c r="V78" s="98">
        <v>2.2120079722672954</v>
      </c>
      <c r="W78" s="98">
        <v>1.741645826004447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1.5655116755792802</v>
      </c>
      <c r="D79" s="33">
        <v>1.6088157489890316</v>
      </c>
      <c r="E79" s="33">
        <v>1.5637168967590085</v>
      </c>
      <c r="F79" s="33">
        <v>1.5564776411923784</v>
      </c>
      <c r="G79" s="33">
        <v>1.3766323187940703</v>
      </c>
      <c r="H79" s="33">
        <v>1.5677939900263269</v>
      </c>
      <c r="I79" s="33">
        <v>1.2691211663875754</v>
      </c>
      <c r="J79" s="33">
        <v>0.89205576449086643</v>
      </c>
      <c r="K79" s="33">
        <v>1.1243520409808228</v>
      </c>
      <c r="L79" s="33">
        <v>1.6676215745296521</v>
      </c>
      <c r="M79" s="33">
        <v>1.383486752225485</v>
      </c>
      <c r="N79" s="33">
        <v>1.2168945646258071</v>
      </c>
      <c r="O79" s="33">
        <v>1.5636681596080757</v>
      </c>
      <c r="P79" s="33">
        <v>1.3942546694906255</v>
      </c>
      <c r="Q79" s="33">
        <v>1.5517703367809592</v>
      </c>
      <c r="R79" s="33">
        <v>1.8050366413384995</v>
      </c>
      <c r="S79" s="33">
        <v>1.5725563772609528</v>
      </c>
      <c r="T79" s="33">
        <v>1.427926410255294</v>
      </c>
      <c r="U79" s="33">
        <v>1.3877756425826855</v>
      </c>
      <c r="V79" s="33">
        <v>1.4757628234594382</v>
      </c>
      <c r="W79" s="33">
        <v>1.3407495760038803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4.9437248013238078</v>
      </c>
      <c r="D81" s="117">
        <f t="shared" si="28"/>
        <v>8.0389745282466105</v>
      </c>
      <c r="E81" s="117">
        <f t="shared" si="28"/>
        <v>9.0238429347716167</v>
      </c>
      <c r="F81" s="117">
        <f t="shared" si="28"/>
        <v>11.347117932901602</v>
      </c>
      <c r="G81" s="117">
        <f t="shared" si="28"/>
        <v>12.038277161340899</v>
      </c>
      <c r="H81" s="117">
        <f t="shared" si="28"/>
        <v>10.986324614050581</v>
      </c>
      <c r="I81" s="117">
        <f t="shared" si="28"/>
        <v>7.1880246441721916</v>
      </c>
      <c r="J81" s="117">
        <f t="shared" si="28"/>
        <v>5.9662550735892772</v>
      </c>
      <c r="K81" s="117">
        <f t="shared" si="28"/>
        <v>6.5286507822157791</v>
      </c>
      <c r="L81" s="117">
        <f t="shared" si="28"/>
        <v>8.9732095440223958</v>
      </c>
      <c r="M81" s="117">
        <f t="shared" si="28"/>
        <v>9.6277690053540503</v>
      </c>
      <c r="N81" s="117">
        <f t="shared" si="28"/>
        <v>8.1231499534957639</v>
      </c>
      <c r="O81" s="117">
        <f t="shared" si="28"/>
        <v>11.849217629221272</v>
      </c>
      <c r="P81" s="117">
        <f t="shared" si="28"/>
        <v>20.435419474169247</v>
      </c>
      <c r="Q81" s="117">
        <f t="shared" si="28"/>
        <v>9.6449006700663862</v>
      </c>
      <c r="R81" s="117">
        <f t="shared" ref="R81:V81" si="29">R82+R85+R87+R100</f>
        <v>8.330734678253739</v>
      </c>
      <c r="S81" s="117">
        <f t="shared" si="29"/>
        <v>6.6078137822110534</v>
      </c>
      <c r="T81" s="117">
        <f t="shared" si="29"/>
        <v>7.6695133468171663</v>
      </c>
      <c r="U81" s="117">
        <f t="shared" si="29"/>
        <v>6.3147222872184203</v>
      </c>
      <c r="V81" s="117">
        <f t="shared" si="29"/>
        <v>6.2043660275636006</v>
      </c>
      <c r="W81" s="117">
        <f t="shared" ref="W81" si="30">W82+W85+W87+W100</f>
        <v>3.9969679165855383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4.3608589775409916</v>
      </c>
      <c r="D82" s="122">
        <f t="shared" si="31"/>
        <v>6.9729780222270481</v>
      </c>
      <c r="E82" s="122">
        <f t="shared" si="31"/>
        <v>7.8053267126202028</v>
      </c>
      <c r="F82" s="122">
        <f t="shared" si="31"/>
        <v>9.8318940521567253</v>
      </c>
      <c r="G82" s="122">
        <f t="shared" si="31"/>
        <v>10.365329776841833</v>
      </c>
      <c r="H82" s="122">
        <f t="shared" si="31"/>
        <v>9.4154727346739708</v>
      </c>
      <c r="I82" s="122">
        <f t="shared" si="31"/>
        <v>6.1972161570353688</v>
      </c>
      <c r="J82" s="122">
        <f t="shared" si="31"/>
        <v>5.1874857072767826</v>
      </c>
      <c r="K82" s="122">
        <f t="shared" si="31"/>
        <v>5.6398188130119555</v>
      </c>
      <c r="L82" s="122">
        <f t="shared" si="31"/>
        <v>7.7224565286747318</v>
      </c>
      <c r="M82" s="122">
        <f t="shared" si="31"/>
        <v>8.1723536949776392</v>
      </c>
      <c r="N82" s="122">
        <f t="shared" si="31"/>
        <v>6.8463027836076833</v>
      </c>
      <c r="O82" s="122">
        <f t="shared" si="31"/>
        <v>9.9928142298320335</v>
      </c>
      <c r="P82" s="122">
        <f t="shared" si="31"/>
        <v>16.785441076467233</v>
      </c>
      <c r="Q82" s="122">
        <f t="shared" si="31"/>
        <v>7.8323768583994493</v>
      </c>
      <c r="R82" s="122">
        <f t="shared" ref="R82:V82" si="32">SUM(R83:R84)</f>
        <v>6.6827999148746526</v>
      </c>
      <c r="S82" s="122">
        <f t="shared" si="32"/>
        <v>5.3334549466464338</v>
      </c>
      <c r="T82" s="122">
        <f t="shared" si="32"/>
        <v>6.2293098382447187</v>
      </c>
      <c r="U82" s="122">
        <f t="shared" si="32"/>
        <v>5.1430036128550434</v>
      </c>
      <c r="V82" s="122">
        <f t="shared" si="32"/>
        <v>5.0635495480673391</v>
      </c>
      <c r="W82" s="122">
        <f t="shared" ref="W82" si="33">SUM(W83:W84)</f>
        <v>3.1658651013200818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4.3210792702024365</v>
      </c>
      <c r="D83" s="98">
        <v>6.9105946565988781</v>
      </c>
      <c r="E83" s="98">
        <v>7.7367644985659982</v>
      </c>
      <c r="F83" s="98">
        <v>9.7472687624006031</v>
      </c>
      <c r="G83" s="98">
        <v>10.278224804726658</v>
      </c>
      <c r="H83" s="98">
        <v>9.3383401636147116</v>
      </c>
      <c r="I83" s="98">
        <v>6.1479288514419359</v>
      </c>
      <c r="J83" s="98">
        <v>5.1460572381435252</v>
      </c>
      <c r="K83" s="98">
        <v>5.595321320482892</v>
      </c>
      <c r="L83" s="98">
        <v>7.6602557908013988</v>
      </c>
      <c r="M83" s="98">
        <v>8.1104996183818283</v>
      </c>
      <c r="N83" s="98">
        <v>6.7945304485532327</v>
      </c>
      <c r="O83" s="98">
        <v>9.9167386439200342</v>
      </c>
      <c r="P83" s="98">
        <v>16.666147912576328</v>
      </c>
      <c r="Q83" s="98">
        <v>7.7751683026260547</v>
      </c>
      <c r="R83" s="98">
        <v>6.6337844153649437</v>
      </c>
      <c r="S83" s="98">
        <v>5.2949871343600687</v>
      </c>
      <c r="T83" s="98">
        <v>6.1848890285626821</v>
      </c>
      <c r="U83" s="98">
        <v>5.1070635906166792</v>
      </c>
      <c r="V83" s="98">
        <v>5.0290585603148026</v>
      </c>
      <c r="W83" s="98">
        <v>3.143777511648826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3.9779707338555376E-2</v>
      </c>
      <c r="D84" s="98">
        <v>6.2383365628170359E-2</v>
      </c>
      <c r="E84" s="98">
        <v>6.8562214054204915E-2</v>
      </c>
      <c r="F84" s="98">
        <v>8.4625289756121908E-2</v>
      </c>
      <c r="G84" s="98">
        <v>8.7104972115173748E-2</v>
      </c>
      <c r="H84" s="98">
        <v>7.7132571059260052E-2</v>
      </c>
      <c r="I84" s="98">
        <v>4.928730559343316E-2</v>
      </c>
      <c r="J84" s="98">
        <v>4.1428469133256936E-2</v>
      </c>
      <c r="K84" s="98">
        <v>4.4497492529063536E-2</v>
      </c>
      <c r="L84" s="98">
        <v>6.220073787333262E-2</v>
      </c>
      <c r="M84" s="98">
        <v>6.1854076595810263E-2</v>
      </c>
      <c r="N84" s="98">
        <v>5.177233505445037E-2</v>
      </c>
      <c r="O84" s="98">
        <v>7.607558591199963E-2</v>
      </c>
      <c r="P84" s="98">
        <v>0.11929316389090529</v>
      </c>
      <c r="Q84" s="98">
        <v>5.7208555773394121E-2</v>
      </c>
      <c r="R84" s="98">
        <v>4.9015499509708571E-2</v>
      </c>
      <c r="S84" s="98">
        <v>3.846781228636513E-2</v>
      </c>
      <c r="T84" s="98">
        <v>4.4420809682036648E-2</v>
      </c>
      <c r="U84" s="98">
        <v>3.5940022238364358E-2</v>
      </c>
      <c r="V84" s="98">
        <v>3.4490987752536582E-2</v>
      </c>
      <c r="W84" s="98">
        <v>2.2087589671255781E-2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4.5010557109296636E-3</v>
      </c>
      <c r="D85" s="122">
        <f t="shared" si="34"/>
        <v>1.8444930240076392E-3</v>
      </c>
      <c r="E85" s="122">
        <f t="shared" si="34"/>
        <v>2.1009556552565208E-2</v>
      </c>
      <c r="F85" s="122">
        <f t="shared" si="34"/>
        <v>3.4853153345243131E-2</v>
      </c>
      <c r="G85" s="122">
        <f t="shared" si="34"/>
        <v>8.5325474865523138E-2</v>
      </c>
      <c r="H85" s="122">
        <f t="shared" si="34"/>
        <v>0.12479671588884587</v>
      </c>
      <c r="I85" s="122">
        <f t="shared" si="34"/>
        <v>1.5333777100074646E-2</v>
      </c>
      <c r="J85" s="122">
        <f t="shared" si="34"/>
        <v>2.4206861431224306E-2</v>
      </c>
      <c r="K85" s="122">
        <f t="shared" si="34"/>
        <v>4.8931516415047296E-2</v>
      </c>
      <c r="L85" s="122">
        <f t="shared" si="34"/>
        <v>8.4640084421576028E-2</v>
      </c>
      <c r="M85" s="122">
        <f t="shared" si="34"/>
        <v>0.20734602265079008</v>
      </c>
      <c r="N85" s="122">
        <f t="shared" si="34"/>
        <v>0.19383174269565498</v>
      </c>
      <c r="O85" s="122">
        <f t="shared" si="34"/>
        <v>0.22641186640858121</v>
      </c>
      <c r="P85" s="122">
        <f t="shared" si="34"/>
        <v>0.55495920728740211</v>
      </c>
      <c r="Q85" s="122">
        <f t="shared" si="34"/>
        <v>0.26794790205846242</v>
      </c>
      <c r="R85" s="122">
        <f t="shared" si="34"/>
        <v>0.25217327494539216</v>
      </c>
      <c r="S85" s="122">
        <f t="shared" si="34"/>
        <v>0.12828895128996928</v>
      </c>
      <c r="T85" s="122">
        <f t="shared" si="34"/>
        <v>0.10183972525835941</v>
      </c>
      <c r="U85" s="122">
        <f t="shared" si="34"/>
        <v>6.6563949350776211E-2</v>
      </c>
      <c r="V85" s="122">
        <f t="shared" si="34"/>
        <v>6.0085122446013058E-2</v>
      </c>
      <c r="W85" s="122">
        <f t="shared" si="34"/>
        <v>9.1706808101106249E-2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4.5010557109296636E-3</v>
      </c>
      <c r="D86" s="98">
        <v>1.8444930240076392E-3</v>
      </c>
      <c r="E86" s="98">
        <v>2.1009556552565208E-2</v>
      </c>
      <c r="F86" s="98">
        <v>3.4853153345243131E-2</v>
      </c>
      <c r="G86" s="98">
        <v>8.5325474865523138E-2</v>
      </c>
      <c r="H86" s="98">
        <v>0.12479671588884587</v>
      </c>
      <c r="I86" s="98">
        <v>1.5333777100074646E-2</v>
      </c>
      <c r="J86" s="98">
        <v>2.4206861431224306E-2</v>
      </c>
      <c r="K86" s="98">
        <v>4.8931516415047296E-2</v>
      </c>
      <c r="L86" s="98">
        <v>8.4640084421576028E-2</v>
      </c>
      <c r="M86" s="98">
        <v>0.20734602265079008</v>
      </c>
      <c r="N86" s="98">
        <v>0.19383174269565498</v>
      </c>
      <c r="O86" s="98">
        <v>0.22641186640858121</v>
      </c>
      <c r="P86" s="98">
        <v>0.55495920728740211</v>
      </c>
      <c r="Q86" s="98">
        <v>0.26794790205846242</v>
      </c>
      <c r="R86" s="98">
        <v>0.25217327494539216</v>
      </c>
      <c r="S86" s="98">
        <v>0.12828895128996928</v>
      </c>
      <c r="T86" s="98">
        <v>0.10183972525835941</v>
      </c>
      <c r="U86" s="98">
        <v>6.6563949350776211E-2</v>
      </c>
      <c r="V86" s="98">
        <v>6.0085122446013058E-2</v>
      </c>
      <c r="W86" s="98">
        <v>9.1706808101106249E-2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0.48190047285148896</v>
      </c>
      <c r="D87" s="122">
        <v>0.90565676391974648</v>
      </c>
      <c r="E87" s="122">
        <v>1.0191328414678047</v>
      </c>
      <c r="F87" s="122">
        <v>1.2481676780533779</v>
      </c>
      <c r="G87" s="122">
        <v>1.3384564278294919</v>
      </c>
      <c r="H87" s="122">
        <v>1.1974501141294163</v>
      </c>
      <c r="I87" s="122">
        <v>0.82169685591990294</v>
      </c>
      <c r="J87" s="122">
        <v>0.62393857343847692</v>
      </c>
      <c r="K87" s="122">
        <v>0.71139000040391853</v>
      </c>
      <c r="L87" s="122">
        <v>0.95149493564815668</v>
      </c>
      <c r="M87" s="122">
        <v>1.0223612438077612</v>
      </c>
      <c r="N87" s="122">
        <v>0.88401911791930399</v>
      </c>
      <c r="O87" s="122">
        <v>1.3335541289953088</v>
      </c>
      <c r="P87" s="122">
        <v>2.5503598429128043</v>
      </c>
      <c r="Q87" s="122">
        <v>1.2782023044042812</v>
      </c>
      <c r="R87" s="122">
        <v>1.1613293132561946</v>
      </c>
      <c r="S87" s="122">
        <v>0.95421103916007832</v>
      </c>
      <c r="T87" s="122">
        <v>1.1079014321357232</v>
      </c>
      <c r="U87" s="122">
        <v>0.90818740691475286</v>
      </c>
      <c r="V87" s="122">
        <v>0.8796307159018969</v>
      </c>
      <c r="W87" s="122">
        <v>0.59872322694129942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0.21997487668129895</v>
      </c>
      <c r="D96" s="101">
        <v>0.47247031594362265</v>
      </c>
      <c r="E96" s="101">
        <v>0.51451972079197728</v>
      </c>
      <c r="F96" s="101">
        <v>0.49517743691230581</v>
      </c>
      <c r="G96" s="101">
        <v>0.64848423890724671</v>
      </c>
      <c r="H96" s="101">
        <v>0.65126008543848579</v>
      </c>
      <c r="I96" s="101">
        <v>0.25202480982060205</v>
      </c>
      <c r="J96" s="101">
        <v>0.33530582660739694</v>
      </c>
      <c r="K96" s="101">
        <v>0.20938128010912752</v>
      </c>
      <c r="L96" s="101">
        <v>0.83142193170754464</v>
      </c>
      <c r="M96" s="101">
        <v>8.0280045593335236E-2</v>
      </c>
      <c r="N96" s="101">
        <v>0.50697163021610347</v>
      </c>
      <c r="O96" s="101">
        <v>0.6099658797222276</v>
      </c>
      <c r="P96" s="101">
        <v>0.65500231392031638</v>
      </c>
      <c r="Q96" s="101">
        <v>0.66561624504598893</v>
      </c>
      <c r="R96" s="101">
        <v>0.48299599712242774</v>
      </c>
      <c r="S96" s="101">
        <v>0.46469225502256989</v>
      </c>
      <c r="T96" s="101">
        <v>0.69222675356752883</v>
      </c>
      <c r="U96" s="101">
        <v>0.42543775133836392</v>
      </c>
      <c r="V96" s="101">
        <v>0.46570274464128114</v>
      </c>
      <c r="W96" s="101">
        <v>0.30486296992708811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0.26192559617019001</v>
      </c>
      <c r="D97" s="104">
        <v>0.43318644797612382</v>
      </c>
      <c r="E97" s="104">
        <v>0.50461312067582731</v>
      </c>
      <c r="F97" s="104">
        <v>0.75299024114107205</v>
      </c>
      <c r="G97" s="104">
        <v>0.68997218892224521</v>
      </c>
      <c r="H97" s="104">
        <v>0.54619002869093047</v>
      </c>
      <c r="I97" s="104">
        <v>0.56967204609930089</v>
      </c>
      <c r="J97" s="104">
        <v>0.28863274683107998</v>
      </c>
      <c r="K97" s="104">
        <v>0.50200872029479104</v>
      </c>
      <c r="L97" s="104">
        <v>0.12007300394061207</v>
      </c>
      <c r="M97" s="104">
        <v>0.94208119821442604</v>
      </c>
      <c r="N97" s="104">
        <v>0.37704748770320051</v>
      </c>
      <c r="O97" s="104">
        <v>0.72358824927308119</v>
      </c>
      <c r="P97" s="104">
        <v>1.895357528992488</v>
      </c>
      <c r="Q97" s="104">
        <v>0.61258605935829213</v>
      </c>
      <c r="R97" s="104">
        <v>0.67833331613376691</v>
      </c>
      <c r="S97" s="104">
        <v>0.48951878413750843</v>
      </c>
      <c r="T97" s="104">
        <v>0.41567467856819429</v>
      </c>
      <c r="U97" s="104">
        <v>0.48274965557638894</v>
      </c>
      <c r="V97" s="104">
        <v>0.41392797126061576</v>
      </c>
      <c r="W97" s="104">
        <v>0.29386025701421137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0.12728436426234357</v>
      </c>
      <c r="D98" s="98">
        <v>0.22140519437452155</v>
      </c>
      <c r="E98" s="98">
        <v>0.25228213552558648</v>
      </c>
      <c r="F98" s="98">
        <v>0.37720345571842739</v>
      </c>
      <c r="G98" s="98">
        <v>0.35027645196043167</v>
      </c>
      <c r="H98" s="98">
        <v>0.27245651655836456</v>
      </c>
      <c r="I98" s="98">
        <v>0.30340605722235392</v>
      </c>
      <c r="J98" s="98">
        <v>0.13922804461093979</v>
      </c>
      <c r="K98" s="98">
        <v>0.25015175977594822</v>
      </c>
      <c r="L98" s="98">
        <v>5.0595654534612317E-2</v>
      </c>
      <c r="M98" s="98">
        <v>0.43643593986689189</v>
      </c>
      <c r="N98" s="98">
        <v>0.16665865915305245</v>
      </c>
      <c r="O98" s="98">
        <v>0.32703278079980458</v>
      </c>
      <c r="P98" s="98">
        <v>0.89191915270518352</v>
      </c>
      <c r="Q98" s="98">
        <v>0.29157936920232713</v>
      </c>
      <c r="R98" s="98">
        <v>0.3345757579070715</v>
      </c>
      <c r="S98" s="98">
        <v>0.24291635800201725</v>
      </c>
      <c r="T98" s="98">
        <v>0.19725112887129248</v>
      </c>
      <c r="U98" s="98">
        <v>0.22090486940048468</v>
      </c>
      <c r="V98" s="98">
        <v>0.18753288127360912</v>
      </c>
      <c r="W98" s="98">
        <v>0.13267315269197416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0.13464123190784644</v>
      </c>
      <c r="D99" s="98">
        <v>0.21178125360160227</v>
      </c>
      <c r="E99" s="98">
        <v>0.25233098515024088</v>
      </c>
      <c r="F99" s="98">
        <v>0.3757867854226446</v>
      </c>
      <c r="G99" s="98">
        <v>0.33969573696181349</v>
      </c>
      <c r="H99" s="98">
        <v>0.27373351213256586</v>
      </c>
      <c r="I99" s="98">
        <v>0.26626598887694697</v>
      </c>
      <c r="J99" s="98">
        <v>0.14940470222014016</v>
      </c>
      <c r="K99" s="98">
        <v>0.25185696051884282</v>
      </c>
      <c r="L99" s="98">
        <v>6.9477349405999755E-2</v>
      </c>
      <c r="M99" s="98">
        <v>0.50564525834753415</v>
      </c>
      <c r="N99" s="98">
        <v>0.21038882855014809</v>
      </c>
      <c r="O99" s="98">
        <v>0.39655546847327661</v>
      </c>
      <c r="P99" s="98">
        <v>1.0034383762873045</v>
      </c>
      <c r="Q99" s="98">
        <v>0.32100669015596506</v>
      </c>
      <c r="R99" s="98">
        <v>0.3437575582266954</v>
      </c>
      <c r="S99" s="98">
        <v>0.24660242613549119</v>
      </c>
      <c r="T99" s="98">
        <v>0.21842354969690184</v>
      </c>
      <c r="U99" s="98">
        <v>0.26184478617590423</v>
      </c>
      <c r="V99" s="98">
        <v>0.22639508998700666</v>
      </c>
      <c r="W99" s="98">
        <v>0.16118710432223723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9.6464295220397581E-2</v>
      </c>
      <c r="D100" s="122">
        <v>0.15849524907580906</v>
      </c>
      <c r="E100" s="122">
        <v>0.17837382413104425</v>
      </c>
      <c r="F100" s="122">
        <v>0.23220304934625727</v>
      </c>
      <c r="G100" s="122">
        <v>0.24916548180405043</v>
      </c>
      <c r="H100" s="122">
        <v>0.24860504935834826</v>
      </c>
      <c r="I100" s="122">
        <v>0.15377785411684469</v>
      </c>
      <c r="J100" s="122">
        <v>0.13062393144279297</v>
      </c>
      <c r="K100" s="122">
        <v>0.12851045238485823</v>
      </c>
      <c r="L100" s="122">
        <v>0.21461799527793096</v>
      </c>
      <c r="M100" s="122">
        <v>0.22570804391785793</v>
      </c>
      <c r="N100" s="122">
        <v>0.1989963092731227</v>
      </c>
      <c r="O100" s="122">
        <v>0.29643740398534929</v>
      </c>
      <c r="P100" s="122">
        <v>0.54465934750180456</v>
      </c>
      <c r="Q100" s="122">
        <v>0.26637360520419257</v>
      </c>
      <c r="R100" s="122">
        <v>0.23443217517750176</v>
      </c>
      <c r="S100" s="122">
        <v>0.19185884511457216</v>
      </c>
      <c r="T100" s="122">
        <v>0.23046235117836508</v>
      </c>
      <c r="U100" s="122">
        <v>0.19696731809784845</v>
      </c>
      <c r="V100" s="122">
        <v>0.20110064114835186</v>
      </c>
      <c r="W100" s="122">
        <v>0.14067278022305046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9.6464295220397581E-2</v>
      </c>
      <c r="D103" s="33">
        <v>0.15849524907580906</v>
      </c>
      <c r="E103" s="33">
        <v>0.17837382413104425</v>
      </c>
      <c r="F103" s="33">
        <v>0.23220304934625727</v>
      </c>
      <c r="G103" s="33">
        <v>0.24916548180405043</v>
      </c>
      <c r="H103" s="33">
        <v>0.24860504935834826</v>
      </c>
      <c r="I103" s="33">
        <v>0.15377785411684469</v>
      </c>
      <c r="J103" s="33">
        <v>0.13062393144279297</v>
      </c>
      <c r="K103" s="33">
        <v>0.12851045238485823</v>
      </c>
      <c r="L103" s="33">
        <v>0.21461799527793096</v>
      </c>
      <c r="M103" s="33">
        <v>0.22570804391785793</v>
      </c>
      <c r="N103" s="33">
        <v>0.1989963092731227</v>
      </c>
      <c r="O103" s="33">
        <v>0.29643740398534929</v>
      </c>
      <c r="P103" s="33">
        <v>0.54465934750180456</v>
      </c>
      <c r="Q103" s="33">
        <v>0.26637360520419257</v>
      </c>
      <c r="R103" s="33">
        <v>0.23443217517750176</v>
      </c>
      <c r="S103" s="33">
        <v>0.19185884511457216</v>
      </c>
      <c r="T103" s="33">
        <v>0.23046235117836508</v>
      </c>
      <c r="U103" s="33">
        <v>0.19696731809784845</v>
      </c>
      <c r="V103" s="33">
        <v>0.20110064114835186</v>
      </c>
      <c r="W103" s="33">
        <v>0.14067278022305046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7.1141348484272813</v>
      </c>
      <c r="D124" s="117">
        <f t="shared" si="42"/>
        <v>7.0239986141705373</v>
      </c>
      <c r="E124" s="117">
        <f t="shared" si="42"/>
        <v>7.4434253535343728</v>
      </c>
      <c r="F124" s="117">
        <f t="shared" si="42"/>
        <v>6.4937098640016204</v>
      </c>
      <c r="G124" s="117">
        <f t="shared" si="42"/>
        <v>5.1936165631337783</v>
      </c>
      <c r="H124" s="117">
        <f t="shared" si="42"/>
        <v>5.1084077671333636</v>
      </c>
      <c r="I124" s="117">
        <f t="shared" si="42"/>
        <v>5.726536524894188</v>
      </c>
      <c r="J124" s="117">
        <f t="shared" si="42"/>
        <v>5.7348809495938795</v>
      </c>
      <c r="K124" s="117">
        <f t="shared" si="42"/>
        <v>6.5229143729339487</v>
      </c>
      <c r="L124" s="117">
        <f t="shared" si="42"/>
        <v>9.2150069991323829</v>
      </c>
      <c r="M124" s="117">
        <f t="shared" si="42"/>
        <v>8.1933713161159023</v>
      </c>
      <c r="N124" s="117">
        <f t="shared" si="42"/>
        <v>8.4798518200439901</v>
      </c>
      <c r="O124" s="117">
        <f t="shared" si="42"/>
        <v>10.858340577085915</v>
      </c>
      <c r="P124" s="117">
        <f t="shared" si="42"/>
        <v>9.7381298985529678</v>
      </c>
      <c r="Q124" s="117">
        <f t="shared" si="42"/>
        <v>7.4860118700875899</v>
      </c>
      <c r="R124" s="117">
        <f t="shared" ref="R124:V124" si="43">R125+R128+R130+R139</f>
        <v>6.724115770855521</v>
      </c>
      <c r="S124" s="117">
        <f t="shared" si="43"/>
        <v>5.5149810938992951</v>
      </c>
      <c r="T124" s="117">
        <f t="shared" si="43"/>
        <v>5.92226154463635</v>
      </c>
      <c r="U124" s="117">
        <f t="shared" si="43"/>
        <v>5.0216297306044249</v>
      </c>
      <c r="V124" s="117">
        <f t="shared" si="43"/>
        <v>4.8243468497262416</v>
      </c>
      <c r="W124" s="117">
        <f t="shared" ref="W124" si="44">W125+W128+W130+W139</f>
        <v>4.0206210647070826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6.2698923446635746</v>
      </c>
      <c r="D125" s="122">
        <f t="shared" si="45"/>
        <v>6.1038447029303358</v>
      </c>
      <c r="E125" s="122">
        <f t="shared" si="45"/>
        <v>6.4599198489303573</v>
      </c>
      <c r="F125" s="122">
        <f t="shared" si="45"/>
        <v>5.6274809987101788</v>
      </c>
      <c r="G125" s="122">
        <f t="shared" si="45"/>
        <v>4.4667677686900111</v>
      </c>
      <c r="H125" s="122">
        <f t="shared" si="45"/>
        <v>4.3649628858554737</v>
      </c>
      <c r="I125" s="122">
        <f t="shared" si="45"/>
        <v>4.9058207615640539</v>
      </c>
      <c r="J125" s="122">
        <f t="shared" si="45"/>
        <v>4.9719949632131106</v>
      </c>
      <c r="K125" s="122">
        <f t="shared" si="45"/>
        <v>5.6217278722049331</v>
      </c>
      <c r="L125" s="122">
        <f t="shared" si="45"/>
        <v>7.9149982083643087</v>
      </c>
      <c r="M125" s="122">
        <f t="shared" si="45"/>
        <v>6.9151803674216099</v>
      </c>
      <c r="N125" s="122">
        <f t="shared" si="45"/>
        <v>7.1883668356760539</v>
      </c>
      <c r="O125" s="122">
        <f t="shared" si="45"/>
        <v>9.2325784239687358</v>
      </c>
      <c r="P125" s="122">
        <f t="shared" si="45"/>
        <v>8.0012273206211795</v>
      </c>
      <c r="Q125" s="122">
        <f t="shared" si="45"/>
        <v>6.0347745185806936</v>
      </c>
      <c r="R125" s="122">
        <f t="shared" ref="R125:V125" si="46">SUM(R126:R127)</f>
        <v>5.3795654880565174</v>
      </c>
      <c r="S125" s="122">
        <f t="shared" si="46"/>
        <v>4.4407514184877197</v>
      </c>
      <c r="T125" s="122">
        <f t="shared" si="46"/>
        <v>4.8004632939593401</v>
      </c>
      <c r="U125" s="122">
        <f t="shared" si="46"/>
        <v>4.0731884846440281</v>
      </c>
      <c r="V125" s="122">
        <f t="shared" si="46"/>
        <v>3.9232538479763446</v>
      </c>
      <c r="W125" s="122">
        <f t="shared" ref="W125" si="47">SUM(W126:W127)</f>
        <v>3.2045880534830893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6.241164372245688</v>
      </c>
      <c r="D126" s="98">
        <v>6.0764181618915725</v>
      </c>
      <c r="E126" s="98">
        <v>6.4314226279684448</v>
      </c>
      <c r="F126" s="98">
        <v>5.6031578335869572</v>
      </c>
      <c r="G126" s="98">
        <v>4.447920351671816</v>
      </c>
      <c r="H126" s="98">
        <v>4.3470102267460824</v>
      </c>
      <c r="I126" s="98">
        <v>4.8862345447236866</v>
      </c>
      <c r="J126" s="98">
        <v>4.9520616120912218</v>
      </c>
      <c r="K126" s="98">
        <v>5.5994626586854244</v>
      </c>
      <c r="L126" s="98">
        <v>7.8829935320366475</v>
      </c>
      <c r="M126" s="98">
        <v>6.8889115011554374</v>
      </c>
      <c r="N126" s="98">
        <v>7.161084152134884</v>
      </c>
      <c r="O126" s="98">
        <v>9.1973001925822402</v>
      </c>
      <c r="P126" s="98">
        <v>7.9726937964767846</v>
      </c>
      <c r="Q126" s="98">
        <v>6.012654400966797</v>
      </c>
      <c r="R126" s="98">
        <v>5.3597644577770405</v>
      </c>
      <c r="S126" s="98">
        <v>4.4246788849334306</v>
      </c>
      <c r="T126" s="98">
        <v>4.783286151184809</v>
      </c>
      <c r="U126" s="98">
        <v>4.0589065797732413</v>
      </c>
      <c r="V126" s="98">
        <v>3.9098463224916027</v>
      </c>
      <c r="W126" s="98">
        <v>3.1933700447411586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2.8727972417886351E-2</v>
      </c>
      <c r="D127" s="98">
        <v>2.7426541038763432E-2</v>
      </c>
      <c r="E127" s="98">
        <v>2.8497220961912425E-2</v>
      </c>
      <c r="F127" s="98">
        <v>2.4323165123221659E-2</v>
      </c>
      <c r="G127" s="98">
        <v>1.8847417018195436E-2</v>
      </c>
      <c r="H127" s="98">
        <v>1.7952659109391176E-2</v>
      </c>
      <c r="I127" s="98">
        <v>1.9586216840367463E-2</v>
      </c>
      <c r="J127" s="98">
        <v>1.9933351121889122E-2</v>
      </c>
      <c r="K127" s="98">
        <v>2.226521351950897E-2</v>
      </c>
      <c r="L127" s="98">
        <v>3.2004676327661567E-2</v>
      </c>
      <c r="M127" s="98">
        <v>2.6268866266172253E-2</v>
      </c>
      <c r="N127" s="98">
        <v>2.7282683541169882E-2</v>
      </c>
      <c r="O127" s="98">
        <v>3.52782313864963E-2</v>
      </c>
      <c r="P127" s="98">
        <v>2.8533524144394966E-2</v>
      </c>
      <c r="Q127" s="98">
        <v>2.2120117613896238E-2</v>
      </c>
      <c r="R127" s="98">
        <v>1.9801030279476713E-2</v>
      </c>
      <c r="S127" s="98">
        <v>1.6072533554289101E-2</v>
      </c>
      <c r="T127" s="98">
        <v>1.7177142774530915E-2</v>
      </c>
      <c r="U127" s="98">
        <v>1.4281904870786915E-2</v>
      </c>
      <c r="V127" s="98">
        <v>1.3407525484741684E-2</v>
      </c>
      <c r="W127" s="98">
        <v>1.1218008741930553E-2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6.199567299959725E-3</v>
      </c>
      <c r="D128" s="122">
        <f t="shared" si="48"/>
        <v>1.6139313960066843E-3</v>
      </c>
      <c r="E128" s="122">
        <f t="shared" si="48"/>
        <v>1.6767879519870656E-2</v>
      </c>
      <c r="F128" s="122">
        <f t="shared" si="48"/>
        <v>1.9341045659191258E-2</v>
      </c>
      <c r="G128" s="122">
        <f t="shared" si="48"/>
        <v>3.7149471863247734E-2</v>
      </c>
      <c r="H128" s="122">
        <f t="shared" si="48"/>
        <v>5.9537297864001804E-2</v>
      </c>
      <c r="I128" s="122">
        <f t="shared" si="48"/>
        <v>1.3136261273630826E-2</v>
      </c>
      <c r="J128" s="122">
        <f t="shared" si="48"/>
        <v>2.2700210304799556E-2</v>
      </c>
      <c r="K128" s="122">
        <f t="shared" si="48"/>
        <v>4.9703306894779906E-2</v>
      </c>
      <c r="L128" s="122">
        <f t="shared" si="48"/>
        <v>7.7063473553672837E-2</v>
      </c>
      <c r="M128" s="122">
        <f t="shared" si="48"/>
        <v>0.19263458248327903</v>
      </c>
      <c r="N128" s="122">
        <f t="shared" si="48"/>
        <v>0.19766349135103367</v>
      </c>
      <c r="O128" s="122">
        <f t="shared" si="48"/>
        <v>0.18728174364266259</v>
      </c>
      <c r="P128" s="122">
        <f t="shared" si="48"/>
        <v>0.28786654067849204</v>
      </c>
      <c r="Q128" s="122">
        <f t="shared" si="48"/>
        <v>0.20638284884398536</v>
      </c>
      <c r="R128" s="122">
        <f t="shared" si="48"/>
        <v>0.19957517243181627</v>
      </c>
      <c r="S128" s="122">
        <f t="shared" si="48"/>
        <v>0.1083830695474312</v>
      </c>
      <c r="T128" s="122">
        <f t="shared" si="48"/>
        <v>7.7035816713838731E-2</v>
      </c>
      <c r="U128" s="122">
        <f t="shared" si="48"/>
        <v>5.3872511142882447E-2</v>
      </c>
      <c r="V128" s="122">
        <f t="shared" si="48"/>
        <v>4.9323607978070408E-2</v>
      </c>
      <c r="W128" s="122">
        <f t="shared" si="48"/>
        <v>8.9226433905389188E-2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6.199567299959725E-3</v>
      </c>
      <c r="D129" s="98">
        <v>1.6139313960066843E-3</v>
      </c>
      <c r="E129" s="98">
        <v>1.6767879519870656E-2</v>
      </c>
      <c r="F129" s="98">
        <v>1.9341045659191258E-2</v>
      </c>
      <c r="G129" s="98">
        <v>3.7149471863247734E-2</v>
      </c>
      <c r="H129" s="98">
        <v>5.9537297864001804E-2</v>
      </c>
      <c r="I129" s="98">
        <v>1.3136261273630826E-2</v>
      </c>
      <c r="J129" s="98">
        <v>2.2700210304799556E-2</v>
      </c>
      <c r="K129" s="98">
        <v>4.9703306894779906E-2</v>
      </c>
      <c r="L129" s="98">
        <v>7.7063473553672837E-2</v>
      </c>
      <c r="M129" s="98">
        <v>0.19263458248327903</v>
      </c>
      <c r="N129" s="98">
        <v>0.19766349135103367</v>
      </c>
      <c r="O129" s="98">
        <v>0.18728174364266259</v>
      </c>
      <c r="P129" s="98">
        <v>0.28786654067849204</v>
      </c>
      <c r="Q129" s="98">
        <v>0.20638284884398536</v>
      </c>
      <c r="R129" s="98">
        <v>0.19957517243181627</v>
      </c>
      <c r="S129" s="98">
        <v>0.1083830695474312</v>
      </c>
      <c r="T129" s="98">
        <v>7.7035816713838731E-2</v>
      </c>
      <c r="U129" s="98">
        <v>5.3872511142882447E-2</v>
      </c>
      <c r="V129" s="98">
        <v>4.9323607978070408E-2</v>
      </c>
      <c r="W129" s="98">
        <v>8.9226433905389188E-2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0.70554522414623089</v>
      </c>
      <c r="D130" s="122">
        <v>0.77901459117300798</v>
      </c>
      <c r="E130" s="122">
        <v>0.82452387199593669</v>
      </c>
      <c r="F130" s="122">
        <v>0.71829637508117816</v>
      </c>
      <c r="G130" s="122">
        <v>0.58125815020097216</v>
      </c>
      <c r="H130" s="122">
        <v>0.56534292720758805</v>
      </c>
      <c r="I130" s="122">
        <v>0.67560421426995443</v>
      </c>
      <c r="J130" s="122">
        <v>0.61767835015645878</v>
      </c>
      <c r="K130" s="122">
        <v>0.72101580959432221</v>
      </c>
      <c r="L130" s="122">
        <v>1.0274696570664557</v>
      </c>
      <c r="M130" s="122">
        <v>0.87586308372413302</v>
      </c>
      <c r="N130" s="122">
        <v>0.89086142047649319</v>
      </c>
      <c r="O130" s="122">
        <v>1.1932634950086878</v>
      </c>
      <c r="P130" s="122">
        <v>1.1665405976842413</v>
      </c>
      <c r="Q130" s="122">
        <v>1.0396971918224152</v>
      </c>
      <c r="R130" s="122">
        <v>0.95945517291246252</v>
      </c>
      <c r="S130" s="122">
        <v>0.8036506688525682</v>
      </c>
      <c r="T130" s="122">
        <v>0.87038052696361623</v>
      </c>
      <c r="U130" s="122">
        <v>0.73502281054566065</v>
      </c>
      <c r="V130" s="122">
        <v>0.68683477300975104</v>
      </c>
      <c r="W130" s="122">
        <v>0.58993667369010061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0.68113561490487917</v>
      </c>
      <c r="D131" s="98">
        <v>0.76161381317893218</v>
      </c>
      <c r="E131" s="98">
        <v>0.80203266420972408</v>
      </c>
      <c r="F131" s="98">
        <v>0.69556746946115922</v>
      </c>
      <c r="G131" s="98">
        <v>0.5641773810049372</v>
      </c>
      <c r="H131" s="98">
        <v>0.54556419537852996</v>
      </c>
      <c r="I131" s="98">
        <v>0.65390726972348512</v>
      </c>
      <c r="J131" s="98">
        <v>0.59780570942989708</v>
      </c>
      <c r="K131" s="98">
        <v>0.69795922408717492</v>
      </c>
      <c r="L131" s="98">
        <v>0.99817865285648322</v>
      </c>
      <c r="M131" s="98">
        <v>0.85370684192267465</v>
      </c>
      <c r="N131" s="98">
        <v>0.86462133276950326</v>
      </c>
      <c r="O131" s="98">
        <v>1.1520246807928072</v>
      </c>
      <c r="P131" s="98">
        <v>1.1195026433029602</v>
      </c>
      <c r="Q131" s="98">
        <v>0.99151261658306988</v>
      </c>
      <c r="R131" s="98">
        <v>0.92338921927386597</v>
      </c>
      <c r="S131" s="98">
        <v>0.77705489105781045</v>
      </c>
      <c r="T131" s="98">
        <v>0.83633285156479409</v>
      </c>
      <c r="U131" s="98">
        <v>0.70582027688341076</v>
      </c>
      <c r="V131" s="98">
        <v>0.65695631643505137</v>
      </c>
      <c r="W131" s="98">
        <v>0.56436715777280921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1.1580049366957142E-2</v>
      </c>
      <c r="D132" s="98">
        <v>1.241307850713727E-3</v>
      </c>
      <c r="E132" s="98">
        <v>7.358702873810621E-3</v>
      </c>
      <c r="F132" s="98">
        <v>8.6778906897877969E-3</v>
      </c>
      <c r="G132" s="98">
        <v>2.6366667687656208E-3</v>
      </c>
      <c r="H132" s="98">
        <v>2.9108003292659859E-3</v>
      </c>
      <c r="I132" s="98">
        <v>4.90012105400091E-3</v>
      </c>
      <c r="J132" s="98">
        <v>9.06672252333467E-3</v>
      </c>
      <c r="K132" s="98">
        <v>4.5358031927136347E-3</v>
      </c>
      <c r="L132" s="98">
        <v>1.0384301845538259E-2</v>
      </c>
      <c r="M132" s="98">
        <v>8.824751061958624E-4</v>
      </c>
      <c r="N132" s="98">
        <v>6.921936667713938E-3</v>
      </c>
      <c r="O132" s="98">
        <v>1.5268753448224422E-2</v>
      </c>
      <c r="P132" s="98">
        <v>0</v>
      </c>
      <c r="Q132" s="98">
        <v>1.7998368438027837E-2</v>
      </c>
      <c r="R132" s="98">
        <v>7.2163618579101857E-3</v>
      </c>
      <c r="S132" s="98">
        <v>1.1326528636068614E-3</v>
      </c>
      <c r="T132" s="98">
        <v>5.1117946764325491E-3</v>
      </c>
      <c r="U132" s="98">
        <v>1.0239449203000451E-3</v>
      </c>
      <c r="V132" s="98">
        <v>8.4066834363490453E-4</v>
      </c>
      <c r="W132" s="98">
        <v>6.3043770659544814E-3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5.6772298836194049E-3</v>
      </c>
      <c r="D133" s="101">
        <v>6.3327411034619331E-4</v>
      </c>
      <c r="E133" s="101">
        <v>3.688254072330286E-3</v>
      </c>
      <c r="F133" s="101">
        <v>4.3585900711043141E-3</v>
      </c>
      <c r="G133" s="101">
        <v>1.33786294437014E-3</v>
      </c>
      <c r="H133" s="101">
        <v>1.4556876312437643E-3</v>
      </c>
      <c r="I133" s="101">
        <v>2.588501122073586E-3</v>
      </c>
      <c r="J133" s="101">
        <v>4.4219079357831689E-3</v>
      </c>
      <c r="K133" s="101">
        <v>2.2670143720903329E-3</v>
      </c>
      <c r="L133" s="101">
        <v>4.6176974400409295E-3</v>
      </c>
      <c r="M133" s="101">
        <v>4.0564272119139101E-4</v>
      </c>
      <c r="N133" s="101">
        <v>3.0498690072051668E-3</v>
      </c>
      <c r="O133" s="101">
        <v>7.0349588524982491E-3</v>
      </c>
      <c r="P133" s="101">
        <v>0</v>
      </c>
      <c r="Q133" s="101">
        <v>8.6271838056298164E-3</v>
      </c>
      <c r="R133" s="101">
        <v>3.5924117744746552E-3</v>
      </c>
      <c r="S133" s="101">
        <v>5.6320038259411343E-4</v>
      </c>
      <c r="T133" s="101">
        <v>2.4382900946350421E-3</v>
      </c>
      <c r="U133" s="101">
        <v>4.6883241444382618E-4</v>
      </c>
      <c r="V133" s="101">
        <v>3.7805380886213091E-4</v>
      </c>
      <c r="W133" s="101">
        <v>2.8560553225969783E-3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5.9028194833377371E-3</v>
      </c>
      <c r="D134" s="104">
        <v>6.0803374036753357E-4</v>
      </c>
      <c r="E134" s="104">
        <v>3.670448801480335E-3</v>
      </c>
      <c r="F134" s="104">
        <v>4.3193006186834837E-3</v>
      </c>
      <c r="G134" s="104">
        <v>1.2988038243954808E-3</v>
      </c>
      <c r="H134" s="104">
        <v>1.4551126980222213E-3</v>
      </c>
      <c r="I134" s="104">
        <v>2.3116199319273239E-3</v>
      </c>
      <c r="J134" s="104">
        <v>4.644814587551502E-3</v>
      </c>
      <c r="K134" s="104">
        <v>2.2687888206233023E-3</v>
      </c>
      <c r="L134" s="104">
        <v>5.7666044054973309E-3</v>
      </c>
      <c r="M134" s="104">
        <v>4.7683238500447134E-4</v>
      </c>
      <c r="N134" s="104">
        <v>3.8720676605087717E-3</v>
      </c>
      <c r="O134" s="104">
        <v>8.2337945957261741E-3</v>
      </c>
      <c r="P134" s="104">
        <v>0</v>
      </c>
      <c r="Q134" s="104">
        <v>9.3711846323980205E-3</v>
      </c>
      <c r="R134" s="104">
        <v>3.6239500834355305E-3</v>
      </c>
      <c r="S134" s="104">
        <v>5.694524810127481E-4</v>
      </c>
      <c r="T134" s="104">
        <v>2.673504581797507E-3</v>
      </c>
      <c r="U134" s="104">
        <v>5.5511250585621897E-4</v>
      </c>
      <c r="V134" s="104">
        <v>4.6261453477277362E-4</v>
      </c>
      <c r="W134" s="104">
        <v>3.4483217433575034E-3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5.8596619418344572E-3</v>
      </c>
      <c r="D135" s="101">
        <v>8.4418327344393668E-3</v>
      </c>
      <c r="E135" s="101">
        <v>7.6104343276150897E-3</v>
      </c>
      <c r="F135" s="101">
        <v>5.5312373272119264E-3</v>
      </c>
      <c r="G135" s="101">
        <v>6.9568515580761122E-3</v>
      </c>
      <c r="H135" s="101">
        <v>9.1690223212218744E-3</v>
      </c>
      <c r="I135" s="101">
        <v>5.1195346257214263E-3</v>
      </c>
      <c r="J135" s="101">
        <v>5.7740240744201194E-3</v>
      </c>
      <c r="K135" s="101">
        <v>5.4157861354884873E-3</v>
      </c>
      <c r="L135" s="101">
        <v>1.6512084052228454E-2</v>
      </c>
      <c r="M135" s="101">
        <v>1.6561572923706506E-3</v>
      </c>
      <c r="N135" s="101">
        <v>1.1112175337732838E-2</v>
      </c>
      <c r="O135" s="101">
        <v>1.1881901093796002E-2</v>
      </c>
      <c r="P135" s="101">
        <v>1.2120053390013782E-2</v>
      </c>
      <c r="Q135" s="101">
        <v>1.5700553545836455E-2</v>
      </c>
      <c r="R135" s="101">
        <v>1.203287334835138E-2</v>
      </c>
      <c r="S135" s="101">
        <v>1.2424458710827509E-2</v>
      </c>
      <c r="T135" s="101">
        <v>1.8102338578471169E-2</v>
      </c>
      <c r="U135" s="101">
        <v>1.3183912502042454E-2</v>
      </c>
      <c r="V135" s="101">
        <v>1.5373142498871046E-2</v>
      </c>
      <c r="W135" s="101">
        <v>9.8134931578973406E-3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6.9698979325602418E-3</v>
      </c>
      <c r="D136" s="104">
        <v>7.7176374089227666E-3</v>
      </c>
      <c r="E136" s="104">
        <v>7.5220705847869407E-3</v>
      </c>
      <c r="F136" s="104">
        <v>8.5197776030192466E-3</v>
      </c>
      <c r="G136" s="104">
        <v>7.4872508691932634E-3</v>
      </c>
      <c r="H136" s="104">
        <v>7.6989091785702882E-3</v>
      </c>
      <c r="I136" s="104">
        <v>1.1677288866746943E-2</v>
      </c>
      <c r="J136" s="104">
        <v>5.0318941288070521E-3</v>
      </c>
      <c r="K136" s="104">
        <v>1.3104996178945118E-2</v>
      </c>
      <c r="L136" s="104">
        <v>2.3946183122059385E-3</v>
      </c>
      <c r="M136" s="104">
        <v>1.9617609402891797E-2</v>
      </c>
      <c r="N136" s="104">
        <v>8.2059757015432461E-3</v>
      </c>
      <c r="O136" s="104">
        <v>1.4088159673860127E-2</v>
      </c>
      <c r="P136" s="104">
        <v>3.491790099126732E-2</v>
      </c>
      <c r="Q136" s="104">
        <v>1.4485653255480981E-2</v>
      </c>
      <c r="R136" s="104">
        <v>1.6816718432335037E-2</v>
      </c>
      <c r="S136" s="104">
        <v>1.3038666220323337E-2</v>
      </c>
      <c r="T136" s="104">
        <v>1.0833542143918455E-2</v>
      </c>
      <c r="U136" s="104">
        <v>1.499467623990745E-2</v>
      </c>
      <c r="V136" s="104">
        <v>1.3664645732193776E-2</v>
      </c>
      <c r="W136" s="104">
        <v>9.4516456934395469E-3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3.3870650302649631E-3</v>
      </c>
      <c r="D137" s="98">
        <v>3.9445486316986647E-3</v>
      </c>
      <c r="E137" s="98">
        <v>3.7606712012614374E-3</v>
      </c>
      <c r="F137" s="98">
        <v>4.2679033249372993E-3</v>
      </c>
      <c r="G137" s="98">
        <v>3.8010338844167864E-3</v>
      </c>
      <c r="H137" s="98">
        <v>3.8404545412883189E-3</v>
      </c>
      <c r="I137" s="98">
        <v>6.2192979247723129E-3</v>
      </c>
      <c r="J137" s="98">
        <v>2.4272394173384757E-3</v>
      </c>
      <c r="K137" s="98">
        <v>6.5302408573602918E-3</v>
      </c>
      <c r="L137" s="98">
        <v>1.0090301474139209E-3</v>
      </c>
      <c r="M137" s="98">
        <v>9.088207910231438E-3</v>
      </c>
      <c r="N137" s="98">
        <v>3.6271211241652775E-3</v>
      </c>
      <c r="O137" s="98">
        <v>6.3672814464892733E-3</v>
      </c>
      <c r="P137" s="98">
        <v>1.6431699133265781E-2</v>
      </c>
      <c r="Q137" s="98">
        <v>6.8948967646134326E-3</v>
      </c>
      <c r="R137" s="98">
        <v>8.2945451464435799E-3</v>
      </c>
      <c r="S137" s="98">
        <v>6.4702426425278107E-3</v>
      </c>
      <c r="T137" s="98">
        <v>5.1408674324915846E-3</v>
      </c>
      <c r="U137" s="98">
        <v>6.8615212009305359E-3</v>
      </c>
      <c r="V137" s="98">
        <v>6.1908606416162899E-3</v>
      </c>
      <c r="W137" s="98">
        <v>4.2672651450634961E-3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3.5828329022952786E-3</v>
      </c>
      <c r="D138" s="98">
        <v>3.7730887772241023E-3</v>
      </c>
      <c r="E138" s="98">
        <v>3.7613993835255034E-3</v>
      </c>
      <c r="F138" s="98">
        <v>4.2518742780819473E-3</v>
      </c>
      <c r="G138" s="98">
        <v>3.6862169847764773E-3</v>
      </c>
      <c r="H138" s="98">
        <v>3.8584546372819693E-3</v>
      </c>
      <c r="I138" s="98">
        <v>5.4579909419746305E-3</v>
      </c>
      <c r="J138" s="98">
        <v>2.6046547114685768E-3</v>
      </c>
      <c r="K138" s="98">
        <v>6.5747553215848263E-3</v>
      </c>
      <c r="L138" s="98">
        <v>1.3855881647920176E-3</v>
      </c>
      <c r="M138" s="98">
        <v>1.0529401492660361E-2</v>
      </c>
      <c r="N138" s="98">
        <v>4.5788545773779686E-3</v>
      </c>
      <c r="O138" s="98">
        <v>7.7208782273708544E-3</v>
      </c>
      <c r="P138" s="98">
        <v>1.8486201858001539E-2</v>
      </c>
      <c r="Q138" s="98">
        <v>7.5907564908675495E-3</v>
      </c>
      <c r="R138" s="98">
        <v>8.522173285891459E-3</v>
      </c>
      <c r="S138" s="98">
        <v>6.568423577795527E-3</v>
      </c>
      <c r="T138" s="98">
        <v>5.6926747114268714E-3</v>
      </c>
      <c r="U138" s="98">
        <v>8.133155038976915E-3</v>
      </c>
      <c r="V138" s="98">
        <v>7.4737850905774858E-3</v>
      </c>
      <c r="W138" s="98">
        <v>5.18438054837605E-3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0.1324977123175157</v>
      </c>
      <c r="D139" s="122">
        <v>0.13952538867118638</v>
      </c>
      <c r="E139" s="122">
        <v>0.14221375308820786</v>
      </c>
      <c r="F139" s="122">
        <v>0.12859144455107233</v>
      </c>
      <c r="G139" s="122">
        <v>0.10844117237954788</v>
      </c>
      <c r="H139" s="122">
        <v>0.11856465620630031</v>
      </c>
      <c r="I139" s="122">
        <v>0.13197528778654874</v>
      </c>
      <c r="J139" s="122">
        <v>0.12250742591950997</v>
      </c>
      <c r="K139" s="122">
        <v>0.13046738423991441</v>
      </c>
      <c r="L139" s="122">
        <v>0.19547566014794465</v>
      </c>
      <c r="M139" s="122">
        <v>0.20969328248687907</v>
      </c>
      <c r="N139" s="122">
        <v>0.20296007254040785</v>
      </c>
      <c r="O139" s="122">
        <v>0.24521691446582888</v>
      </c>
      <c r="P139" s="122">
        <v>0.28249543956905526</v>
      </c>
      <c r="Q139" s="122">
        <v>0.20515731084049613</v>
      </c>
      <c r="R139" s="122">
        <v>0.18551993745472495</v>
      </c>
      <c r="S139" s="122">
        <v>0.16219593701157642</v>
      </c>
      <c r="T139" s="122">
        <v>0.17438190699955622</v>
      </c>
      <c r="U139" s="122">
        <v>0.1595459242718536</v>
      </c>
      <c r="V139" s="122">
        <v>0.16493462076207541</v>
      </c>
      <c r="W139" s="122">
        <v>0.13686990362850393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0.1324977123175157</v>
      </c>
      <c r="D141" s="33">
        <v>0.13952538867118638</v>
      </c>
      <c r="E141" s="33">
        <v>0.14221375308820786</v>
      </c>
      <c r="F141" s="33">
        <v>0.12859144455107233</v>
      </c>
      <c r="G141" s="33">
        <v>0.10844117237954788</v>
      </c>
      <c r="H141" s="33">
        <v>0.11856465620630031</v>
      </c>
      <c r="I141" s="33">
        <v>0.13197528778654874</v>
      </c>
      <c r="J141" s="33">
        <v>0.12250742591950997</v>
      </c>
      <c r="K141" s="33">
        <v>0.13046738423991441</v>
      </c>
      <c r="L141" s="33">
        <v>0.19547566014794465</v>
      </c>
      <c r="M141" s="33">
        <v>0.20969328248687907</v>
      </c>
      <c r="N141" s="33">
        <v>0.20296007254040785</v>
      </c>
      <c r="O141" s="33">
        <v>0.24521691446582888</v>
      </c>
      <c r="P141" s="33">
        <v>0.28249543956905526</v>
      </c>
      <c r="Q141" s="33">
        <v>0.20515731084049613</v>
      </c>
      <c r="R141" s="33">
        <v>0.18551993745472495</v>
      </c>
      <c r="S141" s="33">
        <v>0.16219593701157642</v>
      </c>
      <c r="T141" s="33">
        <v>0.17438190699955622</v>
      </c>
      <c r="U141" s="33">
        <v>0.1595459242718536</v>
      </c>
      <c r="V141" s="33">
        <v>0.16493462076207541</v>
      </c>
      <c r="W141" s="33">
        <v>0.13686990362850393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0.37104506441074586</v>
      </c>
      <c r="D143" s="117">
        <f t="shared" si="49"/>
        <v>0.76052440634740381</v>
      </c>
      <c r="E143" s="117">
        <f t="shared" si="49"/>
        <v>0.80531965443881903</v>
      </c>
      <c r="F143" s="117">
        <f t="shared" si="49"/>
        <v>0.86259270054900217</v>
      </c>
      <c r="G143" s="117">
        <f t="shared" si="49"/>
        <v>0.92294612618572458</v>
      </c>
      <c r="H143" s="117">
        <f t="shared" si="49"/>
        <v>1.2681343746891738</v>
      </c>
      <c r="I143" s="117">
        <f t="shared" si="49"/>
        <v>1.5877821415818654</v>
      </c>
      <c r="J143" s="117">
        <f t="shared" si="49"/>
        <v>1.6823370761219529</v>
      </c>
      <c r="K143" s="117">
        <f t="shared" si="49"/>
        <v>2.4446618926446164</v>
      </c>
      <c r="L143" s="117">
        <f t="shared" si="49"/>
        <v>2.3228709899768023</v>
      </c>
      <c r="M143" s="117">
        <f t="shared" si="49"/>
        <v>2.7175208592612852</v>
      </c>
      <c r="N143" s="117">
        <f t="shared" si="49"/>
        <v>1.9584652967010929</v>
      </c>
      <c r="O143" s="117">
        <f t="shared" si="49"/>
        <v>2.6520223485376064</v>
      </c>
      <c r="P143" s="117">
        <f t="shared" si="49"/>
        <v>6.1242181472146697</v>
      </c>
      <c r="Q143" s="117">
        <f t="shared" si="49"/>
        <v>4.3932561309043923</v>
      </c>
      <c r="R143" s="117">
        <f t="shared" ref="R143:V143" si="50">R144+R146+R148+R157</f>
        <v>6.1915696096151551</v>
      </c>
      <c r="S143" s="117">
        <f t="shared" si="50"/>
        <v>7.1171216924036305</v>
      </c>
      <c r="T143" s="117">
        <f t="shared" si="50"/>
        <v>10.149614327377085</v>
      </c>
      <c r="U143" s="117">
        <f t="shared" si="50"/>
        <v>13.492144275857441</v>
      </c>
      <c r="V143" s="117">
        <f t="shared" si="50"/>
        <v>17.786253160972851</v>
      </c>
      <c r="W143" s="117">
        <f t="shared" ref="W143" si="51">W144+W146+W148+W157</f>
        <v>9.707101948432534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0.32372986747576038</v>
      </c>
      <c r="D144" s="122">
        <f t="shared" si="52"/>
        <v>0.65722115076449883</v>
      </c>
      <c r="E144" s="122">
        <f t="shared" si="52"/>
        <v>0.69335825055186995</v>
      </c>
      <c r="F144" s="122">
        <f t="shared" si="52"/>
        <v>0.74255038081597835</v>
      </c>
      <c r="G144" s="122">
        <f t="shared" si="52"/>
        <v>0.78454816837894004</v>
      </c>
      <c r="H144" s="122">
        <f t="shared" si="52"/>
        <v>1.0732892203248188</v>
      </c>
      <c r="I144" s="122">
        <f t="shared" si="52"/>
        <v>1.3334675993586476</v>
      </c>
      <c r="J144" s="122">
        <f t="shared" si="52"/>
        <v>1.4469031917150386</v>
      </c>
      <c r="K144" s="122">
        <f t="shared" si="52"/>
        <v>2.1041662422976204</v>
      </c>
      <c r="L144" s="122">
        <f t="shared" si="52"/>
        <v>1.99159730770084</v>
      </c>
      <c r="M144" s="122">
        <f t="shared" si="52"/>
        <v>2.3036500938979949</v>
      </c>
      <c r="N144" s="122">
        <f t="shared" si="52"/>
        <v>1.6453934557763521</v>
      </c>
      <c r="O144" s="122">
        <f t="shared" si="52"/>
        <v>2.1920199532643401</v>
      </c>
      <c r="P144" s="122">
        <f t="shared" si="52"/>
        <v>4.9110851015866723</v>
      </c>
      <c r="Q144" s="122">
        <f t="shared" si="52"/>
        <v>3.4327630326880776</v>
      </c>
      <c r="R144" s="122">
        <f t="shared" si="52"/>
        <v>4.7530632547754967</v>
      </c>
      <c r="S144" s="122">
        <f t="shared" si="52"/>
        <v>5.3969530681354829</v>
      </c>
      <c r="T144" s="122">
        <f t="shared" si="52"/>
        <v>7.5908350658185109</v>
      </c>
      <c r="U144" s="122">
        <f t="shared" si="52"/>
        <v>10.03202652474817</v>
      </c>
      <c r="V144" s="122">
        <f t="shared" si="52"/>
        <v>13.455657725340705</v>
      </c>
      <c r="W144" s="122">
        <f t="shared" si="52"/>
        <v>7.29725238786222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0.32372986747576038</v>
      </c>
      <c r="D145" s="98">
        <v>0.65722115076449883</v>
      </c>
      <c r="E145" s="98">
        <v>0.69335825055186995</v>
      </c>
      <c r="F145" s="98">
        <v>0.74255038081597835</v>
      </c>
      <c r="G145" s="98">
        <v>0.78454816837894004</v>
      </c>
      <c r="H145" s="98">
        <v>1.0732892203248188</v>
      </c>
      <c r="I145" s="98">
        <v>1.3334675993586476</v>
      </c>
      <c r="J145" s="98">
        <v>1.4469031917150386</v>
      </c>
      <c r="K145" s="98">
        <v>2.1041662422976204</v>
      </c>
      <c r="L145" s="98">
        <v>1.99159730770084</v>
      </c>
      <c r="M145" s="98">
        <v>2.3036500938979949</v>
      </c>
      <c r="N145" s="98">
        <v>1.6453934557763521</v>
      </c>
      <c r="O145" s="98">
        <v>2.1920199532643401</v>
      </c>
      <c r="P145" s="98">
        <v>4.9110851015866723</v>
      </c>
      <c r="Q145" s="98">
        <v>3.4327630326880776</v>
      </c>
      <c r="R145" s="98">
        <v>4.7530632547754967</v>
      </c>
      <c r="S145" s="98">
        <v>5.3969530681354829</v>
      </c>
      <c r="T145" s="98">
        <v>7.5908350658185109</v>
      </c>
      <c r="U145" s="98">
        <v>10.03202652474817</v>
      </c>
      <c r="V145" s="98">
        <v>13.455657725340705</v>
      </c>
      <c r="W145" s="98">
        <v>7.29725238786222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2.5477673835450926E-3</v>
      </c>
      <c r="D146" s="122">
        <f t="shared" si="53"/>
        <v>1.752268372807257E-3</v>
      </c>
      <c r="E146" s="122">
        <f t="shared" si="53"/>
        <v>8.6821826762966646E-3</v>
      </c>
      <c r="F146" s="122">
        <f t="shared" si="53"/>
        <v>7.6578759462787712E-3</v>
      </c>
      <c r="G146" s="122">
        <f t="shared" si="53"/>
        <v>9.7961027715825245E-3</v>
      </c>
      <c r="H146" s="122">
        <f t="shared" si="53"/>
        <v>2.2275396340421721E-2</v>
      </c>
      <c r="I146" s="122">
        <f t="shared" si="53"/>
        <v>2.1535655099149419E-2</v>
      </c>
      <c r="J146" s="122">
        <f t="shared" si="53"/>
        <v>2.295131882587035E-2</v>
      </c>
      <c r="K146" s="122">
        <f t="shared" si="53"/>
        <v>3.6840132232569787E-2</v>
      </c>
      <c r="L146" s="122">
        <f t="shared" si="53"/>
        <v>4.0322100303840938E-2</v>
      </c>
      <c r="M146" s="122">
        <f t="shared" si="53"/>
        <v>6.3589667100872133E-2</v>
      </c>
      <c r="N146" s="122">
        <f t="shared" si="53"/>
        <v>5.8078361762239461E-2</v>
      </c>
      <c r="O146" s="122">
        <f t="shared" si="53"/>
        <v>9.8277678276252292E-2</v>
      </c>
      <c r="P146" s="122">
        <f t="shared" si="53"/>
        <v>0.29117666346979904</v>
      </c>
      <c r="Q146" s="122">
        <f t="shared" si="53"/>
        <v>0.25541335050437852</v>
      </c>
      <c r="R146" s="122">
        <f t="shared" si="53"/>
        <v>0.41426013709821807</v>
      </c>
      <c r="S146" s="122">
        <f t="shared" si="53"/>
        <v>0.53121965008444894</v>
      </c>
      <c r="T146" s="122">
        <f t="shared" si="53"/>
        <v>0.84245819348694362</v>
      </c>
      <c r="U146" s="122">
        <f t="shared" si="53"/>
        <v>1.2221458386757713</v>
      </c>
      <c r="V146" s="122">
        <f t="shared" si="53"/>
        <v>1.5353093974264824</v>
      </c>
      <c r="W146" s="122">
        <f t="shared" si="53"/>
        <v>0.91009621840688482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2.5477673835450926E-3</v>
      </c>
      <c r="D147" s="98">
        <v>1.752268372807257E-3</v>
      </c>
      <c r="E147" s="98">
        <v>8.6821826762966646E-3</v>
      </c>
      <c r="F147" s="98">
        <v>7.6578759462787712E-3</v>
      </c>
      <c r="G147" s="98">
        <v>9.7961027715825245E-3</v>
      </c>
      <c r="H147" s="98">
        <v>2.2275396340421721E-2</v>
      </c>
      <c r="I147" s="98">
        <v>2.1535655099149419E-2</v>
      </c>
      <c r="J147" s="98">
        <v>2.295131882587035E-2</v>
      </c>
      <c r="K147" s="98">
        <v>3.6840132232569787E-2</v>
      </c>
      <c r="L147" s="98">
        <v>4.0322100303840938E-2</v>
      </c>
      <c r="M147" s="98">
        <v>6.3589667100872133E-2</v>
      </c>
      <c r="N147" s="98">
        <v>5.8078361762239461E-2</v>
      </c>
      <c r="O147" s="98">
        <v>9.8277678276252292E-2</v>
      </c>
      <c r="P147" s="98">
        <v>0.29117666346979904</v>
      </c>
      <c r="Q147" s="98">
        <v>0.25541335050437852</v>
      </c>
      <c r="R147" s="98">
        <v>0.41426013709821807</v>
      </c>
      <c r="S147" s="98">
        <v>0.53121965008444894</v>
      </c>
      <c r="T147" s="98">
        <v>0.84245819348694362</v>
      </c>
      <c r="U147" s="98">
        <v>1.2221458386757713</v>
      </c>
      <c r="V147" s="98">
        <v>1.5353093974264824</v>
      </c>
      <c r="W147" s="98">
        <v>0.91009621840688482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3.7300760192556681E-2</v>
      </c>
      <c r="D148" s="122">
        <v>8.6425939383296374E-2</v>
      </c>
      <c r="E148" s="122">
        <v>8.7895331337165108E-2</v>
      </c>
      <c r="F148" s="122">
        <v>9.475642083278657E-2</v>
      </c>
      <c r="G148" s="122">
        <v>0.1084187459938922</v>
      </c>
      <c r="H148" s="122">
        <v>0.14290165562272061</v>
      </c>
      <c r="I148" s="122">
        <v>0.19608266330060181</v>
      </c>
      <c r="J148" s="122">
        <v>0.17569925331595304</v>
      </c>
      <c r="K148" s="122">
        <v>0.25719416826535013</v>
      </c>
      <c r="L148" s="122">
        <v>0.23740321505104051</v>
      </c>
      <c r="M148" s="122">
        <v>0.28693424745790919</v>
      </c>
      <c r="N148" s="122">
        <v>0.20814025801765001</v>
      </c>
      <c r="O148" s="122">
        <v>0.29593987465647326</v>
      </c>
      <c r="P148" s="122">
        <v>0.7597111297010527</v>
      </c>
      <c r="Q148" s="122">
        <v>0.58348349683447909</v>
      </c>
      <c r="R148" s="122">
        <v>0.85221376731399667</v>
      </c>
      <c r="S148" s="122">
        <v>0.98991191643210308</v>
      </c>
      <c r="T148" s="122">
        <v>1.4207755660863091</v>
      </c>
      <c r="U148" s="122">
        <v>1.8391071017538654</v>
      </c>
      <c r="V148" s="122">
        <v>2.2751440018982256</v>
      </c>
      <c r="W148" s="122">
        <v>1.2144198093593319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1.7024693479654164E-2</v>
      </c>
      <c r="D153" s="101">
        <v>4.5113880312003925E-2</v>
      </c>
      <c r="E153" s="101">
        <v>4.4394200244421353E-2</v>
      </c>
      <c r="F153" s="101">
        <v>3.7577294857884205E-2</v>
      </c>
      <c r="G153" s="101">
        <v>5.2572663040144803E-2</v>
      </c>
      <c r="H153" s="101">
        <v>7.7677189098653246E-2</v>
      </c>
      <c r="I153" s="101">
        <v>6.0176985951462363E-2</v>
      </c>
      <c r="J153" s="101">
        <v>9.4446536645871951E-2</v>
      </c>
      <c r="K153" s="101">
        <v>7.5733654507556744E-2</v>
      </c>
      <c r="L153" s="101">
        <v>0.20747048614846628</v>
      </c>
      <c r="M153" s="101">
        <v>2.2488872706927787E-2</v>
      </c>
      <c r="N153" s="101">
        <v>0.11941314574471365</v>
      </c>
      <c r="O153" s="101">
        <v>0.13536880174717586</v>
      </c>
      <c r="P153" s="101">
        <v>0.19513285957922188</v>
      </c>
      <c r="Q153" s="101">
        <v>0.30389293640941234</v>
      </c>
      <c r="R153" s="101">
        <v>0.35443890171687958</v>
      </c>
      <c r="S153" s="101">
        <v>0.48210399645534918</v>
      </c>
      <c r="T153" s="101">
        <v>0.88768195766595248</v>
      </c>
      <c r="U153" s="101">
        <v>0.86145421091189955</v>
      </c>
      <c r="V153" s="101">
        <v>1.2045744059932708</v>
      </c>
      <c r="W153" s="101">
        <v>0.61832170028445144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2.0276066712902521E-2</v>
      </c>
      <c r="D154" s="104">
        <v>4.1312059071292456E-2</v>
      </c>
      <c r="E154" s="104">
        <v>4.3501131092743756E-2</v>
      </c>
      <c r="F154" s="104">
        <v>5.7179125974902364E-2</v>
      </c>
      <c r="G154" s="104">
        <v>5.5846082953747406E-2</v>
      </c>
      <c r="H154" s="104">
        <v>6.5224466524067382E-2</v>
      </c>
      <c r="I154" s="104">
        <v>0.13590567734913944</v>
      </c>
      <c r="J154" s="104">
        <v>8.1252716670081104E-2</v>
      </c>
      <c r="K154" s="104">
        <v>0.1814605137577934</v>
      </c>
      <c r="L154" s="104">
        <v>2.9932728902574233E-2</v>
      </c>
      <c r="M154" s="104">
        <v>0.2644453747509814</v>
      </c>
      <c r="N154" s="104">
        <v>8.8727112272936351E-2</v>
      </c>
      <c r="O154" s="104">
        <v>0.1605710729092974</v>
      </c>
      <c r="P154" s="104">
        <v>0.56457827012183082</v>
      </c>
      <c r="Q154" s="104">
        <v>0.27959056042506675</v>
      </c>
      <c r="R154" s="104">
        <v>0.49777486559711703</v>
      </c>
      <c r="S154" s="104">
        <v>0.5078079199767539</v>
      </c>
      <c r="T154" s="104">
        <v>0.53309360842035658</v>
      </c>
      <c r="U154" s="104">
        <v>0.97765289084196583</v>
      </c>
      <c r="V154" s="104">
        <v>1.0705695959049546</v>
      </c>
      <c r="W154" s="104">
        <v>0.59609810907488037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9.8532800880435298E-3</v>
      </c>
      <c r="D155" s="98">
        <v>2.1114936793210498E-2</v>
      </c>
      <c r="E155" s="98">
        <v>2.1748459959102288E-2</v>
      </c>
      <c r="F155" s="98">
        <v>2.8643351180764765E-2</v>
      </c>
      <c r="G155" s="98">
        <v>2.8351240973179325E-2</v>
      </c>
      <c r="H155" s="98">
        <v>3.2535985664397665E-2</v>
      </c>
      <c r="I155" s="98">
        <v>7.2383059693696225E-2</v>
      </c>
      <c r="J155" s="98">
        <v>3.9193947968498344E-2</v>
      </c>
      <c r="K155" s="98">
        <v>9.0422068404915484E-2</v>
      </c>
      <c r="L155" s="98">
        <v>1.2612876842674012E-2</v>
      </c>
      <c r="M155" s="98">
        <v>0.12250904262991978</v>
      </c>
      <c r="N155" s="98">
        <v>3.9218247155037057E-2</v>
      </c>
      <c r="O155" s="98">
        <v>7.2571665643118732E-2</v>
      </c>
      <c r="P155" s="98">
        <v>0.26567978052694746</v>
      </c>
      <c r="Q155" s="98">
        <v>0.13307981466157495</v>
      </c>
      <c r="R155" s="98">
        <v>0.24551853633472995</v>
      </c>
      <c r="S155" s="98">
        <v>0.25199206748046232</v>
      </c>
      <c r="T155" s="98">
        <v>0.25297022281268206</v>
      </c>
      <c r="U155" s="98">
        <v>0.44737118230067097</v>
      </c>
      <c r="V155" s="98">
        <v>0.485028833186954</v>
      </c>
      <c r="W155" s="98">
        <v>0.2691286540352546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1.0422786624858991E-2</v>
      </c>
      <c r="D156" s="98">
        <v>2.0197122278081955E-2</v>
      </c>
      <c r="E156" s="98">
        <v>2.1752671133641467E-2</v>
      </c>
      <c r="F156" s="98">
        <v>2.8535774794137603E-2</v>
      </c>
      <c r="G156" s="98">
        <v>2.7494841980568081E-2</v>
      </c>
      <c r="H156" s="98">
        <v>3.2688480859669716E-2</v>
      </c>
      <c r="I156" s="98">
        <v>6.3522617655443203E-2</v>
      </c>
      <c r="J156" s="98">
        <v>4.2058768701582754E-2</v>
      </c>
      <c r="K156" s="98">
        <v>9.1038445352877917E-2</v>
      </c>
      <c r="L156" s="98">
        <v>1.731985205990022E-2</v>
      </c>
      <c r="M156" s="98">
        <v>0.1419363321210616</v>
      </c>
      <c r="N156" s="98">
        <v>4.9508865117899294E-2</v>
      </c>
      <c r="O156" s="98">
        <v>8.7999407266178678E-2</v>
      </c>
      <c r="P156" s="98">
        <v>0.29889848959488335</v>
      </c>
      <c r="Q156" s="98">
        <v>0.1465107457634918</v>
      </c>
      <c r="R156" s="98">
        <v>0.25225632926238706</v>
      </c>
      <c r="S156" s="98">
        <v>0.25581585249629157</v>
      </c>
      <c r="T156" s="98">
        <v>0.28012338560767458</v>
      </c>
      <c r="U156" s="98">
        <v>0.53028170854129486</v>
      </c>
      <c r="V156" s="98">
        <v>0.58554076271800048</v>
      </c>
      <c r="W156" s="98">
        <v>0.32696945503962577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7.4666693588836906E-3</v>
      </c>
      <c r="D157" s="122">
        <v>1.5125047826801347E-2</v>
      </c>
      <c r="E157" s="122">
        <v>1.5383889873487414E-2</v>
      </c>
      <c r="F157" s="122">
        <v>1.7628022953958461E-2</v>
      </c>
      <c r="G157" s="122">
        <v>2.018310904130987E-2</v>
      </c>
      <c r="H157" s="122">
        <v>2.9668102401212981E-2</v>
      </c>
      <c r="I157" s="122">
        <v>3.6696223823466552E-2</v>
      </c>
      <c r="J157" s="122">
        <v>3.6783312265091093E-2</v>
      </c>
      <c r="K157" s="122">
        <v>4.6461349849075601E-2</v>
      </c>
      <c r="L157" s="122">
        <v>5.3548366921080587E-2</v>
      </c>
      <c r="M157" s="122">
        <v>6.3346850804508817E-2</v>
      </c>
      <c r="N157" s="122">
        <v>4.6853221144851451E-2</v>
      </c>
      <c r="O157" s="122">
        <v>6.5784842340540495E-2</v>
      </c>
      <c r="P157" s="122">
        <v>0.16224525245714569</v>
      </c>
      <c r="Q157" s="122">
        <v>0.12159625087745815</v>
      </c>
      <c r="R157" s="122">
        <v>0.17203245042744356</v>
      </c>
      <c r="S157" s="122">
        <v>0.19903705775159602</v>
      </c>
      <c r="T157" s="122">
        <v>0.2955455019853217</v>
      </c>
      <c r="U157" s="122">
        <v>0.39886481067963397</v>
      </c>
      <c r="V157" s="122">
        <v>0.52014203630743805</v>
      </c>
      <c r="W157" s="122">
        <v>0.28533353280409895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7.4666693588836906E-3</v>
      </c>
      <c r="D159" s="33">
        <v>1.5125047826801347E-2</v>
      </c>
      <c r="E159" s="33">
        <v>1.5383889873487414E-2</v>
      </c>
      <c r="F159" s="33">
        <v>1.7628022953958461E-2</v>
      </c>
      <c r="G159" s="33">
        <v>2.018310904130987E-2</v>
      </c>
      <c r="H159" s="33">
        <v>2.9668102401212981E-2</v>
      </c>
      <c r="I159" s="33">
        <v>3.6696223823466552E-2</v>
      </c>
      <c r="J159" s="33">
        <v>3.6783312265091093E-2</v>
      </c>
      <c r="K159" s="33">
        <v>4.6461349849075601E-2</v>
      </c>
      <c r="L159" s="33">
        <v>5.3548366921080587E-2</v>
      </c>
      <c r="M159" s="33">
        <v>6.3346850804508817E-2</v>
      </c>
      <c r="N159" s="33">
        <v>4.6853221144851451E-2</v>
      </c>
      <c r="O159" s="33">
        <v>6.5784842340540495E-2</v>
      </c>
      <c r="P159" s="33">
        <v>0.16224525245714569</v>
      </c>
      <c r="Q159" s="33">
        <v>0.12159625087745815</v>
      </c>
      <c r="R159" s="33">
        <v>0.17203245042744356</v>
      </c>
      <c r="S159" s="33">
        <v>0.19903705775159602</v>
      </c>
      <c r="T159" s="33">
        <v>0.2955455019853217</v>
      </c>
      <c r="U159" s="33">
        <v>0.39886481067963397</v>
      </c>
      <c r="V159" s="33">
        <v>0.52014203630743805</v>
      </c>
      <c r="W159" s="33">
        <v>0.28533353280409895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2.2164663128735249</v>
      </c>
      <c r="D161" s="117">
        <f t="shared" si="54"/>
        <v>2.4915077563891916</v>
      </c>
      <c r="E161" s="117">
        <f t="shared" si="54"/>
        <v>2.7119171449096005</v>
      </c>
      <c r="F161" s="117">
        <f t="shared" si="54"/>
        <v>2.0617373712422449</v>
      </c>
      <c r="G161" s="117">
        <f t="shared" si="54"/>
        <v>2.2289712738252181</v>
      </c>
      <c r="H161" s="117">
        <f t="shared" si="54"/>
        <v>1.7539585554033486</v>
      </c>
      <c r="I161" s="117">
        <f t="shared" si="54"/>
        <v>2.3128667019300204</v>
      </c>
      <c r="J161" s="117">
        <f t="shared" si="54"/>
        <v>2.0238433818153858</v>
      </c>
      <c r="K161" s="117">
        <f t="shared" si="54"/>
        <v>2.4826376932317831</v>
      </c>
      <c r="L161" s="117">
        <f t="shared" si="54"/>
        <v>1.829468484960193</v>
      </c>
      <c r="M161" s="117">
        <f t="shared" si="54"/>
        <v>3.5627475065982499</v>
      </c>
      <c r="N161" s="117">
        <f t="shared" si="54"/>
        <v>3.3962264144067431</v>
      </c>
      <c r="O161" s="117">
        <f t="shared" si="54"/>
        <v>2.2265451325383303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1.9132900999964257</v>
      </c>
      <c r="D162" s="122">
        <f t="shared" si="57"/>
        <v>2.1732536754590837</v>
      </c>
      <c r="E162" s="122">
        <f t="shared" si="57"/>
        <v>2.3477054797603336</v>
      </c>
      <c r="F162" s="122">
        <f t="shared" si="57"/>
        <v>1.7710158567474823</v>
      </c>
      <c r="G162" s="122">
        <f t="shared" si="57"/>
        <v>1.9133787666439892</v>
      </c>
      <c r="H162" s="122">
        <f t="shared" si="57"/>
        <v>1.4854054881900971</v>
      </c>
      <c r="I162" s="122">
        <f t="shared" si="57"/>
        <v>1.974648148342957</v>
      </c>
      <c r="J162" s="122">
        <f t="shared" si="57"/>
        <v>1.7264693943429099</v>
      </c>
      <c r="K162" s="122">
        <f t="shared" si="57"/>
        <v>2.1377590131745037</v>
      </c>
      <c r="L162" s="122">
        <f t="shared" si="57"/>
        <v>1.4737399079463427</v>
      </c>
      <c r="M162" s="122">
        <f t="shared" si="57"/>
        <v>3.0491227247500539</v>
      </c>
      <c r="N162" s="122">
        <f t="shared" si="57"/>
        <v>2.9729559826085055</v>
      </c>
      <c r="O162" s="122">
        <f t="shared" si="57"/>
        <v>1.8949773827871483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1.9132900999964257</v>
      </c>
      <c r="D163" s="33">
        <v>2.1732536754590837</v>
      </c>
      <c r="E163" s="33">
        <v>2.3477054797603336</v>
      </c>
      <c r="F163" s="33">
        <v>1.7710158567474823</v>
      </c>
      <c r="G163" s="33">
        <v>1.9133787666439892</v>
      </c>
      <c r="H163" s="33">
        <v>1.4854054881900971</v>
      </c>
      <c r="I163" s="33">
        <v>1.974648148342957</v>
      </c>
      <c r="J163" s="33">
        <v>1.7264693943429099</v>
      </c>
      <c r="K163" s="33">
        <v>2.1377590131745037</v>
      </c>
      <c r="L163" s="33">
        <v>1.4737399079463427</v>
      </c>
      <c r="M163" s="33">
        <v>3.0491227247500539</v>
      </c>
      <c r="N163" s="33">
        <v>2.9729559826085055</v>
      </c>
      <c r="O163" s="33">
        <v>1.8949773827871483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1.1380027646501414E-2</v>
      </c>
      <c r="D164" s="122">
        <f t="shared" si="58"/>
        <v>2.7206272104112676E-3</v>
      </c>
      <c r="E164" s="122">
        <f t="shared" si="58"/>
        <v>2.7968557934329709E-2</v>
      </c>
      <c r="F164" s="122">
        <f t="shared" si="58"/>
        <v>1.8457444588466782E-2</v>
      </c>
      <c r="G164" s="122">
        <f t="shared" si="58"/>
        <v>2.2242358949969978E-2</v>
      </c>
      <c r="H164" s="122">
        <f t="shared" si="58"/>
        <v>3.0381733234948281E-2</v>
      </c>
      <c r="I164" s="122">
        <f t="shared" si="58"/>
        <v>2.4612177256170771E-2</v>
      </c>
      <c r="J164" s="122">
        <f t="shared" si="58"/>
        <v>2.8927701627355182E-2</v>
      </c>
      <c r="K164" s="122">
        <f t="shared" si="58"/>
        <v>3.7097395725813991E-2</v>
      </c>
      <c r="L164" s="122">
        <f t="shared" si="58"/>
        <v>4.296872464810849E-2</v>
      </c>
      <c r="M164" s="122">
        <f t="shared" si="58"/>
        <v>7.8407711907278202E-2</v>
      </c>
      <c r="N164" s="122">
        <f t="shared" si="58"/>
        <v>7.8112933303219334E-2</v>
      </c>
      <c r="O164" s="122">
        <f t="shared" si="58"/>
        <v>7.0569932387090251E-2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1.1380027646501414E-2</v>
      </c>
      <c r="D165" s="98">
        <v>2.7206272104112676E-3</v>
      </c>
      <c r="E165" s="98">
        <v>2.7968557934329709E-2</v>
      </c>
      <c r="F165" s="98">
        <v>1.8457444588466782E-2</v>
      </c>
      <c r="G165" s="98">
        <v>2.2242358949969978E-2</v>
      </c>
      <c r="H165" s="98">
        <v>3.0381733234948281E-2</v>
      </c>
      <c r="I165" s="98">
        <v>2.4612177256170771E-2</v>
      </c>
      <c r="J165" s="98">
        <v>2.8927701627355182E-2</v>
      </c>
      <c r="K165" s="98">
        <v>3.7097395725813991E-2</v>
      </c>
      <c r="L165" s="98">
        <v>4.296872464810849E-2</v>
      </c>
      <c r="M165" s="98">
        <v>7.8407711907278202E-2</v>
      </c>
      <c r="N165" s="98">
        <v>7.8112933303219334E-2</v>
      </c>
      <c r="O165" s="98">
        <v>7.0569932387090251E-2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0.24312808558776777</v>
      </c>
      <c r="D166" s="122">
        <v>0.26853776940070673</v>
      </c>
      <c r="E166" s="122">
        <v>0.28615823688455255</v>
      </c>
      <c r="F166" s="122">
        <v>0.22955818297242445</v>
      </c>
      <c r="G166" s="122">
        <v>0.24731101729056215</v>
      </c>
      <c r="H166" s="122">
        <v>0.19722504252868717</v>
      </c>
      <c r="I166" s="122">
        <v>0.26416817465209497</v>
      </c>
      <c r="J166" s="122">
        <v>0.22197497443415357</v>
      </c>
      <c r="K166" s="122">
        <v>0.26068866614204894</v>
      </c>
      <c r="L166" s="122">
        <v>0.25519777001417998</v>
      </c>
      <c r="M166" s="122">
        <v>0.35650990709083036</v>
      </c>
      <c r="N166" s="122">
        <v>0.28173728621845512</v>
      </c>
      <c r="O166" s="122">
        <v>0.21353161050180283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0.11101683841151228</v>
      </c>
      <c r="D171" s="101">
        <v>0.14006180547569833</v>
      </c>
      <c r="E171" s="101">
        <v>0.1444170514073625</v>
      </c>
      <c r="F171" s="101">
        <v>9.1045922354266173E-2</v>
      </c>
      <c r="G171" s="101">
        <v>0.11985158190558975</v>
      </c>
      <c r="H171" s="101">
        <v>0.10726026111618042</v>
      </c>
      <c r="I171" s="101">
        <v>8.1014390042117995E-2</v>
      </c>
      <c r="J171" s="101">
        <v>0.11927484016587847</v>
      </c>
      <c r="K171" s="101">
        <v>7.6694519789659535E-2</v>
      </c>
      <c r="L171" s="101">
        <v>0.22304146696455737</v>
      </c>
      <c r="M171" s="101">
        <v>2.7980341623735732E-2</v>
      </c>
      <c r="N171" s="101">
        <v>0.1615539337562697</v>
      </c>
      <c r="O171" s="101">
        <v>9.7686201135422854E-2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0.1321112471762555</v>
      </c>
      <c r="D172" s="104">
        <v>0.12847596392500843</v>
      </c>
      <c r="E172" s="104">
        <v>0.14174118547719006</v>
      </c>
      <c r="F172" s="104">
        <v>0.13851226061815827</v>
      </c>
      <c r="G172" s="104">
        <v>0.1274594353849724</v>
      </c>
      <c r="H172" s="104">
        <v>8.9964781412506731E-2</v>
      </c>
      <c r="I172" s="104">
        <v>0.183153784609977</v>
      </c>
      <c r="J172" s="104">
        <v>0.1027001342682751</v>
      </c>
      <c r="K172" s="104">
        <v>0.18399414635238942</v>
      </c>
      <c r="L172" s="104">
        <v>3.2156303049622609E-2</v>
      </c>
      <c r="M172" s="104">
        <v>0.32852956546709461</v>
      </c>
      <c r="N172" s="104">
        <v>0.12018335246218544</v>
      </c>
      <c r="O172" s="104">
        <v>0.11584540936637998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6.420027807365862E-2</v>
      </c>
      <c r="D173" s="98">
        <v>6.5665133104160139E-2</v>
      </c>
      <c r="E173" s="98">
        <v>7.0863732033408289E-2</v>
      </c>
      <c r="F173" s="98">
        <v>6.9386428282743537E-2</v>
      </c>
      <c r="G173" s="98">
        <v>6.4707012126483415E-2</v>
      </c>
      <c r="H173" s="98">
        <v>4.4877221606065748E-2</v>
      </c>
      <c r="I173" s="98">
        <v>9.7547295912390322E-2</v>
      </c>
      <c r="J173" s="98">
        <v>4.9539558599777087E-2</v>
      </c>
      <c r="K173" s="98">
        <v>9.1684581637338461E-2</v>
      </c>
      <c r="L173" s="98">
        <v>1.3549833408129796E-2</v>
      </c>
      <c r="M173" s="98">
        <v>0.15219718847000913</v>
      </c>
      <c r="N173" s="98">
        <v>5.3122211464337279E-2</v>
      </c>
      <c r="O173" s="98">
        <v>5.235746490637265E-2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6.7910969102596863E-2</v>
      </c>
      <c r="D174" s="33">
        <v>6.281083082084829E-2</v>
      </c>
      <c r="E174" s="33">
        <v>7.0877453443781754E-2</v>
      </c>
      <c r="F174" s="33">
        <v>6.9125832335414736E-2</v>
      </c>
      <c r="G174" s="33">
        <v>6.2752423258488968E-2</v>
      </c>
      <c r="H174" s="33">
        <v>4.5087559806440983E-2</v>
      </c>
      <c r="I174" s="33">
        <v>8.5606488697586691E-2</v>
      </c>
      <c r="J174" s="33">
        <v>5.3160575668498009E-2</v>
      </c>
      <c r="K174" s="33">
        <v>9.2309564715050973E-2</v>
      </c>
      <c r="L174" s="33">
        <v>1.8606469641492811E-2</v>
      </c>
      <c r="M174" s="33">
        <v>0.17633237699708548</v>
      </c>
      <c r="N174" s="33">
        <v>6.7061140997848157E-2</v>
      </c>
      <c r="O174" s="33">
        <v>6.3487944460007328E-2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4.8668099642830004E-2</v>
      </c>
      <c r="D175" s="122">
        <v>4.69956843189899E-2</v>
      </c>
      <c r="E175" s="122">
        <v>5.0084870330384793E-2</v>
      </c>
      <c r="F175" s="122">
        <v>4.2705886933871562E-2</v>
      </c>
      <c r="G175" s="122">
        <v>4.603913094069708E-2</v>
      </c>
      <c r="H175" s="122">
        <v>4.0946291449615979E-2</v>
      </c>
      <c r="I175" s="122">
        <v>4.9438201678797582E-2</v>
      </c>
      <c r="J175" s="122">
        <v>4.6471311410967206E-2</v>
      </c>
      <c r="K175" s="122">
        <v>4.7092618189416305E-2</v>
      </c>
      <c r="L175" s="122">
        <v>5.7562082351561586E-2</v>
      </c>
      <c r="M175" s="122">
        <v>7.8707162850087067E-2</v>
      </c>
      <c r="N175" s="122">
        <v>6.342021227656279E-2</v>
      </c>
      <c r="O175" s="122">
        <v>4.7466206862288474E-2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4.8668099642830004E-2</v>
      </c>
      <c r="D177" s="33">
        <v>4.69956843189899E-2</v>
      </c>
      <c r="E177" s="33">
        <v>5.0084870330384793E-2</v>
      </c>
      <c r="F177" s="33">
        <v>4.2705886933871562E-2</v>
      </c>
      <c r="G177" s="33">
        <v>4.603913094069708E-2</v>
      </c>
      <c r="H177" s="33">
        <v>4.0946291449615979E-2</v>
      </c>
      <c r="I177" s="33">
        <v>4.9438201678797582E-2</v>
      </c>
      <c r="J177" s="33">
        <v>4.6471311410967206E-2</v>
      </c>
      <c r="K177" s="33">
        <v>4.7092618189416305E-2</v>
      </c>
      <c r="L177" s="33">
        <v>5.7562082351561586E-2</v>
      </c>
      <c r="M177" s="33">
        <v>7.8707162850087067E-2</v>
      </c>
      <c r="N177" s="33">
        <v>6.342021227656279E-2</v>
      </c>
      <c r="O177" s="33">
        <v>4.7466206862288474E-2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0.7073048813285725</v>
      </c>
      <c r="D3" s="119">
        <f>IF(RES_hhdet_in_tes!D3=0,"",RES_hhdet_in_tes!D3/RES_hhdet_in_fec!D3)</f>
        <v>0.71136743916637823</v>
      </c>
      <c r="E3" s="119">
        <f>IF(RES_hhdet_in_tes!E3=0,"",RES_hhdet_in_tes!E3/RES_hhdet_in_fec!E3)</f>
        <v>0.71746127693619965</v>
      </c>
      <c r="F3" s="119">
        <f>IF(RES_hhdet_in_tes!F3=0,"",RES_hhdet_in_tes!F3/RES_hhdet_in_fec!F3)</f>
        <v>0.7296932607642338</v>
      </c>
      <c r="G3" s="119">
        <f>IF(RES_hhdet_in_tes!G3=0,"",RES_hhdet_in_tes!G3/RES_hhdet_in_fec!G3)</f>
        <v>0.73605013186148993</v>
      </c>
      <c r="H3" s="119">
        <f>IF(RES_hhdet_in_tes!H3=0,"",RES_hhdet_in_tes!H3/RES_hhdet_in_fec!H3)</f>
        <v>0.74497015648370346</v>
      </c>
      <c r="I3" s="119">
        <f>IF(RES_hhdet_in_tes!I3=0,"",RES_hhdet_in_tes!I3/RES_hhdet_in_fec!I3)</f>
        <v>0.7438887641627745</v>
      </c>
      <c r="J3" s="119">
        <f>IF(RES_hhdet_in_tes!J3=0,"",RES_hhdet_in_tes!J3/RES_hhdet_in_fec!J3)</f>
        <v>0.73959003140270341</v>
      </c>
      <c r="K3" s="119">
        <f>IF(RES_hhdet_in_tes!K3=0,"",RES_hhdet_in_tes!K3/RES_hhdet_in_fec!K3)</f>
        <v>0.75679664798719437</v>
      </c>
      <c r="L3" s="119">
        <f>IF(RES_hhdet_in_tes!L3=0,"",RES_hhdet_in_tes!L3/RES_hhdet_in_fec!L3)</f>
        <v>0.75465123389197142</v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0.82459501488859277</v>
      </c>
      <c r="S3" s="119">
        <f>IF(RES_hhdet_in_tes!S3=0,"",RES_hhdet_in_tes!S3/RES_hhdet_in_fec!S3)</f>
        <v>0.83559417353518517</v>
      </c>
      <c r="T3" s="119">
        <f>IF(RES_hhdet_in_tes!T3=0,"",RES_hhdet_in_tes!T3/RES_hhdet_in_fec!T3)</f>
        <v>0.85106176895893859</v>
      </c>
      <c r="U3" s="119">
        <f>IF(RES_hhdet_in_tes!U3=0,"",RES_hhdet_in_tes!U3/RES_hhdet_in_fec!U3)</f>
        <v>0.87045995184812841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0.69692233729775732</v>
      </c>
      <c r="D4" s="124">
        <f>IF(RES_hhdet_in_tes!D4=0,"",RES_hhdet_in_tes!D4/RES_hhdet_in_fec!D4)</f>
        <v>0.70196218320658865</v>
      </c>
      <c r="E4" s="124">
        <f>IF(RES_hhdet_in_tes!E4=0,"",RES_hhdet_in_tes!E4/RES_hhdet_in_fec!E4)</f>
        <v>0.7072536520964342</v>
      </c>
      <c r="F4" s="124">
        <f>IF(RES_hhdet_in_tes!F4=0,"",RES_hhdet_in_tes!F4/RES_hhdet_in_fec!F4)</f>
        <v>0.71272454851133549</v>
      </c>
      <c r="G4" s="124">
        <f>IF(RES_hhdet_in_tes!G4=0,"",RES_hhdet_in_tes!G4/RES_hhdet_in_fec!G4)</f>
        <v>0.71840956206436668</v>
      </c>
      <c r="H4" s="124">
        <f>IF(RES_hhdet_in_tes!H4=0,"",RES_hhdet_in_tes!H4/RES_hhdet_in_fec!H4)</f>
        <v>0.72429233209377486</v>
      </c>
      <c r="I4" s="124">
        <f>IF(RES_hhdet_in_tes!I4=0,"",RES_hhdet_in_tes!I4/RES_hhdet_in_fec!I4)</f>
        <v>0.73036215360528312</v>
      </c>
      <c r="J4" s="124">
        <f>IF(RES_hhdet_in_tes!J4=0,"",RES_hhdet_in_tes!J4/RES_hhdet_in_fec!J4)</f>
        <v>0.73668670941658854</v>
      </c>
      <c r="K4" s="124">
        <f>IF(RES_hhdet_in_tes!K4=0,"",RES_hhdet_in_tes!K4/RES_hhdet_in_fec!K4)</f>
        <v>0.74317445024178086</v>
      </c>
      <c r="L4" s="124">
        <f>IF(RES_hhdet_in_tes!L4=0,"",RES_hhdet_in_tes!L4/RES_hhdet_in_fec!L4)</f>
        <v>0.7498638524051624</v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0.80250027275165681</v>
      </c>
      <c r="S4" s="124">
        <f>IF(RES_hhdet_in_tes!S4=0,"",RES_hhdet_in_tes!S4/RES_hhdet_in_fec!S4)</f>
        <v>0.82364801131970122</v>
      </c>
      <c r="T4" s="124">
        <f>IF(RES_hhdet_in_tes!T4=0,"",RES_hhdet_in_tes!T4/RES_hhdet_in_fec!T4)</f>
        <v>0.84582759061500457</v>
      </c>
      <c r="U4" s="124">
        <f>IF(RES_hhdet_in_tes!U4=0,"",RES_hhdet_in_tes!U4/RES_hhdet_in_fec!U4)</f>
        <v>0.86607845783097059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0.69498324886146445</v>
      </c>
      <c r="D5" s="111">
        <f>IF(RES_hhdet_in_tes!D5=0,"",RES_hhdet_in_tes!D5/RES_hhdet_in_fec!D5)</f>
        <v>0.70007865732230057</v>
      </c>
      <c r="E5" s="111">
        <f>IF(RES_hhdet_in_tes!E5=0,"",RES_hhdet_in_tes!E5/RES_hhdet_in_fec!E5)</f>
        <v>0.70542358539929284</v>
      </c>
      <c r="F5" s="111">
        <f>IF(RES_hhdet_in_tes!F5=0,"",RES_hhdet_in_tes!F5/RES_hhdet_in_fec!F5)</f>
        <v>0.71095135705116064</v>
      </c>
      <c r="G5" s="111">
        <f>IF(RES_hhdet_in_tes!G5=0,"",RES_hhdet_in_tes!G5/RES_hhdet_in_fec!G5)</f>
        <v>0.71669923299714255</v>
      </c>
      <c r="H5" s="111">
        <f>IF(RES_hhdet_in_tes!H5=0,"",RES_hhdet_in_tes!H5/RES_hhdet_in_fec!H5)</f>
        <v>0.72264666129304878</v>
      </c>
      <c r="I5" s="111">
        <f>IF(RES_hhdet_in_tes!I5=0,"",RES_hhdet_in_tes!I5/RES_hhdet_in_fec!I5)</f>
        <v>0.72878676546634369</v>
      </c>
      <c r="J5" s="111">
        <f>IF(RES_hhdet_in_tes!J5=0,"",RES_hhdet_in_tes!J5/RES_hhdet_in_fec!J5)</f>
        <v>0.73512837651316754</v>
      </c>
      <c r="K5" s="111">
        <f>IF(RES_hhdet_in_tes!K5=0,"",RES_hhdet_in_tes!K5/RES_hhdet_in_fec!K5)</f>
        <v>0.74165965689315261</v>
      </c>
      <c r="L5" s="111">
        <f>IF(RES_hhdet_in_tes!L5=0,"",RES_hhdet_in_tes!L5/RES_hhdet_in_fec!L5)</f>
        <v>0.74834390015459518</v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0.8013309067235036</v>
      </c>
      <c r="S5" s="111">
        <f>IF(RES_hhdet_in_tes!S5=0,"",RES_hhdet_in_tes!S5/RES_hhdet_in_fec!S5)</f>
        <v>0.82259411342315303</v>
      </c>
      <c r="T5" s="111">
        <f>IF(RES_hhdet_in_tes!T5=0,"",RES_hhdet_in_tes!T5/RES_hhdet_in_fec!T5)</f>
        <v>0.84489205044029925</v>
      </c>
      <c r="U5" s="111">
        <f>IF(RES_hhdet_in_tes!U5=0,"",RES_hhdet_in_tes!U5/RES_hhdet_in_fec!U5)</f>
        <v>0.8652629922279671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2.6100601542002408</v>
      </c>
      <c r="D7" s="124" t="str">
        <f>IF(RES_hhdet_in_tes!D7=0,"",RES_hhdet_in_tes!D7/RES_hhdet_in_fec!D7)</f>
        <v/>
      </c>
      <c r="E7" s="124">
        <f>IF(RES_hhdet_in_tes!E7=0,"",RES_hhdet_in_tes!E7/RES_hhdet_in_fec!E7)</f>
        <v>2.7998569857676805</v>
      </c>
      <c r="F7" s="124">
        <f>IF(RES_hhdet_in_tes!F7=0,"",RES_hhdet_in_tes!F7/RES_hhdet_in_fec!F7)</f>
        <v>2.8953562222158866</v>
      </c>
      <c r="G7" s="124">
        <f>IF(RES_hhdet_in_tes!G7=0,"",RES_hhdet_in_tes!G7/RES_hhdet_in_fec!G7)</f>
        <v>2.9917629377428487</v>
      </c>
      <c r="H7" s="124">
        <f>IF(RES_hhdet_in_tes!H7=0,"",RES_hhdet_in_tes!H7/RES_hhdet_in_fec!H7)</f>
        <v>3.0889733757813054</v>
      </c>
      <c r="I7" s="124">
        <f>IF(RES_hhdet_in_tes!I7=0,"",RES_hhdet_in_tes!I7/RES_hhdet_in_fec!I7)</f>
        <v>3.1871804568361775</v>
      </c>
      <c r="J7" s="124">
        <f>IF(RES_hhdet_in_tes!J7=0,"",RES_hhdet_in_tes!J7/RES_hhdet_in_fec!J7)</f>
        <v>3.287186642942082</v>
      </c>
      <c r="K7" s="124">
        <f>IF(RES_hhdet_in_tes!K7=0,"",RES_hhdet_in_tes!K7/RES_hhdet_in_fec!K7)</f>
        <v>3.3896666613144912</v>
      </c>
      <c r="L7" s="124">
        <f>IF(RES_hhdet_in_tes!L7=0,"",RES_hhdet_in_tes!L7/RES_hhdet_in_fec!L7)</f>
        <v>3.4947873343064808</v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4.425034298163208</v>
      </c>
      <c r="S7" s="124">
        <f>IF(RES_hhdet_in_tes!S7=0,"",RES_hhdet_in_tes!S7/RES_hhdet_in_fec!S7)</f>
        <v>4.5094062271053321</v>
      </c>
      <c r="T7" s="124">
        <f>IF(RES_hhdet_in_tes!T7=0,"",RES_hhdet_in_tes!T7/RES_hhdet_in_fec!T7)</f>
        <v>4.5799021855352811</v>
      </c>
      <c r="U7" s="124">
        <f>IF(RES_hhdet_in_tes!U7=0,"",RES_hhdet_in_tes!U7/RES_hhdet_in_fec!U7)</f>
        <v>4.6440797116668477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2.6100601542002408</v>
      </c>
      <c r="D8" s="111" t="str">
        <f>IF(RES_hhdet_in_tes!D8=0,"",RES_hhdet_in_tes!D8/RES_hhdet_in_fec!D8)</f>
        <v/>
      </c>
      <c r="E8" s="111">
        <f>IF(RES_hhdet_in_tes!E8=0,"",RES_hhdet_in_tes!E8/RES_hhdet_in_fec!E8)</f>
        <v>2.7998569857676805</v>
      </c>
      <c r="F8" s="111">
        <f>IF(RES_hhdet_in_tes!F8=0,"",RES_hhdet_in_tes!F8/RES_hhdet_in_fec!F8)</f>
        <v>2.8953562222158866</v>
      </c>
      <c r="G8" s="111">
        <f>IF(RES_hhdet_in_tes!G8=0,"",RES_hhdet_in_tes!G8/RES_hhdet_in_fec!G8)</f>
        <v>2.9917629377428487</v>
      </c>
      <c r="H8" s="111">
        <f>IF(RES_hhdet_in_tes!H8=0,"",RES_hhdet_in_tes!H8/RES_hhdet_in_fec!H8)</f>
        <v>3.0889733757813054</v>
      </c>
      <c r="I8" s="111">
        <f>IF(RES_hhdet_in_tes!I8=0,"",RES_hhdet_in_tes!I8/RES_hhdet_in_fec!I8)</f>
        <v>3.1871804568361775</v>
      </c>
      <c r="J8" s="111">
        <f>IF(RES_hhdet_in_tes!J8=0,"",RES_hhdet_in_tes!J8/RES_hhdet_in_fec!J8)</f>
        <v>3.287186642942082</v>
      </c>
      <c r="K8" s="111">
        <f>IF(RES_hhdet_in_tes!K8=0,"",RES_hhdet_in_tes!K8/RES_hhdet_in_fec!K8)</f>
        <v>3.3896666613144912</v>
      </c>
      <c r="L8" s="111">
        <f>IF(RES_hhdet_in_tes!L8=0,"",RES_hhdet_in_tes!L8/RES_hhdet_in_fec!L8)</f>
        <v>3.4947873343064808</v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4.425034298163208</v>
      </c>
      <c r="S8" s="111">
        <f>IF(RES_hhdet_in_tes!S8=0,"",RES_hhdet_in_tes!S8/RES_hhdet_in_fec!S8)</f>
        <v>4.5094062271053321</v>
      </c>
      <c r="T8" s="111">
        <f>IF(RES_hhdet_in_tes!T8=0,"",RES_hhdet_in_tes!T8/RES_hhdet_in_fec!T8)</f>
        <v>4.5799021855352811</v>
      </c>
      <c r="U8" s="111">
        <f>IF(RES_hhdet_in_tes!U8=0,"",RES_hhdet_in_tes!U8/RES_hhdet_in_fec!U8)</f>
        <v>4.6440797116668477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0.78615711764716101</v>
      </c>
      <c r="D9" s="124">
        <f>IF(RES_hhdet_in_tes!D9=0,"",RES_hhdet_in_tes!D9/RES_hhdet_in_fec!D9)</f>
        <v>0.77611742077056478</v>
      </c>
      <c r="E9" s="124">
        <f>IF(RES_hhdet_in_tes!E9=0,"",RES_hhdet_in_tes!E9/RES_hhdet_in_fec!E9)</f>
        <v>0.77853209823810665</v>
      </c>
      <c r="F9" s="124">
        <f>IF(RES_hhdet_in_tes!F9=0,"",RES_hhdet_in_tes!F9/RES_hhdet_in_fec!F9)</f>
        <v>0.79394333108170434</v>
      </c>
      <c r="G9" s="124">
        <f>IF(RES_hhdet_in_tes!G9=0,"",RES_hhdet_in_tes!G9/RES_hhdet_in_fec!G9)</f>
        <v>0.7822950118928661</v>
      </c>
      <c r="H9" s="124">
        <f>IF(RES_hhdet_in_tes!H9=0,"",RES_hhdet_in_tes!H9/RES_hhdet_in_fec!H9)</f>
        <v>0.77907292499414149</v>
      </c>
      <c r="I9" s="124">
        <f>IF(RES_hhdet_in_tes!I9=0,"",RES_hhdet_in_tes!I9/RES_hhdet_in_fec!I9)</f>
        <v>0.80160546618807382</v>
      </c>
      <c r="J9" s="124">
        <f>IF(RES_hhdet_in_tes!J9=0,"",RES_hhdet_in_tes!J9/RES_hhdet_in_fec!J9)</f>
        <v>0.78305842445961638</v>
      </c>
      <c r="K9" s="124">
        <f>IF(RES_hhdet_in_tes!K9=0,"",RES_hhdet_in_tes!K9/RES_hhdet_in_fec!K9)</f>
        <v>0.8103984011242138</v>
      </c>
      <c r="L9" s="124">
        <f>IF(RES_hhdet_in_tes!L9=0,"",RES_hhdet_in_tes!L9/RES_hhdet_in_fec!L9)</f>
        <v>0.74824680245670061</v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0.83593153486187333</v>
      </c>
      <c r="S9" s="124">
        <f>IF(RES_hhdet_in_tes!S9=0,"",RES_hhdet_in_tes!S9/RES_hhdet_in_fec!S9)</f>
        <v>0.83929700006177832</v>
      </c>
      <c r="T9" s="124">
        <f>IF(RES_hhdet_in_tes!T9=0,"",RES_hhdet_in_tes!T9/RES_hhdet_in_fec!T9)</f>
        <v>0.8310600743472728</v>
      </c>
      <c r="U9" s="124">
        <f>IF(RES_hhdet_in_tes!U9=0,"",RES_hhdet_in_tes!U9/RES_hhdet_in_fec!U9)</f>
        <v>0.85324473412161972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0.72488958307309137</v>
      </c>
      <c r="D15" s="112">
        <f>IF(RES_hhdet_in_tes!D15=0,"",RES_hhdet_in_tes!D15/RES_hhdet_in_fec!D15)</f>
        <v>0.72590247705034727</v>
      </c>
      <c r="E15" s="112">
        <f>IF(RES_hhdet_in_tes!E15=0,"",RES_hhdet_in_tes!E15/RES_hhdet_in_fec!E15)</f>
        <v>0.72699327689904147</v>
      </c>
      <c r="F15" s="112">
        <f>IF(RES_hhdet_in_tes!F15=0,"",RES_hhdet_in_tes!F15/RES_hhdet_in_fec!F15)</f>
        <v>0.72809455487664432</v>
      </c>
      <c r="G15" s="112">
        <f>IF(RES_hhdet_in_tes!G15=0,"",RES_hhdet_in_tes!G15/RES_hhdet_in_fec!G15)</f>
        <v>0.7292682040504217</v>
      </c>
      <c r="H15" s="112">
        <f>IF(RES_hhdet_in_tes!H15=0,"",RES_hhdet_in_tes!H15/RES_hhdet_in_fec!H15)</f>
        <v>0.73050728703968426</v>
      </c>
      <c r="I15" s="112">
        <f>IF(RES_hhdet_in_tes!I15=0,"",RES_hhdet_in_tes!I15/RES_hhdet_in_fec!I15)</f>
        <v>0.73182792351966763</v>
      </c>
      <c r="J15" s="112">
        <f>IF(RES_hhdet_in_tes!J15=0,"",RES_hhdet_in_tes!J15/RES_hhdet_in_fec!J15)</f>
        <v>0.7332946379776305</v>
      </c>
      <c r="K15" s="112">
        <f>IF(RES_hhdet_in_tes!K15=0,"",RES_hhdet_in_tes!K15/RES_hhdet_in_fec!K15)</f>
        <v>0.73496461203336527</v>
      </c>
      <c r="L15" s="112">
        <f>IF(RES_hhdet_in_tes!L15=0,"",RES_hhdet_in_tes!L15/RES_hhdet_in_fec!L15)</f>
        <v>0.73685785852484953</v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0.78351999361664126</v>
      </c>
      <c r="S15" s="112">
        <f>IF(RES_hhdet_in_tes!S15=0,"",RES_hhdet_in_tes!S15/RES_hhdet_in_fec!S15)</f>
        <v>0.79112207890553998</v>
      </c>
      <c r="T15" s="112">
        <f>IF(RES_hhdet_in_tes!T15=0,"",RES_hhdet_in_tes!T15/RES_hhdet_in_fec!T15)</f>
        <v>0.79848907137070246</v>
      </c>
      <c r="U15" s="112">
        <f>IF(RES_hhdet_in_tes!U15=0,"",RES_hhdet_in_tes!U15/RES_hhdet_in_fec!U15)</f>
        <v>0.80540941551946177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0.84428774977364596</v>
      </c>
      <c r="D16" s="113">
        <f>IF(RES_hhdet_in_tes!D16=0,"",RES_hhdet_in_tes!D16/RES_hhdet_in_fec!D16)</f>
        <v>0.83822844161405097</v>
      </c>
      <c r="E16" s="113">
        <f>IF(RES_hhdet_in_tes!E16=0,"",RES_hhdet_in_tes!E16/RES_hhdet_in_fec!E16)</f>
        <v>0.84193078478971795</v>
      </c>
      <c r="F16" s="113">
        <f>IF(RES_hhdet_in_tes!F16=0,"",RES_hhdet_in_tes!F16/RES_hhdet_in_fec!F16)</f>
        <v>0.84240654736830656</v>
      </c>
      <c r="G16" s="113">
        <f>IF(RES_hhdet_in_tes!G16=0,"",RES_hhdet_in_tes!G16/RES_hhdet_in_fec!G16)</f>
        <v>0.84142130304867435</v>
      </c>
      <c r="H16" s="113">
        <f>IF(RES_hhdet_in_tes!H16=0,"",RES_hhdet_in_tes!H16/RES_hhdet_in_fec!H16)</f>
        <v>0.84457703957530716</v>
      </c>
      <c r="I16" s="113">
        <f>IF(RES_hhdet_in_tes!I16=0,"",RES_hhdet_in_tes!I16/RES_hhdet_in_fec!I16)</f>
        <v>0.83670393243894547</v>
      </c>
      <c r="J16" s="113">
        <f>IF(RES_hhdet_in_tes!J16=0,"",RES_hhdet_in_tes!J16/RES_hhdet_in_fec!J16)</f>
        <v>0.85074357447136728</v>
      </c>
      <c r="K16" s="113">
        <f>IF(RES_hhdet_in_tes!K16=0,"",RES_hhdet_in_tes!K16/RES_hhdet_in_fec!K16)</f>
        <v>0.84767858968441123</v>
      </c>
      <c r="L16" s="113">
        <f>IF(RES_hhdet_in_tes!L16=0,"",RES_hhdet_in_tes!L16/RES_hhdet_in_fec!L16)</f>
        <v>0.86920353363896863</v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0.88006795493851397</v>
      </c>
      <c r="S16" s="113">
        <f>IF(RES_hhdet_in_tes!S16=0,"",RES_hhdet_in_tes!S16/RES_hhdet_in_fec!S16)</f>
        <v>0.8841579375285864</v>
      </c>
      <c r="T16" s="113">
        <f>IF(RES_hhdet_in_tes!T16=0,"",RES_hhdet_in_tes!T16/RES_hhdet_in_fec!T16)</f>
        <v>0.89305208012117254</v>
      </c>
      <c r="U16" s="113">
        <f>IF(RES_hhdet_in_tes!U16=0,"",RES_hhdet_in_tes!U16/RES_hhdet_in_fec!U16)</f>
        <v>0.90044860166130403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0.72488958307309148</v>
      </c>
      <c r="D17" s="111">
        <f>IF(RES_hhdet_in_tes!D17=0,"",RES_hhdet_in_tes!D17/RES_hhdet_in_fec!D17)</f>
        <v>0.72590247705034727</v>
      </c>
      <c r="E17" s="111">
        <f>IF(RES_hhdet_in_tes!E17=0,"",RES_hhdet_in_tes!E17/RES_hhdet_in_fec!E17)</f>
        <v>0.72699327689904147</v>
      </c>
      <c r="F17" s="111">
        <f>IF(RES_hhdet_in_tes!F17=0,"",RES_hhdet_in_tes!F17/RES_hhdet_in_fec!F17)</f>
        <v>0.72809455487664432</v>
      </c>
      <c r="G17" s="111">
        <f>IF(RES_hhdet_in_tes!G17=0,"",RES_hhdet_in_tes!G17/RES_hhdet_in_fec!G17)</f>
        <v>0.7292682040504217</v>
      </c>
      <c r="H17" s="111">
        <f>IF(RES_hhdet_in_tes!H17=0,"",RES_hhdet_in_tes!H17/RES_hhdet_in_fec!H17)</f>
        <v>0.73050728703968426</v>
      </c>
      <c r="I17" s="111">
        <f>IF(RES_hhdet_in_tes!I17=0,"",RES_hhdet_in_tes!I17/RES_hhdet_in_fec!I17)</f>
        <v>0.73182792351966763</v>
      </c>
      <c r="J17" s="111">
        <f>IF(RES_hhdet_in_tes!J17=0,"",RES_hhdet_in_tes!J17/RES_hhdet_in_fec!J17)</f>
        <v>0.7332946379776305</v>
      </c>
      <c r="K17" s="111">
        <f>IF(RES_hhdet_in_tes!K17=0,"",RES_hhdet_in_tes!K17/RES_hhdet_in_fec!K17)</f>
        <v>0.73496461203336527</v>
      </c>
      <c r="L17" s="111">
        <f>IF(RES_hhdet_in_tes!L17=0,"",RES_hhdet_in_tes!L17/RES_hhdet_in_fec!L17)</f>
        <v>0.73685785852484953</v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0.78351999361664137</v>
      </c>
      <c r="S17" s="111">
        <f>IF(RES_hhdet_in_tes!S17=0,"",RES_hhdet_in_tes!S17/RES_hhdet_in_fec!S17)</f>
        <v>0.79112207890553998</v>
      </c>
      <c r="T17" s="111">
        <f>IF(RES_hhdet_in_tes!T17=0,"",RES_hhdet_in_tes!T17/RES_hhdet_in_fec!T17)</f>
        <v>0.79848907137070246</v>
      </c>
      <c r="U17" s="111">
        <f>IF(RES_hhdet_in_tes!U17=0,"",RES_hhdet_in_tes!U17/RES_hhdet_in_fec!U17)</f>
        <v>0.80540941551946177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0.76926095304497577</v>
      </c>
      <c r="D19" s="124">
        <f>IF(RES_hhdet_in_tes!D19=0,"",RES_hhdet_in_tes!D19/RES_hhdet_in_fec!D19)</f>
        <v>0.77054993018673257</v>
      </c>
      <c r="E19" s="124">
        <f>IF(RES_hhdet_in_tes!E19=0,"",RES_hhdet_in_tes!E19/RES_hhdet_in_fec!E19)</f>
        <v>0.77188657057894694</v>
      </c>
      <c r="F19" s="124">
        <f>IF(RES_hhdet_in_tes!F19=0,"",RES_hhdet_in_tes!F19/RES_hhdet_in_fec!F19)</f>
        <v>0.77322971050531475</v>
      </c>
      <c r="G19" s="124">
        <f>IF(RES_hhdet_in_tes!G19=0,"",RES_hhdet_in_tes!G19/RES_hhdet_in_fec!G19)</f>
        <v>0.774616745481847</v>
      </c>
      <c r="H19" s="124">
        <f>IF(RES_hhdet_in_tes!H19=0,"",RES_hhdet_in_tes!H19/RES_hhdet_in_fec!H19)</f>
        <v>0.77604309877345601</v>
      </c>
      <c r="I19" s="124">
        <f>IF(RES_hhdet_in_tes!I19=0,"",RES_hhdet_in_tes!I19/RES_hhdet_in_fec!I19)</f>
        <v>0.77751798463637944</v>
      </c>
      <c r="J19" s="124">
        <f>IF(RES_hhdet_in_tes!J19=0,"",RES_hhdet_in_tes!J19/RES_hhdet_in_fec!J19)</f>
        <v>0.77907915062608446</v>
      </c>
      <c r="K19" s="124">
        <f>IF(RES_hhdet_in_tes!K19=0,"",RES_hhdet_in_tes!K19/RES_hhdet_in_fec!K19)</f>
        <v>0.78075869209350512</v>
      </c>
      <c r="L19" s="124">
        <f>IF(RES_hhdet_in_tes!L19=0,"",RES_hhdet_in_tes!L19/RES_hhdet_in_fec!L19)</f>
        <v>0.7825651958608596</v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0.81602597636066987</v>
      </c>
      <c r="S19" s="124">
        <f>IF(RES_hhdet_in_tes!S19=0,"",RES_hhdet_in_tes!S19/RES_hhdet_in_fec!S19)</f>
        <v>0.82865379390607685</v>
      </c>
      <c r="T19" s="124">
        <f>IF(RES_hhdet_in_tes!T19=0,"",RES_hhdet_in_tes!T19/RES_hhdet_in_fec!T19)</f>
        <v>0.84223074578279922</v>
      </c>
      <c r="U19" s="124">
        <f>IF(RES_hhdet_in_tes!U19=0,"",RES_hhdet_in_tes!U19/RES_hhdet_in_fec!U19)</f>
        <v>0.85519583405028909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0.76926095304497577</v>
      </c>
      <c r="D22" s="45">
        <f>IF(RES_hhdet_in_tes!D22=0,"",RES_hhdet_in_tes!D22/RES_hhdet_in_fec!D22)</f>
        <v>0.77054993018673257</v>
      </c>
      <c r="E22" s="45">
        <f>IF(RES_hhdet_in_tes!E22=0,"",RES_hhdet_in_tes!E22/RES_hhdet_in_fec!E22)</f>
        <v>0.77188657057894694</v>
      </c>
      <c r="F22" s="45">
        <f>IF(RES_hhdet_in_tes!F22=0,"",RES_hhdet_in_tes!F22/RES_hhdet_in_fec!F22)</f>
        <v>0.77322971050531475</v>
      </c>
      <c r="G22" s="45">
        <f>IF(RES_hhdet_in_tes!G22=0,"",RES_hhdet_in_tes!G22/RES_hhdet_in_fec!G22)</f>
        <v>0.774616745481847</v>
      </c>
      <c r="H22" s="45">
        <f>IF(RES_hhdet_in_tes!H22=0,"",RES_hhdet_in_tes!H22/RES_hhdet_in_fec!H22)</f>
        <v>0.77604309877345601</v>
      </c>
      <c r="I22" s="45">
        <f>IF(RES_hhdet_in_tes!I22=0,"",RES_hhdet_in_tes!I22/RES_hhdet_in_fec!I22)</f>
        <v>0.77751798463637944</v>
      </c>
      <c r="J22" s="45">
        <f>IF(RES_hhdet_in_tes!J22=0,"",RES_hhdet_in_tes!J22/RES_hhdet_in_fec!J22)</f>
        <v>0.77907915062608446</v>
      </c>
      <c r="K22" s="45">
        <f>IF(RES_hhdet_in_tes!K22=0,"",RES_hhdet_in_tes!K22/RES_hhdet_in_fec!K22)</f>
        <v>0.78075869209350512</v>
      </c>
      <c r="L22" s="45">
        <f>IF(RES_hhdet_in_tes!L22=0,"",RES_hhdet_in_tes!L22/RES_hhdet_in_fec!L22)</f>
        <v>0.7825651958608596</v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0.81602597636066987</v>
      </c>
      <c r="S22" s="45">
        <f>IF(RES_hhdet_in_tes!S22=0,"",RES_hhdet_in_tes!S22/RES_hhdet_in_fec!S22)</f>
        <v>0.82865379390607685</v>
      </c>
      <c r="T22" s="45">
        <f>IF(RES_hhdet_in_tes!T22=0,"",RES_hhdet_in_tes!T22/RES_hhdet_in_fec!T22)</f>
        <v>0.84223074578279922</v>
      </c>
      <c r="U22" s="45">
        <f>IF(RES_hhdet_in_tes!U22=0,"",RES_hhdet_in_tes!U22/RES_hhdet_in_fec!U22)</f>
        <v>0.85519583405028909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0.57728158493129222</v>
      </c>
      <c r="D24" s="119">
        <f>IF(RES_hhdet_in_tes!D24=0,"",RES_hhdet_in_tes!D24/RES_hhdet_in_fec!D24)</f>
        <v>0.58489330178906873</v>
      </c>
      <c r="E24" s="119">
        <f>IF(RES_hhdet_in_tes!E24=0,"",RES_hhdet_in_tes!E24/RES_hhdet_in_fec!E24)</f>
        <v>0.59192782777502351</v>
      </c>
      <c r="F24" s="119">
        <f>IF(RES_hhdet_in_tes!F24=0,"",RES_hhdet_in_tes!F24/RES_hhdet_in_fec!F24)</f>
        <v>0.59892613178582021</v>
      </c>
      <c r="G24" s="119">
        <f>IF(RES_hhdet_in_tes!G24=0,"",RES_hhdet_in_tes!G24/RES_hhdet_in_fec!G24)</f>
        <v>0.60718769913001946</v>
      </c>
      <c r="H24" s="119">
        <f>IF(RES_hhdet_in_tes!H24=0,"",RES_hhdet_in_tes!H24/RES_hhdet_in_fec!H24)</f>
        <v>0.61362500948210841</v>
      </c>
      <c r="I24" s="119">
        <f>IF(RES_hhdet_in_tes!I24=0,"",RES_hhdet_in_tes!I24/RES_hhdet_in_fec!I24)</f>
        <v>0.61880869467751787</v>
      </c>
      <c r="J24" s="119">
        <f>IF(RES_hhdet_in_tes!J24=0,"",RES_hhdet_in_tes!J24/RES_hhdet_in_fec!J24)</f>
        <v>0.62256041822536701</v>
      </c>
      <c r="K24" s="119">
        <f>IF(RES_hhdet_in_tes!K24=0,"",RES_hhdet_in_tes!K24/RES_hhdet_in_fec!K24)</f>
        <v>0.63406582972366821</v>
      </c>
      <c r="L24" s="119">
        <f>IF(RES_hhdet_in_tes!L24=0,"",RES_hhdet_in_tes!L24/RES_hhdet_in_fec!L24)</f>
        <v>0.63643729922792713</v>
      </c>
      <c r="M24" s="119">
        <f>IF(RES_hhdet_in_tes!M24=0,"",RES_hhdet_in_tes!M24/RES_hhdet_in_fec!M24)</f>
        <v>0.66733878828300319</v>
      </c>
      <c r="N24" s="119">
        <f>IF(RES_hhdet_in_tes!N24=0,"",RES_hhdet_in_tes!N24/RES_hhdet_in_fec!N24)</f>
        <v>0.68015725028191831</v>
      </c>
      <c r="O24" s="119">
        <f>IF(RES_hhdet_in_tes!O24=0,"",RES_hhdet_in_tes!O24/RES_hhdet_in_fec!O24)</f>
        <v>0.70169749378167245</v>
      </c>
      <c r="P24" s="119">
        <f>IF(RES_hhdet_in_tes!P24=0,"",RES_hhdet_in_tes!P24/RES_hhdet_in_fec!P24)</f>
        <v>0.74266773467833169</v>
      </c>
      <c r="Q24" s="119">
        <f>IF(RES_hhdet_in_tes!Q24=0,"",RES_hhdet_in_tes!Q24/RES_hhdet_in_fec!Q24)</f>
        <v>0.76357549595761443</v>
      </c>
      <c r="R24" s="119">
        <f>IF(RES_hhdet_in_tes!R24=0,"",RES_hhdet_in_tes!R24/RES_hhdet_in_fec!R24)</f>
        <v>0.77799047474184935</v>
      </c>
      <c r="S24" s="119">
        <f>IF(RES_hhdet_in_tes!S24=0,"",RES_hhdet_in_tes!S24/RES_hhdet_in_fec!S24)</f>
        <v>0.77870236946458826</v>
      </c>
      <c r="T24" s="119">
        <f>IF(RES_hhdet_in_tes!T24=0,"",RES_hhdet_in_tes!T24/RES_hhdet_in_fec!T24)</f>
        <v>0.77994638911757574</v>
      </c>
      <c r="U24" s="119">
        <f>IF(RES_hhdet_in_tes!U24=0,"",RES_hhdet_in_tes!U24/RES_hhdet_in_fec!U24)</f>
        <v>0.78545144360632302</v>
      </c>
      <c r="V24" s="119">
        <f>IF(RES_hhdet_in_tes!V24=0,"",RES_hhdet_in_tes!V24/RES_hhdet_in_fec!V24)</f>
        <v>0.78852503657082462</v>
      </c>
      <c r="W24" s="119">
        <f>IF(RES_hhdet_in_tes!W24=0,"",RES_hhdet_in_tes!W24/RES_hhdet_in_fec!W24)</f>
        <v>0.80198841893607231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0.55792780673593156</v>
      </c>
      <c r="D25" s="124">
        <f>IF(RES_hhdet_in_tes!D25=0,"",RES_hhdet_in_tes!D25/RES_hhdet_in_fec!D25)</f>
        <v>0.56386868414890212</v>
      </c>
      <c r="E25" s="124">
        <f>IF(RES_hhdet_in_tes!E25=0,"",RES_hhdet_in_tes!E25/RES_hhdet_in_fec!E25)</f>
        <v>0.57002583977817955</v>
      </c>
      <c r="F25" s="124">
        <f>IF(RES_hhdet_in_tes!F25=0,"",RES_hhdet_in_tes!F25/RES_hhdet_in_fec!F25)</f>
        <v>0.57614196600667189</v>
      </c>
      <c r="G25" s="124">
        <f>IF(RES_hhdet_in_tes!G25=0,"",RES_hhdet_in_tes!G25/RES_hhdet_in_fec!G25)</f>
        <v>0.58241909619442378</v>
      </c>
      <c r="H25" s="124">
        <f>IF(RES_hhdet_in_tes!H25=0,"",RES_hhdet_in_tes!H25/RES_hhdet_in_fec!H25)</f>
        <v>0.58883723689927747</v>
      </c>
      <c r="I25" s="124">
        <f>IF(RES_hhdet_in_tes!I25=0,"",RES_hhdet_in_tes!I25/RES_hhdet_in_fec!I25)</f>
        <v>0.59542986672234177</v>
      </c>
      <c r="J25" s="124">
        <f>IF(RES_hhdet_in_tes!J25=0,"",RES_hhdet_in_tes!J25/RES_hhdet_in_fec!J25)</f>
        <v>0.60257601298424968</v>
      </c>
      <c r="K25" s="124">
        <f>IF(RES_hhdet_in_tes!K25=0,"",RES_hhdet_in_tes!K25/RES_hhdet_in_fec!K25)</f>
        <v>0.610196811464365</v>
      </c>
      <c r="L25" s="124">
        <f>IF(RES_hhdet_in_tes!L25=0,"",RES_hhdet_in_tes!L25/RES_hhdet_in_fec!L25)</f>
        <v>0.61855284377216391</v>
      </c>
      <c r="M25" s="124">
        <f>IF(RES_hhdet_in_tes!M25=0,"",RES_hhdet_in_tes!M25/RES_hhdet_in_fec!M25)</f>
        <v>0.63146046239934883</v>
      </c>
      <c r="N25" s="124">
        <f>IF(RES_hhdet_in_tes!N25=0,"",RES_hhdet_in_tes!N25/RES_hhdet_in_fec!N25)</f>
        <v>0.65084496149454396</v>
      </c>
      <c r="O25" s="124">
        <f>IF(RES_hhdet_in_tes!O25=0,"",RES_hhdet_in_tes!O25/RES_hhdet_in_fec!O25)</f>
        <v>0.67715941980198102</v>
      </c>
      <c r="P25" s="124">
        <f>IF(RES_hhdet_in_tes!P25=0,"",RES_hhdet_in_tes!P25/RES_hhdet_in_fec!P25)</f>
        <v>0.70698729807553884</v>
      </c>
      <c r="Q25" s="124">
        <f>IF(RES_hhdet_in_tes!Q25=0,"",RES_hhdet_in_tes!Q25/RES_hhdet_in_fec!Q25)</f>
        <v>0.73196951911329344</v>
      </c>
      <c r="R25" s="124">
        <f>IF(RES_hhdet_in_tes!R25=0,"",RES_hhdet_in_tes!R25/RES_hhdet_in_fec!R25)</f>
        <v>0.74412689625120854</v>
      </c>
      <c r="S25" s="124">
        <f>IF(RES_hhdet_in_tes!S25=0,"",RES_hhdet_in_tes!S25/RES_hhdet_in_fec!S25)</f>
        <v>0.7527222592816879</v>
      </c>
      <c r="T25" s="124">
        <f>IF(RES_hhdet_in_tes!T25=0,"",RES_hhdet_in_tes!T25/RES_hhdet_in_fec!T25)</f>
        <v>0.75900598804582153</v>
      </c>
      <c r="U25" s="124">
        <f>IF(RES_hhdet_in_tes!U25=0,"",RES_hhdet_in_tes!U25/RES_hhdet_in_fec!U25)</f>
        <v>0.76387501496913224</v>
      </c>
      <c r="V25" s="124">
        <f>IF(RES_hhdet_in_tes!V25=0,"",RES_hhdet_in_tes!V25/RES_hhdet_in_fec!V25)</f>
        <v>0.76812072272835152</v>
      </c>
      <c r="W25" s="124">
        <f>IF(RES_hhdet_in_tes!W25=0,"",RES_hhdet_in_tes!W25/RES_hhdet_in_fec!W25)</f>
        <v>0.7710587949656279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2.6100601542002408</v>
      </c>
      <c r="D28" s="124">
        <f>IF(RES_hhdet_in_tes!D28=0,"",RES_hhdet_in_tes!D28/RES_hhdet_in_fec!D28)</f>
        <v>2.7044602027243969</v>
      </c>
      <c r="E28" s="124">
        <f>IF(RES_hhdet_in_tes!E28=0,"",RES_hhdet_in_tes!E28/RES_hhdet_in_fec!E28)</f>
        <v>2.7998569857676805</v>
      </c>
      <c r="F28" s="124">
        <f>IF(RES_hhdet_in_tes!F28=0,"",RES_hhdet_in_tes!F28/RES_hhdet_in_fec!F28)</f>
        <v>2.8953562222158866</v>
      </c>
      <c r="G28" s="124">
        <f>IF(RES_hhdet_in_tes!G28=0,"",RES_hhdet_in_tes!G28/RES_hhdet_in_fec!G28)</f>
        <v>2.9917629377428487</v>
      </c>
      <c r="H28" s="124">
        <f>IF(RES_hhdet_in_tes!H28=0,"",RES_hhdet_in_tes!H28/RES_hhdet_in_fec!H28)</f>
        <v>3.0889733757813058</v>
      </c>
      <c r="I28" s="124">
        <f>IF(RES_hhdet_in_tes!I28=0,"",RES_hhdet_in_tes!I28/RES_hhdet_in_fec!I28)</f>
        <v>3.1871804568361775</v>
      </c>
      <c r="J28" s="124">
        <f>IF(RES_hhdet_in_tes!J28=0,"",RES_hhdet_in_tes!J28/RES_hhdet_in_fec!J28)</f>
        <v>3.287186642942082</v>
      </c>
      <c r="K28" s="124">
        <f>IF(RES_hhdet_in_tes!K28=0,"",RES_hhdet_in_tes!K28/RES_hhdet_in_fec!K28)</f>
        <v>3.3896666613144912</v>
      </c>
      <c r="L28" s="124">
        <f>IF(RES_hhdet_in_tes!L28=0,"",RES_hhdet_in_tes!L28/RES_hhdet_in_fec!L28)</f>
        <v>3.4947873343064808</v>
      </c>
      <c r="M28" s="124">
        <f>IF(RES_hhdet_in_tes!M28=0,"",RES_hhdet_in_tes!M28/RES_hhdet_in_fec!M28)</f>
        <v>3.6203440727988814</v>
      </c>
      <c r="N28" s="124">
        <f>IF(RES_hhdet_in_tes!N28=0,"",RES_hhdet_in_tes!N28/RES_hhdet_in_fec!N28)</f>
        <v>3.7721606037146627</v>
      </c>
      <c r="O28" s="124">
        <f>IF(RES_hhdet_in_tes!O28=0,"",RES_hhdet_in_tes!O28/RES_hhdet_in_fec!O28)</f>
        <v>3.9534565617362762</v>
      </c>
      <c r="P28" s="124">
        <f>IF(RES_hhdet_in_tes!P28=0,"",RES_hhdet_in_tes!P28/RES_hhdet_in_fec!P28)</f>
        <v>4.1500681243482811</v>
      </c>
      <c r="Q28" s="124">
        <f>IF(RES_hhdet_in_tes!Q28=0,"",RES_hhdet_in_tes!Q28/RES_hhdet_in_fec!Q28)</f>
        <v>4.319032874106985</v>
      </c>
      <c r="R28" s="124">
        <f>IF(RES_hhdet_in_tes!R28=0,"",RES_hhdet_in_tes!R28/RES_hhdet_in_fec!R28)</f>
        <v>4.425034298163208</v>
      </c>
      <c r="S28" s="124">
        <f>IF(RES_hhdet_in_tes!S28=0,"",RES_hhdet_in_tes!S28/RES_hhdet_in_fec!S28)</f>
        <v>4.5094062271053321</v>
      </c>
      <c r="T28" s="124">
        <f>IF(RES_hhdet_in_tes!T28=0,"",RES_hhdet_in_tes!T28/RES_hhdet_in_fec!T28)</f>
        <v>4.5799021855352811</v>
      </c>
      <c r="U28" s="124">
        <f>IF(RES_hhdet_in_tes!U28=0,"",RES_hhdet_in_tes!U28/RES_hhdet_in_fec!U28)</f>
        <v>4.6440797116668477</v>
      </c>
      <c r="V28" s="124">
        <f>IF(RES_hhdet_in_tes!V28=0,"",RES_hhdet_in_tes!V28/RES_hhdet_in_fec!V28)</f>
        <v>4.7095157201018685</v>
      </c>
      <c r="W28" s="124">
        <f>IF(RES_hhdet_in_tes!W28=0,"",RES_hhdet_in_tes!W28/RES_hhdet_in_fec!W28)</f>
        <v>4.7735784864068149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2.6100601542002408</v>
      </c>
      <c r="D29" s="111">
        <f>IF(RES_hhdet_in_tes!D29=0,"",RES_hhdet_in_tes!D29/RES_hhdet_in_fec!D29)</f>
        <v>2.7044602027243969</v>
      </c>
      <c r="E29" s="111">
        <f>IF(RES_hhdet_in_tes!E29=0,"",RES_hhdet_in_tes!E29/RES_hhdet_in_fec!E29)</f>
        <v>2.7998569857676805</v>
      </c>
      <c r="F29" s="111">
        <f>IF(RES_hhdet_in_tes!F29=0,"",RES_hhdet_in_tes!F29/RES_hhdet_in_fec!F29)</f>
        <v>2.8953562222158866</v>
      </c>
      <c r="G29" s="111">
        <f>IF(RES_hhdet_in_tes!G29=0,"",RES_hhdet_in_tes!G29/RES_hhdet_in_fec!G29)</f>
        <v>2.9917629377428487</v>
      </c>
      <c r="H29" s="111">
        <f>IF(RES_hhdet_in_tes!H29=0,"",RES_hhdet_in_tes!H29/RES_hhdet_in_fec!H29)</f>
        <v>3.0889733757813058</v>
      </c>
      <c r="I29" s="111">
        <f>IF(RES_hhdet_in_tes!I29=0,"",RES_hhdet_in_tes!I29/RES_hhdet_in_fec!I29)</f>
        <v>3.1871804568361775</v>
      </c>
      <c r="J29" s="111">
        <f>IF(RES_hhdet_in_tes!J29=0,"",RES_hhdet_in_tes!J29/RES_hhdet_in_fec!J29)</f>
        <v>3.287186642942082</v>
      </c>
      <c r="K29" s="111">
        <f>IF(RES_hhdet_in_tes!K29=0,"",RES_hhdet_in_tes!K29/RES_hhdet_in_fec!K29)</f>
        <v>3.3896666613144912</v>
      </c>
      <c r="L29" s="111">
        <f>IF(RES_hhdet_in_tes!L29=0,"",RES_hhdet_in_tes!L29/RES_hhdet_in_fec!L29)</f>
        <v>3.4947873343064808</v>
      </c>
      <c r="M29" s="111">
        <f>IF(RES_hhdet_in_tes!M29=0,"",RES_hhdet_in_tes!M29/RES_hhdet_in_fec!M29)</f>
        <v>3.6203440727988814</v>
      </c>
      <c r="N29" s="111">
        <f>IF(RES_hhdet_in_tes!N29=0,"",RES_hhdet_in_tes!N29/RES_hhdet_in_fec!N29)</f>
        <v>3.7721606037146627</v>
      </c>
      <c r="O29" s="111">
        <f>IF(RES_hhdet_in_tes!O29=0,"",RES_hhdet_in_tes!O29/RES_hhdet_in_fec!O29)</f>
        <v>3.9534565617362762</v>
      </c>
      <c r="P29" s="111">
        <f>IF(RES_hhdet_in_tes!P29=0,"",RES_hhdet_in_tes!P29/RES_hhdet_in_fec!P29)</f>
        <v>4.1500681243482811</v>
      </c>
      <c r="Q29" s="111">
        <f>IF(RES_hhdet_in_tes!Q29=0,"",RES_hhdet_in_tes!Q29/RES_hhdet_in_fec!Q29)</f>
        <v>4.319032874106985</v>
      </c>
      <c r="R29" s="111">
        <f>IF(RES_hhdet_in_tes!R29=0,"",RES_hhdet_in_tes!R29/RES_hhdet_in_fec!R29)</f>
        <v>4.425034298163208</v>
      </c>
      <c r="S29" s="111">
        <f>IF(RES_hhdet_in_tes!S29=0,"",RES_hhdet_in_tes!S29/RES_hhdet_in_fec!S29)</f>
        <v>4.5094062271053321</v>
      </c>
      <c r="T29" s="111">
        <f>IF(RES_hhdet_in_tes!T29=0,"",RES_hhdet_in_tes!T29/RES_hhdet_in_fec!T29)</f>
        <v>4.5799021855352811</v>
      </c>
      <c r="U29" s="111">
        <f>IF(RES_hhdet_in_tes!U29=0,"",RES_hhdet_in_tes!U29/RES_hhdet_in_fec!U29)</f>
        <v>4.6440797116668477</v>
      </c>
      <c r="V29" s="111">
        <f>IF(RES_hhdet_in_tes!V29=0,"",RES_hhdet_in_tes!V29/RES_hhdet_in_fec!V29)</f>
        <v>4.7095157201018685</v>
      </c>
      <c r="W29" s="111">
        <f>IF(RES_hhdet_in_tes!W29=0,"",RES_hhdet_in_tes!W29/RES_hhdet_in_fec!W29)</f>
        <v>4.7735784864068149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0.78523221539547872</v>
      </c>
      <c r="D30" s="124">
        <f>IF(RES_hhdet_in_tes!D30=0,"",RES_hhdet_in_tes!D30/RES_hhdet_in_fec!D30)</f>
        <v>0.77552856004269666</v>
      </c>
      <c r="E30" s="124">
        <f>IF(RES_hhdet_in_tes!E30=0,"",RES_hhdet_in_tes!E30/RES_hhdet_in_fec!E30)</f>
        <v>0.77971434192786759</v>
      </c>
      <c r="F30" s="124">
        <f>IF(RES_hhdet_in_tes!F30=0,"",RES_hhdet_in_tes!F30/RES_hhdet_in_fec!F30)</f>
        <v>0.79307600522032295</v>
      </c>
      <c r="G30" s="124">
        <f>IF(RES_hhdet_in_tes!G30=0,"",RES_hhdet_in_tes!G30/RES_hhdet_in_fec!G30)</f>
        <v>0.78312996925114708</v>
      </c>
      <c r="H30" s="124">
        <f>IF(RES_hhdet_in_tes!H30=0,"",RES_hhdet_in_tes!H30/RES_hhdet_in_fec!H30)</f>
        <v>0.77850786877748157</v>
      </c>
      <c r="I30" s="124">
        <f>IF(RES_hhdet_in_tes!I30=0,"",RES_hhdet_in_tes!I30/RES_hhdet_in_fec!I30)</f>
        <v>0.80153233854253592</v>
      </c>
      <c r="J30" s="124">
        <f>IF(RES_hhdet_in_tes!J30=0,"",RES_hhdet_in_tes!J30/RES_hhdet_in_fec!J30)</f>
        <v>0.78338416671957856</v>
      </c>
      <c r="K30" s="124">
        <f>IF(RES_hhdet_in_tes!K30=0,"",RES_hhdet_in_tes!K30/RES_hhdet_in_fec!K30)</f>
        <v>0.81115162860742684</v>
      </c>
      <c r="L30" s="124">
        <f>IF(RES_hhdet_in_tes!L30=0,"",RES_hhdet_in_tes!L30/RES_hhdet_in_fec!L30)</f>
        <v>0.75130497798811202</v>
      </c>
      <c r="M30" s="124">
        <f>IF(RES_hhdet_in_tes!M30=0,"",RES_hhdet_in_tes!M30/RES_hhdet_in_fec!M30)</f>
        <v>0.8493482607684667</v>
      </c>
      <c r="N30" s="124">
        <f>IF(RES_hhdet_in_tes!N30=0,"",RES_hhdet_in_tes!N30/RES_hhdet_in_fec!N30)</f>
        <v>0.79392539333869216</v>
      </c>
      <c r="O30" s="124">
        <f>IF(RES_hhdet_in_tes!O30=0,"",RES_hhdet_in_tes!O30/RES_hhdet_in_fec!O30)</f>
        <v>0.81364116158282607</v>
      </c>
      <c r="P30" s="124">
        <f>IF(RES_hhdet_in_tes!P30=0,"",RES_hhdet_in_tes!P30/RES_hhdet_in_fec!P30)</f>
        <v>0.84297279702601047</v>
      </c>
      <c r="Q30" s="124">
        <f>IF(RES_hhdet_in_tes!Q30=0,"",RES_hhdet_in_tes!Q30/RES_hhdet_in_fec!Q30)</f>
        <v>0.82206283269525027</v>
      </c>
      <c r="R30" s="124">
        <f>IF(RES_hhdet_in_tes!R30=0,"",RES_hhdet_in_tes!R30/RES_hhdet_in_fec!R30)</f>
        <v>0.83720616192312014</v>
      </c>
      <c r="S30" s="124">
        <f>IF(RES_hhdet_in_tes!S30=0,"",RES_hhdet_in_tes!S30/RES_hhdet_in_fec!S30)</f>
        <v>0.83621750154494756</v>
      </c>
      <c r="T30" s="124">
        <f>IF(RES_hhdet_in_tes!T30=0,"",RES_hhdet_in_tes!T30/RES_hhdet_in_fec!T30)</f>
        <v>0.83156624071021601</v>
      </c>
      <c r="U30" s="124">
        <f>IF(RES_hhdet_in_tes!U30=0,"",RES_hhdet_in_tes!U30/RES_hhdet_in_fec!U30)</f>
        <v>0.85323784851937312</v>
      </c>
      <c r="V30" s="124">
        <f>IF(RES_hhdet_in_tes!V30=0,"",RES_hhdet_in_tes!V30/RES_hhdet_in_fec!V30)</f>
        <v>0.85286847906655816</v>
      </c>
      <c r="W30" s="124">
        <f>IF(RES_hhdet_in_tes!W30=0,"",RES_hhdet_in_tes!W30/RES_hhdet_in_fec!W30)</f>
        <v>0.85885989005481744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0.72488958307309137</v>
      </c>
      <c r="D35" s="112">
        <f>IF(RES_hhdet_in_tes!D35=0,"",RES_hhdet_in_tes!D35/RES_hhdet_in_fec!D35)</f>
        <v>0.72590247705034727</v>
      </c>
      <c r="E35" s="112">
        <f>IF(RES_hhdet_in_tes!E35=0,"",RES_hhdet_in_tes!E35/RES_hhdet_in_fec!E35)</f>
        <v>0.72699327689904147</v>
      </c>
      <c r="F35" s="112">
        <f>IF(RES_hhdet_in_tes!F35=0,"",RES_hhdet_in_tes!F35/RES_hhdet_in_fec!F35)</f>
        <v>0.72809455487664432</v>
      </c>
      <c r="G35" s="112">
        <f>IF(RES_hhdet_in_tes!G35=0,"",RES_hhdet_in_tes!G35/RES_hhdet_in_fec!G35)</f>
        <v>0.7292682040504217</v>
      </c>
      <c r="H35" s="112">
        <f>IF(RES_hhdet_in_tes!H35=0,"",RES_hhdet_in_tes!H35/RES_hhdet_in_fec!H35)</f>
        <v>0.73050728703968426</v>
      </c>
      <c r="I35" s="112">
        <f>IF(RES_hhdet_in_tes!I35=0,"",RES_hhdet_in_tes!I35/RES_hhdet_in_fec!I35)</f>
        <v>0.73182792351966763</v>
      </c>
      <c r="J35" s="112">
        <f>IF(RES_hhdet_in_tes!J35=0,"",RES_hhdet_in_tes!J35/RES_hhdet_in_fec!J35)</f>
        <v>0.7332946379776305</v>
      </c>
      <c r="K35" s="112">
        <f>IF(RES_hhdet_in_tes!K35=0,"",RES_hhdet_in_tes!K35/RES_hhdet_in_fec!K35)</f>
        <v>0.73496461203336527</v>
      </c>
      <c r="L35" s="112">
        <f>IF(RES_hhdet_in_tes!L35=0,"",RES_hhdet_in_tes!L35/RES_hhdet_in_fec!L35)</f>
        <v>0.73685785852484953</v>
      </c>
      <c r="M35" s="112">
        <f>IF(RES_hhdet_in_tes!M35=0,"",RES_hhdet_in_tes!M35/RES_hhdet_in_fec!M35)</f>
        <v>0.74028623027766005</v>
      </c>
      <c r="N35" s="112">
        <f>IF(RES_hhdet_in_tes!N35=0,"",RES_hhdet_in_tes!N35/RES_hhdet_in_fec!N35)</f>
        <v>0.7458261357137973</v>
      </c>
      <c r="O35" s="112">
        <f>IF(RES_hhdet_in_tes!O35=0,"",RES_hhdet_in_tes!O35/RES_hhdet_in_fec!O35)</f>
        <v>0.75421675139119992</v>
      </c>
      <c r="P35" s="112">
        <f>IF(RES_hhdet_in_tes!P35=0,"",RES_hhdet_in_tes!P35/RES_hhdet_in_fec!P35)</f>
        <v>0.76513186528130916</v>
      </c>
      <c r="Q35" s="112">
        <f>IF(RES_hhdet_in_tes!Q35=0,"",RES_hhdet_in_tes!Q35/RES_hhdet_in_fec!Q35)</f>
        <v>0.77584221711109824</v>
      </c>
      <c r="R35" s="112">
        <f>IF(RES_hhdet_in_tes!R35=0,"",RES_hhdet_in_tes!R35/RES_hhdet_in_fec!R35)</f>
        <v>0.78351999361664137</v>
      </c>
      <c r="S35" s="112">
        <f>IF(RES_hhdet_in_tes!S35=0,"",RES_hhdet_in_tes!S35/RES_hhdet_in_fec!S35)</f>
        <v>0.79112207890553998</v>
      </c>
      <c r="T35" s="112">
        <f>IF(RES_hhdet_in_tes!T35=0,"",RES_hhdet_in_tes!T35/RES_hhdet_in_fec!T35)</f>
        <v>0.79848907137070246</v>
      </c>
      <c r="U35" s="112">
        <f>IF(RES_hhdet_in_tes!U35=0,"",RES_hhdet_in_tes!U35/RES_hhdet_in_fec!U35)</f>
        <v>0.80540941551946177</v>
      </c>
      <c r="V35" s="112">
        <f>IF(RES_hhdet_in_tes!V35=0,"",RES_hhdet_in_tes!V35/RES_hhdet_in_fec!V35)</f>
        <v>0.81155854286833806</v>
      </c>
      <c r="W35" s="112">
        <f>IF(RES_hhdet_in_tes!W35=0,"",RES_hhdet_in_tes!W35/RES_hhdet_in_fec!W35)</f>
        <v>0.81639909486192408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0.84428774977364585</v>
      </c>
      <c r="D36" s="113">
        <f>IF(RES_hhdet_in_tes!D36=0,"",RES_hhdet_in_tes!D36/RES_hhdet_in_fec!D36)</f>
        <v>0.83822844161405075</v>
      </c>
      <c r="E36" s="113">
        <f>IF(RES_hhdet_in_tes!E36=0,"",RES_hhdet_in_tes!E36/RES_hhdet_in_fec!E36)</f>
        <v>0.84193078478971795</v>
      </c>
      <c r="F36" s="113">
        <f>IF(RES_hhdet_in_tes!F36=0,"",RES_hhdet_in_tes!F36/RES_hhdet_in_fec!F36)</f>
        <v>0.84240654736830656</v>
      </c>
      <c r="G36" s="113">
        <f>IF(RES_hhdet_in_tes!G36=0,"",RES_hhdet_in_tes!G36/RES_hhdet_in_fec!G36)</f>
        <v>0.84142130304867446</v>
      </c>
      <c r="H36" s="113">
        <f>IF(RES_hhdet_in_tes!H36=0,"",RES_hhdet_in_tes!H36/RES_hhdet_in_fec!H36)</f>
        <v>0.84457703957530728</v>
      </c>
      <c r="I36" s="113">
        <f>IF(RES_hhdet_in_tes!I36=0,"",RES_hhdet_in_tes!I36/RES_hhdet_in_fec!I36)</f>
        <v>0.83670393243894559</v>
      </c>
      <c r="J36" s="113">
        <f>IF(RES_hhdet_in_tes!J36=0,"",RES_hhdet_in_tes!J36/RES_hhdet_in_fec!J36)</f>
        <v>0.85074357447136717</v>
      </c>
      <c r="K36" s="113">
        <f>IF(RES_hhdet_in_tes!K36=0,"",RES_hhdet_in_tes!K36/RES_hhdet_in_fec!K36)</f>
        <v>0.84767858968441123</v>
      </c>
      <c r="L36" s="113">
        <f>IF(RES_hhdet_in_tes!L36=0,"",RES_hhdet_in_tes!L36/RES_hhdet_in_fec!L36)</f>
        <v>0.86920353363896863</v>
      </c>
      <c r="M36" s="113">
        <f>IF(RES_hhdet_in_tes!M36=0,"",RES_hhdet_in_tes!M36/RES_hhdet_in_fec!M36)</f>
        <v>0.86019453334667573</v>
      </c>
      <c r="N36" s="113">
        <f>IF(RES_hhdet_in_tes!N36=0,"",RES_hhdet_in_tes!N36/RES_hhdet_in_fec!N36)</f>
        <v>0.86908553187295023</v>
      </c>
      <c r="O36" s="113">
        <f>IF(RES_hhdet_in_tes!O36=0,"",RES_hhdet_in_tes!O36/RES_hhdet_in_fec!O36)</f>
        <v>0.87162368354460562</v>
      </c>
      <c r="P36" s="113">
        <f>IF(RES_hhdet_in_tes!P36=0,"",RES_hhdet_in_tes!P36/RES_hhdet_in_fec!P36)</f>
        <v>0.87378099583667479</v>
      </c>
      <c r="Q36" s="113">
        <f>IF(RES_hhdet_in_tes!Q36=0,"",RES_hhdet_in_tes!Q36/RES_hhdet_in_fec!Q36)</f>
        <v>0.8791043862755713</v>
      </c>
      <c r="R36" s="113">
        <f>IF(RES_hhdet_in_tes!R36=0,"",RES_hhdet_in_tes!R36/RES_hhdet_in_fec!R36)</f>
        <v>0.88006795493851397</v>
      </c>
      <c r="S36" s="113">
        <f>IF(RES_hhdet_in_tes!S36=0,"",RES_hhdet_in_tes!S36/RES_hhdet_in_fec!S36)</f>
        <v>0.8841579375285864</v>
      </c>
      <c r="T36" s="113">
        <f>IF(RES_hhdet_in_tes!T36=0,"",RES_hhdet_in_tes!T36/RES_hhdet_in_fec!T36)</f>
        <v>0.89305208012117243</v>
      </c>
      <c r="U36" s="113">
        <f>IF(RES_hhdet_in_tes!U36=0,"",RES_hhdet_in_tes!U36/RES_hhdet_in_fec!U36)</f>
        <v>0.90044860166130414</v>
      </c>
      <c r="V36" s="113">
        <f>IF(RES_hhdet_in_tes!V36=0,"",RES_hhdet_in_tes!V36/RES_hhdet_in_fec!V36)</f>
        <v>0.90481489512926305</v>
      </c>
      <c r="W36" s="113">
        <f>IF(RES_hhdet_in_tes!W36=0,"",RES_hhdet_in_tes!W36/RES_hhdet_in_fec!W36)</f>
        <v>0.90782432742924057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0.72488958307309137</v>
      </c>
      <c r="D37" s="111">
        <f>IF(RES_hhdet_in_tes!D37=0,"",RES_hhdet_in_tes!D37/RES_hhdet_in_fec!D37)</f>
        <v>0.72590247705034727</v>
      </c>
      <c r="E37" s="111">
        <f>IF(RES_hhdet_in_tes!E37=0,"",RES_hhdet_in_tes!E37/RES_hhdet_in_fec!E37)</f>
        <v>0.72699327689904147</v>
      </c>
      <c r="F37" s="111">
        <f>IF(RES_hhdet_in_tes!F37=0,"",RES_hhdet_in_tes!F37/RES_hhdet_in_fec!F37)</f>
        <v>0.72809455487664432</v>
      </c>
      <c r="G37" s="111">
        <f>IF(RES_hhdet_in_tes!G37=0,"",RES_hhdet_in_tes!G37/RES_hhdet_in_fec!G37)</f>
        <v>0.7292682040504217</v>
      </c>
      <c r="H37" s="111">
        <f>IF(RES_hhdet_in_tes!H37=0,"",RES_hhdet_in_tes!H37/RES_hhdet_in_fec!H37)</f>
        <v>0.73050728703968426</v>
      </c>
      <c r="I37" s="111">
        <f>IF(RES_hhdet_in_tes!I37=0,"",RES_hhdet_in_tes!I37/RES_hhdet_in_fec!I37)</f>
        <v>0.73182792351966763</v>
      </c>
      <c r="J37" s="111">
        <f>IF(RES_hhdet_in_tes!J37=0,"",RES_hhdet_in_tes!J37/RES_hhdet_in_fec!J37)</f>
        <v>0.7332946379776305</v>
      </c>
      <c r="K37" s="111">
        <f>IF(RES_hhdet_in_tes!K37=0,"",RES_hhdet_in_tes!K37/RES_hhdet_in_fec!K37)</f>
        <v>0.73496461203336527</v>
      </c>
      <c r="L37" s="111">
        <f>IF(RES_hhdet_in_tes!L37=0,"",RES_hhdet_in_tes!L37/RES_hhdet_in_fec!L37)</f>
        <v>0.73685785852484953</v>
      </c>
      <c r="M37" s="111">
        <f>IF(RES_hhdet_in_tes!M37=0,"",RES_hhdet_in_tes!M37/RES_hhdet_in_fec!M37)</f>
        <v>0.74028623027766005</v>
      </c>
      <c r="N37" s="111">
        <f>IF(RES_hhdet_in_tes!N37=0,"",RES_hhdet_in_tes!N37/RES_hhdet_in_fec!N37)</f>
        <v>0.7458261357137973</v>
      </c>
      <c r="O37" s="111">
        <f>IF(RES_hhdet_in_tes!O37=0,"",RES_hhdet_in_tes!O37/RES_hhdet_in_fec!O37)</f>
        <v>0.75421675139119992</v>
      </c>
      <c r="P37" s="111">
        <f>IF(RES_hhdet_in_tes!P37=0,"",RES_hhdet_in_tes!P37/RES_hhdet_in_fec!P37)</f>
        <v>0.76513186528130916</v>
      </c>
      <c r="Q37" s="111">
        <f>IF(RES_hhdet_in_tes!Q37=0,"",RES_hhdet_in_tes!Q37/RES_hhdet_in_fec!Q37)</f>
        <v>0.77584221711109846</v>
      </c>
      <c r="R37" s="111">
        <f>IF(RES_hhdet_in_tes!R37=0,"",RES_hhdet_in_tes!R37/RES_hhdet_in_fec!R37)</f>
        <v>0.78351999361664137</v>
      </c>
      <c r="S37" s="111">
        <f>IF(RES_hhdet_in_tes!S37=0,"",RES_hhdet_in_tes!S37/RES_hhdet_in_fec!S37)</f>
        <v>0.79112207890553998</v>
      </c>
      <c r="T37" s="111">
        <f>IF(RES_hhdet_in_tes!T37=0,"",RES_hhdet_in_tes!T37/RES_hhdet_in_fec!T37)</f>
        <v>0.79848907137070246</v>
      </c>
      <c r="U37" s="111">
        <f>IF(RES_hhdet_in_tes!U37=0,"",RES_hhdet_in_tes!U37/RES_hhdet_in_fec!U37)</f>
        <v>0.80540941551946177</v>
      </c>
      <c r="V37" s="111">
        <f>IF(RES_hhdet_in_tes!V37=0,"",RES_hhdet_in_tes!V37/RES_hhdet_in_fec!V37)</f>
        <v>0.81155854286833806</v>
      </c>
      <c r="W37" s="111">
        <f>IF(RES_hhdet_in_tes!W37=0,"",RES_hhdet_in_tes!W37/RES_hhdet_in_fec!W37)</f>
        <v>0.81639909486192397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0.76926095304497577</v>
      </c>
      <c r="D39" s="124">
        <f>IF(RES_hhdet_in_tes!D39=0,"",RES_hhdet_in_tes!D39/RES_hhdet_in_fec!D39)</f>
        <v>0.77054993018673257</v>
      </c>
      <c r="E39" s="124">
        <f>IF(RES_hhdet_in_tes!E39=0,"",RES_hhdet_in_tes!E39/RES_hhdet_in_fec!E39)</f>
        <v>0.77188657057894683</v>
      </c>
      <c r="F39" s="124">
        <f>IF(RES_hhdet_in_tes!F39=0,"",RES_hhdet_in_tes!F39/RES_hhdet_in_fec!F39)</f>
        <v>0.77322971050531475</v>
      </c>
      <c r="G39" s="124">
        <f>IF(RES_hhdet_in_tes!G39=0,"",RES_hhdet_in_tes!G39/RES_hhdet_in_fec!G39)</f>
        <v>0.774616745481847</v>
      </c>
      <c r="H39" s="124">
        <f>IF(RES_hhdet_in_tes!H39=0,"",RES_hhdet_in_tes!H39/RES_hhdet_in_fec!H39)</f>
        <v>0.77604309877345601</v>
      </c>
      <c r="I39" s="124">
        <f>IF(RES_hhdet_in_tes!I39=0,"",RES_hhdet_in_tes!I39/RES_hhdet_in_fec!I39)</f>
        <v>0.77751798463637944</v>
      </c>
      <c r="J39" s="124">
        <f>IF(RES_hhdet_in_tes!J39=0,"",RES_hhdet_in_tes!J39/RES_hhdet_in_fec!J39)</f>
        <v>0.77907915062608435</v>
      </c>
      <c r="K39" s="124">
        <f>IF(RES_hhdet_in_tes!K39=0,"",RES_hhdet_in_tes!K39/RES_hhdet_in_fec!K39)</f>
        <v>0.78075869209350501</v>
      </c>
      <c r="L39" s="124">
        <f>IF(RES_hhdet_in_tes!L39=0,"",RES_hhdet_in_tes!L39/RES_hhdet_in_fec!L39)</f>
        <v>0.7825651958608596</v>
      </c>
      <c r="M39" s="124">
        <f>IF(RES_hhdet_in_tes!M39=0,"",RES_hhdet_in_tes!M39/RES_hhdet_in_fec!M39)</f>
        <v>0.78502300253222468</v>
      </c>
      <c r="N39" s="124">
        <f>IF(RES_hhdet_in_tes!N39=0,"",RES_hhdet_in_tes!N39/RES_hhdet_in_fec!N39)</f>
        <v>0.78828079082346858</v>
      </c>
      <c r="O39" s="124">
        <f>IF(RES_hhdet_in_tes!O39=0,"",RES_hhdet_in_tes!O39/RES_hhdet_in_fec!O39)</f>
        <v>0.7927000699358463</v>
      </c>
      <c r="P39" s="124">
        <f>IF(RES_hhdet_in_tes!P39=0,"",RES_hhdet_in_tes!P39/RES_hhdet_in_fec!P39)</f>
        <v>0.79847070776467943</v>
      </c>
      <c r="Q39" s="124">
        <f>IF(RES_hhdet_in_tes!Q39=0,"",RES_hhdet_in_tes!Q39/RES_hhdet_in_fec!Q39)</f>
        <v>0.80590829108716444</v>
      </c>
      <c r="R39" s="124">
        <f>IF(RES_hhdet_in_tes!R39=0,"",RES_hhdet_in_tes!R39/RES_hhdet_in_fec!R39)</f>
        <v>0.81602597636066987</v>
      </c>
      <c r="S39" s="124">
        <f>IF(RES_hhdet_in_tes!S39=0,"",RES_hhdet_in_tes!S39/RES_hhdet_in_fec!S39)</f>
        <v>0.82865379390607685</v>
      </c>
      <c r="T39" s="124">
        <f>IF(RES_hhdet_in_tes!T39=0,"",RES_hhdet_in_tes!T39/RES_hhdet_in_fec!T39)</f>
        <v>0.84223074578279922</v>
      </c>
      <c r="U39" s="124">
        <f>IF(RES_hhdet_in_tes!U39=0,"",RES_hhdet_in_tes!U39/RES_hhdet_in_fec!U39)</f>
        <v>0.85519583405028909</v>
      </c>
      <c r="V39" s="124">
        <f>IF(RES_hhdet_in_tes!V39=0,"",RES_hhdet_in_tes!V39/RES_hhdet_in_fec!V39)</f>
        <v>0.86598806076798185</v>
      </c>
      <c r="W39" s="124">
        <f>IF(RES_hhdet_in_tes!W39=0,"",RES_hhdet_in_tes!W39/RES_hhdet_in_fec!W39)</f>
        <v>0.87405909770422452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0.76926095304497577</v>
      </c>
      <c r="D41" s="45">
        <f>IF(RES_hhdet_in_tes!D41=0,"",RES_hhdet_in_tes!D41/RES_hhdet_in_fec!D41)</f>
        <v>0.77054993018673257</v>
      </c>
      <c r="E41" s="45">
        <f>IF(RES_hhdet_in_tes!E41=0,"",RES_hhdet_in_tes!E41/RES_hhdet_in_fec!E41)</f>
        <v>0.77188657057894683</v>
      </c>
      <c r="F41" s="45">
        <f>IF(RES_hhdet_in_tes!F41=0,"",RES_hhdet_in_tes!F41/RES_hhdet_in_fec!F41)</f>
        <v>0.77322971050531475</v>
      </c>
      <c r="G41" s="45">
        <f>IF(RES_hhdet_in_tes!G41=0,"",RES_hhdet_in_tes!G41/RES_hhdet_in_fec!G41)</f>
        <v>0.774616745481847</v>
      </c>
      <c r="H41" s="45">
        <f>IF(RES_hhdet_in_tes!H41=0,"",RES_hhdet_in_tes!H41/RES_hhdet_in_fec!H41)</f>
        <v>0.77604309877345601</v>
      </c>
      <c r="I41" s="45">
        <f>IF(RES_hhdet_in_tes!I41=0,"",RES_hhdet_in_tes!I41/RES_hhdet_in_fec!I41)</f>
        <v>0.77751798463637944</v>
      </c>
      <c r="J41" s="45">
        <f>IF(RES_hhdet_in_tes!J41=0,"",RES_hhdet_in_tes!J41/RES_hhdet_in_fec!J41)</f>
        <v>0.77907915062608435</v>
      </c>
      <c r="K41" s="45">
        <f>IF(RES_hhdet_in_tes!K41=0,"",RES_hhdet_in_tes!K41/RES_hhdet_in_fec!K41)</f>
        <v>0.78075869209350501</v>
      </c>
      <c r="L41" s="45">
        <f>IF(RES_hhdet_in_tes!L41=0,"",RES_hhdet_in_tes!L41/RES_hhdet_in_fec!L41)</f>
        <v>0.7825651958608596</v>
      </c>
      <c r="M41" s="45">
        <f>IF(RES_hhdet_in_tes!M41=0,"",RES_hhdet_in_tes!M41/RES_hhdet_in_fec!M41)</f>
        <v>0.78502300253222468</v>
      </c>
      <c r="N41" s="45">
        <f>IF(RES_hhdet_in_tes!N41=0,"",RES_hhdet_in_tes!N41/RES_hhdet_in_fec!N41)</f>
        <v>0.78828079082346858</v>
      </c>
      <c r="O41" s="45">
        <f>IF(RES_hhdet_in_tes!O41=0,"",RES_hhdet_in_tes!O41/RES_hhdet_in_fec!O41)</f>
        <v>0.7927000699358463</v>
      </c>
      <c r="P41" s="45">
        <f>IF(RES_hhdet_in_tes!P41=0,"",RES_hhdet_in_tes!P41/RES_hhdet_in_fec!P41)</f>
        <v>0.79847070776467943</v>
      </c>
      <c r="Q41" s="45">
        <f>IF(RES_hhdet_in_tes!Q41=0,"",RES_hhdet_in_tes!Q41/RES_hhdet_in_fec!Q41)</f>
        <v>0.80590829108716444</v>
      </c>
      <c r="R41" s="45">
        <f>IF(RES_hhdet_in_tes!R41=0,"",RES_hhdet_in_tes!R41/RES_hhdet_in_fec!R41)</f>
        <v>0.81602597636066987</v>
      </c>
      <c r="S41" s="45">
        <f>IF(RES_hhdet_in_tes!S41=0,"",RES_hhdet_in_tes!S41/RES_hhdet_in_fec!S41)</f>
        <v>0.82865379390607685</v>
      </c>
      <c r="T41" s="45">
        <f>IF(RES_hhdet_in_tes!T41=0,"",RES_hhdet_in_tes!T41/RES_hhdet_in_fec!T41)</f>
        <v>0.84223074578279922</v>
      </c>
      <c r="U41" s="45">
        <f>IF(RES_hhdet_in_tes!U41=0,"",RES_hhdet_in_tes!U41/RES_hhdet_in_fec!U41)</f>
        <v>0.85519583405028909</v>
      </c>
      <c r="V41" s="45">
        <f>IF(RES_hhdet_in_tes!V41=0,"",RES_hhdet_in_tes!V41/RES_hhdet_in_fec!V41)</f>
        <v>0.86598806076798185</v>
      </c>
      <c r="W41" s="45">
        <f>IF(RES_hhdet_in_tes!W41=0,"",RES_hhdet_in_tes!W41/RES_hhdet_in_fec!W41)</f>
        <v>0.87405909770422452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>
        <f>IF(RES_hhdet_in_tes!L43=0,"",RES_hhdet_in_tes!L43/RES_hhdet_in_fec!L43)</f>
        <v>0.63711974265136273</v>
      </c>
      <c r="M43" s="119">
        <f>IF(RES_hhdet_in_tes!M43=0,"",RES_hhdet_in_tes!M43/RES_hhdet_in_fec!M43)</f>
        <v>0.66378997249388638</v>
      </c>
      <c r="N43" s="119">
        <f>IF(RES_hhdet_in_tes!N43=0,"",RES_hhdet_in_tes!N43/RES_hhdet_in_fec!N43)</f>
        <v>0.6774644809480046</v>
      </c>
      <c r="O43" s="119">
        <f>IF(RES_hhdet_in_tes!O43=0,"",RES_hhdet_in_tes!O43/RES_hhdet_in_fec!O43)</f>
        <v>0.69949844996952237</v>
      </c>
      <c r="P43" s="119">
        <f>IF(RES_hhdet_in_tes!P43=0,"",RES_hhdet_in_tes!P43/RES_hhdet_in_fec!P43)</f>
        <v>0.73508466195444988</v>
      </c>
      <c r="Q43" s="119">
        <f>IF(RES_hhdet_in_tes!Q43=0,"",RES_hhdet_in_tes!Q43/RES_hhdet_in_fec!Q43)</f>
        <v>0.75580377889208172</v>
      </c>
      <c r="R43" s="119">
        <f>IF(RES_hhdet_in_tes!R43=0,"",RES_hhdet_in_tes!R43/RES_hhdet_in_fec!R43)</f>
        <v>0.77077138050292959</v>
      </c>
      <c r="S43" s="119">
        <f>IF(RES_hhdet_in_tes!S43=0,"",RES_hhdet_in_tes!S43/RES_hhdet_in_fec!S43)</f>
        <v>0.77024065376278383</v>
      </c>
      <c r="T43" s="119">
        <f>IF(RES_hhdet_in_tes!T43=0,"",RES_hhdet_in_tes!T43/RES_hhdet_in_fec!T43)</f>
        <v>0.77236979673962425</v>
      </c>
      <c r="U43" s="119">
        <f>IF(RES_hhdet_in_tes!U43=0,"",RES_hhdet_in_tes!U43/RES_hhdet_in_fec!U43)</f>
        <v>0.77782287713115306</v>
      </c>
      <c r="V43" s="119">
        <f>IF(RES_hhdet_in_tes!V43=0,"",RES_hhdet_in_tes!V43/RES_hhdet_in_fec!V43)</f>
        <v>0.78128938173934692</v>
      </c>
      <c r="W43" s="119">
        <f>IF(RES_hhdet_in_tes!W43=0,"",RES_hhdet_in_tes!W43/RES_hhdet_in_fec!W43)</f>
        <v>0.78962128563013012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>
        <f>IF(RES_hhdet_in_tes!L44=0,"",RES_hhdet_in_tes!L44/RES_hhdet_in_fec!L44)</f>
        <v>0.61753094060529945</v>
      </c>
      <c r="M44" s="124">
        <f>IF(RES_hhdet_in_tes!M44=0,"",RES_hhdet_in_tes!M44/RES_hhdet_in_fec!M44)</f>
        <v>0.62968649711587532</v>
      </c>
      <c r="N44" s="124">
        <f>IF(RES_hhdet_in_tes!N44=0,"",RES_hhdet_in_tes!N44/RES_hhdet_in_fec!N44)</f>
        <v>0.64799650427983635</v>
      </c>
      <c r="O44" s="124">
        <f>IF(RES_hhdet_in_tes!O44=0,"",RES_hhdet_in_tes!O44/RES_hhdet_in_fec!O44)</f>
        <v>0.6728780137651631</v>
      </c>
      <c r="P44" s="124">
        <f>IF(RES_hhdet_in_tes!P44=0,"",RES_hhdet_in_tes!P44/RES_hhdet_in_fec!P44)</f>
        <v>0.70107499598741485</v>
      </c>
      <c r="Q44" s="124">
        <f>IF(RES_hhdet_in_tes!Q44=0,"",RES_hhdet_in_tes!Q44/RES_hhdet_in_fec!Q44)</f>
        <v>0.72471682501153378</v>
      </c>
      <c r="R44" s="124">
        <f>IF(RES_hhdet_in_tes!R44=0,"",RES_hhdet_in_tes!R44/RES_hhdet_in_fec!R44)</f>
        <v>0.73623773169949613</v>
      </c>
      <c r="S44" s="124">
        <f>IF(RES_hhdet_in_tes!S44=0,"",RES_hhdet_in_tes!S44/RES_hhdet_in_fec!S44)</f>
        <v>0.74440914816343162</v>
      </c>
      <c r="T44" s="124">
        <f>IF(RES_hhdet_in_tes!T44=0,"",RES_hhdet_in_tes!T44/RES_hhdet_in_fec!T44)</f>
        <v>0.75039905860232659</v>
      </c>
      <c r="U44" s="124">
        <f>IF(RES_hhdet_in_tes!U44=0,"",RES_hhdet_in_tes!U44/RES_hhdet_in_fec!U44)</f>
        <v>0.75502837644124987</v>
      </c>
      <c r="V44" s="124">
        <f>IF(RES_hhdet_in_tes!V44=0,"",RES_hhdet_in_tes!V44/RES_hhdet_in_fec!V44)</f>
        <v>0.75902154561663004</v>
      </c>
      <c r="W44" s="124">
        <f>IF(RES_hhdet_in_tes!W44=0,"",RES_hhdet_in_tes!W44/RES_hhdet_in_fec!W44)</f>
        <v>0.76172915725492307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>
        <f>IF(RES_hhdet_in_tes!L45=0,"",RES_hhdet_in_tes!L45/RES_hhdet_in_fec!L45)</f>
        <v>0.61277333497033193</v>
      </c>
      <c r="M45" s="111">
        <f>IF(RES_hhdet_in_tes!M45=0,"",RES_hhdet_in_tes!M45/RES_hhdet_in_fec!M45)</f>
        <v>0.62527181810910815</v>
      </c>
      <c r="N45" s="111">
        <f>IF(RES_hhdet_in_tes!N45=0,"",RES_hhdet_in_tes!N45/RES_hhdet_in_fec!N45)</f>
        <v>0.64368036401456197</v>
      </c>
      <c r="O45" s="111">
        <f>IF(RES_hhdet_in_tes!O45=0,"",RES_hhdet_in_tes!O45/RES_hhdet_in_fec!O45)</f>
        <v>0.66868287450342967</v>
      </c>
      <c r="P45" s="111">
        <f>IF(RES_hhdet_in_tes!P45=0,"",RES_hhdet_in_tes!P45/RES_hhdet_in_fec!P45)</f>
        <v>0.69734481286786765</v>
      </c>
      <c r="Q45" s="111">
        <f>IF(RES_hhdet_in_tes!Q45=0,"",RES_hhdet_in_tes!Q45/RES_hhdet_in_fec!Q45)</f>
        <v>0.72106554109249177</v>
      </c>
      <c r="R45" s="111">
        <f>IF(RES_hhdet_in_tes!R45=0,"",RES_hhdet_in_tes!R45/RES_hhdet_in_fec!R45)</f>
        <v>0.73266802940890685</v>
      </c>
      <c r="S45" s="111">
        <f>IF(RES_hhdet_in_tes!S45=0,"",RES_hhdet_in_tes!S45/RES_hhdet_in_fec!S45)</f>
        <v>0.74096946686325804</v>
      </c>
      <c r="T45" s="111">
        <f>IF(RES_hhdet_in_tes!T45=0,"",RES_hhdet_in_tes!T45/RES_hhdet_in_fec!T45)</f>
        <v>0.74705101545138786</v>
      </c>
      <c r="U45" s="111">
        <f>IF(RES_hhdet_in_tes!U45=0,"",RES_hhdet_in_tes!U45/RES_hhdet_in_fec!U45)</f>
        <v>0.75178827644154855</v>
      </c>
      <c r="V45" s="111">
        <f>IF(RES_hhdet_in_tes!V45=0,"",RES_hhdet_in_tes!V45/RES_hhdet_in_fec!V45)</f>
        <v>0.75589834016530899</v>
      </c>
      <c r="W45" s="111">
        <f>IF(RES_hhdet_in_tes!W45=0,"",RES_hhdet_in_tes!W45/RES_hhdet_in_fec!W45)</f>
        <v>0.75855451909518656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3.4947873343064813</v>
      </c>
      <c r="M47" s="124">
        <f>IF(RES_hhdet_in_tes!M47=0,"",RES_hhdet_in_tes!M47/RES_hhdet_in_fec!M47)</f>
        <v>3.6203440727988814</v>
      </c>
      <c r="N47" s="124">
        <f>IF(RES_hhdet_in_tes!N47=0,"",RES_hhdet_in_tes!N47/RES_hhdet_in_fec!N47)</f>
        <v>3.7721606037146627</v>
      </c>
      <c r="O47" s="124">
        <f>IF(RES_hhdet_in_tes!O47=0,"",RES_hhdet_in_tes!O47/RES_hhdet_in_fec!O47)</f>
        <v>3.9534565617362762</v>
      </c>
      <c r="P47" s="124">
        <f>IF(RES_hhdet_in_tes!P47=0,"",RES_hhdet_in_tes!P47/RES_hhdet_in_fec!P47)</f>
        <v>4.1500681243482811</v>
      </c>
      <c r="Q47" s="124">
        <f>IF(RES_hhdet_in_tes!Q47=0,"",RES_hhdet_in_tes!Q47/RES_hhdet_in_fec!Q47)</f>
        <v>4.319032874106985</v>
      </c>
      <c r="R47" s="124">
        <f>IF(RES_hhdet_in_tes!R47=0,"",RES_hhdet_in_tes!R47/RES_hhdet_in_fec!R47)</f>
        <v>4.425034298163208</v>
      </c>
      <c r="S47" s="124">
        <f>IF(RES_hhdet_in_tes!S47=0,"",RES_hhdet_in_tes!S47/RES_hhdet_in_fec!S47)</f>
        <v>4.5094062271053321</v>
      </c>
      <c r="T47" s="124">
        <f>IF(RES_hhdet_in_tes!T47=0,"",RES_hhdet_in_tes!T47/RES_hhdet_in_fec!T47)</f>
        <v>4.5799021855352811</v>
      </c>
      <c r="U47" s="124">
        <f>IF(RES_hhdet_in_tes!U47=0,"",RES_hhdet_in_tes!U47/RES_hhdet_in_fec!U47)</f>
        <v>4.6440797116668469</v>
      </c>
      <c r="V47" s="124">
        <f>IF(RES_hhdet_in_tes!V47=0,"",RES_hhdet_in_tes!V47/RES_hhdet_in_fec!V47)</f>
        <v>4.7095157201018685</v>
      </c>
      <c r="W47" s="124">
        <f>IF(RES_hhdet_in_tes!W47=0,"",RES_hhdet_in_tes!W47/RES_hhdet_in_fec!W47)</f>
        <v>4.7735784864068149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3.4947873343064813</v>
      </c>
      <c r="M48" s="111">
        <f>IF(RES_hhdet_in_tes!M48=0,"",RES_hhdet_in_tes!M48/RES_hhdet_in_fec!M48)</f>
        <v>3.6203440727988814</v>
      </c>
      <c r="N48" s="111">
        <f>IF(RES_hhdet_in_tes!N48=0,"",RES_hhdet_in_tes!N48/RES_hhdet_in_fec!N48)</f>
        <v>3.7721606037146627</v>
      </c>
      <c r="O48" s="111">
        <f>IF(RES_hhdet_in_tes!O48=0,"",RES_hhdet_in_tes!O48/RES_hhdet_in_fec!O48)</f>
        <v>3.9534565617362762</v>
      </c>
      <c r="P48" s="111">
        <f>IF(RES_hhdet_in_tes!P48=0,"",RES_hhdet_in_tes!P48/RES_hhdet_in_fec!P48)</f>
        <v>4.1500681243482811</v>
      </c>
      <c r="Q48" s="111">
        <f>IF(RES_hhdet_in_tes!Q48=0,"",RES_hhdet_in_tes!Q48/RES_hhdet_in_fec!Q48)</f>
        <v>4.319032874106985</v>
      </c>
      <c r="R48" s="111">
        <f>IF(RES_hhdet_in_tes!R48=0,"",RES_hhdet_in_tes!R48/RES_hhdet_in_fec!R48)</f>
        <v>4.425034298163208</v>
      </c>
      <c r="S48" s="111">
        <f>IF(RES_hhdet_in_tes!S48=0,"",RES_hhdet_in_tes!S48/RES_hhdet_in_fec!S48)</f>
        <v>4.5094062271053321</v>
      </c>
      <c r="T48" s="111">
        <f>IF(RES_hhdet_in_tes!T48=0,"",RES_hhdet_in_tes!T48/RES_hhdet_in_fec!T48)</f>
        <v>4.5799021855352811</v>
      </c>
      <c r="U48" s="111">
        <f>IF(RES_hhdet_in_tes!U48=0,"",RES_hhdet_in_tes!U48/RES_hhdet_in_fec!U48)</f>
        <v>4.6440797116668469</v>
      </c>
      <c r="V48" s="111">
        <f>IF(RES_hhdet_in_tes!V48=0,"",RES_hhdet_in_tes!V48/RES_hhdet_in_fec!V48)</f>
        <v>4.7095157201018685</v>
      </c>
      <c r="W48" s="111">
        <f>IF(RES_hhdet_in_tes!W48=0,"",RES_hhdet_in_tes!W48/RES_hhdet_in_fec!W48)</f>
        <v>4.7735784864068149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>
        <f>IF(RES_hhdet_in_tes!L49=0,"",RES_hhdet_in_tes!L49/RES_hhdet_in_fec!L49)</f>
        <v>0.75136691746794748</v>
      </c>
      <c r="M49" s="124">
        <f>IF(RES_hhdet_in_tes!M49=0,"",RES_hhdet_in_tes!M49/RES_hhdet_in_fec!M49)</f>
        <v>0.84943759033591393</v>
      </c>
      <c r="N49" s="124">
        <f>IF(RES_hhdet_in_tes!N49=0,"",RES_hhdet_in_tes!N49/RES_hhdet_in_fec!N49)</f>
        <v>0.79381068777254382</v>
      </c>
      <c r="O49" s="124">
        <f>IF(RES_hhdet_in_tes!O49=0,"",RES_hhdet_in_tes!O49/RES_hhdet_in_fec!O49)</f>
        <v>0.81369425473840129</v>
      </c>
      <c r="P49" s="124">
        <f>IF(RES_hhdet_in_tes!P49=0,"",RES_hhdet_in_tes!P49/RES_hhdet_in_fec!P49)</f>
        <v>0.84307500494851872</v>
      </c>
      <c r="Q49" s="124">
        <f>IF(RES_hhdet_in_tes!Q49=0,"",RES_hhdet_in_tes!Q49/RES_hhdet_in_fec!Q49)</f>
        <v>0.8222977935060436</v>
      </c>
      <c r="R49" s="124">
        <f>IF(RES_hhdet_in_tes!R49=0,"",RES_hhdet_in_tes!R49/RES_hhdet_in_fec!R49)</f>
        <v>0.83722365925700415</v>
      </c>
      <c r="S49" s="124">
        <f>IF(RES_hhdet_in_tes!S49=0,"",RES_hhdet_in_tes!S49/RES_hhdet_in_fec!S49)</f>
        <v>0.83779660163029324</v>
      </c>
      <c r="T49" s="124">
        <f>IF(RES_hhdet_in_tes!T49=0,"",RES_hhdet_in_tes!T49/RES_hhdet_in_fec!T49)</f>
        <v>0.83131323085431819</v>
      </c>
      <c r="U49" s="124">
        <f>IF(RES_hhdet_in_tes!U49=0,"",RES_hhdet_in_tes!U49/RES_hhdet_in_fec!U49)</f>
        <v>0.85324473412161961</v>
      </c>
      <c r="V49" s="124">
        <f>IF(RES_hhdet_in_tes!V49=0,"",RES_hhdet_in_tes!V49/RES_hhdet_in_fec!V49)</f>
        <v>0.8526815945791314</v>
      </c>
      <c r="W49" s="124">
        <f>IF(RES_hhdet_in_tes!W49=0,"",RES_hhdet_in_tes!W49/RES_hhdet_in_fec!W49)</f>
        <v>0.85464392567380221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0.73685785852484953</v>
      </c>
      <c r="M54" s="112">
        <f>IF(RES_hhdet_in_tes!M54=0,"",RES_hhdet_in_tes!M54/RES_hhdet_in_fec!M54)</f>
        <v>0.74028623027766005</v>
      </c>
      <c r="N54" s="112">
        <f>IF(RES_hhdet_in_tes!N54=0,"",RES_hhdet_in_tes!N54/RES_hhdet_in_fec!N54)</f>
        <v>0.7458261357137973</v>
      </c>
      <c r="O54" s="112">
        <f>IF(RES_hhdet_in_tes!O54=0,"",RES_hhdet_in_tes!O54/RES_hhdet_in_fec!O54)</f>
        <v>0.75421675139119981</v>
      </c>
      <c r="P54" s="112">
        <f>IF(RES_hhdet_in_tes!P54=0,"",RES_hhdet_in_tes!P54/RES_hhdet_in_fec!P54)</f>
        <v>0.76513186528130928</v>
      </c>
      <c r="Q54" s="112">
        <f>IF(RES_hhdet_in_tes!Q54=0,"",RES_hhdet_in_tes!Q54/RES_hhdet_in_fec!Q54)</f>
        <v>0.77584221711109835</v>
      </c>
      <c r="R54" s="112">
        <f>IF(RES_hhdet_in_tes!R54=0,"",RES_hhdet_in_tes!R54/RES_hhdet_in_fec!R54)</f>
        <v>0.78351999361664137</v>
      </c>
      <c r="S54" s="112">
        <f>IF(RES_hhdet_in_tes!S54=0,"",RES_hhdet_in_tes!S54/RES_hhdet_in_fec!S54)</f>
        <v>0.79112207890553998</v>
      </c>
      <c r="T54" s="112">
        <f>IF(RES_hhdet_in_tes!T54=0,"",RES_hhdet_in_tes!T54/RES_hhdet_in_fec!T54)</f>
        <v>0.79848907137070246</v>
      </c>
      <c r="U54" s="112">
        <f>IF(RES_hhdet_in_tes!U54=0,"",RES_hhdet_in_tes!U54/RES_hhdet_in_fec!U54)</f>
        <v>0.80540941551946177</v>
      </c>
      <c r="V54" s="112">
        <f>IF(RES_hhdet_in_tes!V54=0,"",RES_hhdet_in_tes!V54/RES_hhdet_in_fec!V54)</f>
        <v>0.81155854286833806</v>
      </c>
      <c r="W54" s="112">
        <f>IF(RES_hhdet_in_tes!W54=0,"",RES_hhdet_in_tes!W54/RES_hhdet_in_fec!W54)</f>
        <v>0.81639909486192408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0.86920353363896863</v>
      </c>
      <c r="M55" s="113">
        <f>IF(RES_hhdet_in_tes!M55=0,"",RES_hhdet_in_tes!M55/RES_hhdet_in_fec!M55)</f>
        <v>0.86019453334667562</v>
      </c>
      <c r="N55" s="113">
        <f>IF(RES_hhdet_in_tes!N55=0,"",RES_hhdet_in_tes!N55/RES_hhdet_in_fec!N55)</f>
        <v>0.86908553187295012</v>
      </c>
      <c r="O55" s="113">
        <f>IF(RES_hhdet_in_tes!O55=0,"",RES_hhdet_in_tes!O55/RES_hhdet_in_fec!O55)</f>
        <v>0.87162368354460562</v>
      </c>
      <c r="P55" s="113">
        <f>IF(RES_hhdet_in_tes!P55=0,"",RES_hhdet_in_tes!P55/RES_hhdet_in_fec!P55)</f>
        <v>0.87378099583667468</v>
      </c>
      <c r="Q55" s="113">
        <f>IF(RES_hhdet_in_tes!Q55=0,"",RES_hhdet_in_tes!Q55/RES_hhdet_in_fec!Q55)</f>
        <v>0.87910438627557119</v>
      </c>
      <c r="R55" s="113">
        <f>IF(RES_hhdet_in_tes!R55=0,"",RES_hhdet_in_tes!R55/RES_hhdet_in_fec!R55)</f>
        <v>0.88006795493851397</v>
      </c>
      <c r="S55" s="113">
        <f>IF(RES_hhdet_in_tes!S55=0,"",RES_hhdet_in_tes!S55/RES_hhdet_in_fec!S55)</f>
        <v>0.88415793752858629</v>
      </c>
      <c r="T55" s="113">
        <f>IF(RES_hhdet_in_tes!T55=0,"",RES_hhdet_in_tes!T55/RES_hhdet_in_fec!T55)</f>
        <v>0.89305208012117265</v>
      </c>
      <c r="U55" s="113">
        <f>IF(RES_hhdet_in_tes!U55=0,"",RES_hhdet_in_tes!U55/RES_hhdet_in_fec!U55)</f>
        <v>0.90044860166130392</v>
      </c>
      <c r="V55" s="113">
        <f>IF(RES_hhdet_in_tes!V55=0,"",RES_hhdet_in_tes!V55/RES_hhdet_in_fec!V55)</f>
        <v>0.90481489512926294</v>
      </c>
      <c r="W55" s="113">
        <f>IF(RES_hhdet_in_tes!W55=0,"",RES_hhdet_in_tes!W55/RES_hhdet_in_fec!W55)</f>
        <v>0.90782432742924046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0.73685785852484953</v>
      </c>
      <c r="M56" s="111">
        <f>IF(RES_hhdet_in_tes!M56=0,"",RES_hhdet_in_tes!M56/RES_hhdet_in_fec!M56)</f>
        <v>0.74028623027766005</v>
      </c>
      <c r="N56" s="111">
        <f>IF(RES_hhdet_in_tes!N56=0,"",RES_hhdet_in_tes!N56/RES_hhdet_in_fec!N56)</f>
        <v>0.7458261357137973</v>
      </c>
      <c r="O56" s="111">
        <f>IF(RES_hhdet_in_tes!O56=0,"",RES_hhdet_in_tes!O56/RES_hhdet_in_fec!O56)</f>
        <v>0.75421675139119992</v>
      </c>
      <c r="P56" s="111">
        <f>IF(RES_hhdet_in_tes!P56=0,"",RES_hhdet_in_tes!P56/RES_hhdet_in_fec!P56)</f>
        <v>0.76513186528130916</v>
      </c>
      <c r="Q56" s="111">
        <f>IF(RES_hhdet_in_tes!Q56=0,"",RES_hhdet_in_tes!Q56/RES_hhdet_in_fec!Q56)</f>
        <v>0.77584221711109824</v>
      </c>
      <c r="R56" s="111">
        <f>IF(RES_hhdet_in_tes!R56=0,"",RES_hhdet_in_tes!R56/RES_hhdet_in_fec!R56)</f>
        <v>0.78351999361664137</v>
      </c>
      <c r="S56" s="111">
        <f>IF(RES_hhdet_in_tes!S56=0,"",RES_hhdet_in_tes!S56/RES_hhdet_in_fec!S56)</f>
        <v>0.79112207890553998</v>
      </c>
      <c r="T56" s="111">
        <f>IF(RES_hhdet_in_tes!T56=0,"",RES_hhdet_in_tes!T56/RES_hhdet_in_fec!T56)</f>
        <v>0.79848907137070246</v>
      </c>
      <c r="U56" s="111">
        <f>IF(RES_hhdet_in_tes!U56=0,"",RES_hhdet_in_tes!U56/RES_hhdet_in_fec!U56)</f>
        <v>0.80540941551946177</v>
      </c>
      <c r="V56" s="111">
        <f>IF(RES_hhdet_in_tes!V56=0,"",RES_hhdet_in_tes!V56/RES_hhdet_in_fec!V56)</f>
        <v>0.81155854286833806</v>
      </c>
      <c r="W56" s="111">
        <f>IF(RES_hhdet_in_tes!W56=0,"",RES_hhdet_in_tes!W56/RES_hhdet_in_fec!W56)</f>
        <v>0.81639909486192408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>
        <f>IF(RES_hhdet_in_tes!L58=0,"",RES_hhdet_in_tes!L58/RES_hhdet_in_fec!L58)</f>
        <v>0.7825651958608596</v>
      </c>
      <c r="M58" s="124">
        <f>IF(RES_hhdet_in_tes!M58=0,"",RES_hhdet_in_tes!M58/RES_hhdet_in_fec!M58)</f>
        <v>0.78502300253222468</v>
      </c>
      <c r="N58" s="124">
        <f>IF(RES_hhdet_in_tes!N58=0,"",RES_hhdet_in_tes!N58/RES_hhdet_in_fec!N58)</f>
        <v>0.78828079082346858</v>
      </c>
      <c r="O58" s="124">
        <f>IF(RES_hhdet_in_tes!O58=0,"",RES_hhdet_in_tes!O58/RES_hhdet_in_fec!O58)</f>
        <v>0.79270006993584641</v>
      </c>
      <c r="P58" s="124">
        <f>IF(RES_hhdet_in_tes!P58=0,"",RES_hhdet_in_tes!P58/RES_hhdet_in_fec!P58)</f>
        <v>0.79847070776467943</v>
      </c>
      <c r="Q58" s="124">
        <f>IF(RES_hhdet_in_tes!Q58=0,"",RES_hhdet_in_tes!Q58/RES_hhdet_in_fec!Q58)</f>
        <v>0.80590829108716433</v>
      </c>
      <c r="R58" s="124">
        <f>IF(RES_hhdet_in_tes!R58=0,"",RES_hhdet_in_tes!R58/RES_hhdet_in_fec!R58)</f>
        <v>0.81602597636066987</v>
      </c>
      <c r="S58" s="124">
        <f>IF(RES_hhdet_in_tes!S58=0,"",RES_hhdet_in_tes!S58/RES_hhdet_in_fec!S58)</f>
        <v>0.82865379390607685</v>
      </c>
      <c r="T58" s="124">
        <f>IF(RES_hhdet_in_tes!T58=0,"",RES_hhdet_in_tes!T58/RES_hhdet_in_fec!T58)</f>
        <v>0.84223074578279922</v>
      </c>
      <c r="U58" s="124">
        <f>IF(RES_hhdet_in_tes!U58=0,"",RES_hhdet_in_tes!U58/RES_hhdet_in_fec!U58)</f>
        <v>0.85519583405028909</v>
      </c>
      <c r="V58" s="124">
        <f>IF(RES_hhdet_in_tes!V58=0,"",RES_hhdet_in_tes!V58/RES_hhdet_in_fec!V58)</f>
        <v>0.86598806076798185</v>
      </c>
      <c r="W58" s="124">
        <f>IF(RES_hhdet_in_tes!W58=0,"",RES_hhdet_in_tes!W58/RES_hhdet_in_fec!W58)</f>
        <v>0.87405909770422452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>
        <f>IF(RES_hhdet_in_tes!L60=0,"",RES_hhdet_in_tes!L60/RES_hhdet_in_fec!L60)</f>
        <v>0.7825651958608596</v>
      </c>
      <c r="M60" s="45">
        <f>IF(RES_hhdet_in_tes!M60=0,"",RES_hhdet_in_tes!M60/RES_hhdet_in_fec!M60)</f>
        <v>0.78502300253222468</v>
      </c>
      <c r="N60" s="45">
        <f>IF(RES_hhdet_in_tes!N60=0,"",RES_hhdet_in_tes!N60/RES_hhdet_in_fec!N60)</f>
        <v>0.78828079082346858</v>
      </c>
      <c r="O60" s="45">
        <f>IF(RES_hhdet_in_tes!O60=0,"",RES_hhdet_in_tes!O60/RES_hhdet_in_fec!O60)</f>
        <v>0.79270006993584641</v>
      </c>
      <c r="P60" s="45">
        <f>IF(RES_hhdet_in_tes!P60=0,"",RES_hhdet_in_tes!P60/RES_hhdet_in_fec!P60)</f>
        <v>0.79847070776467943</v>
      </c>
      <c r="Q60" s="45">
        <f>IF(RES_hhdet_in_tes!Q60=0,"",RES_hhdet_in_tes!Q60/RES_hhdet_in_fec!Q60)</f>
        <v>0.80590829108716433</v>
      </c>
      <c r="R60" s="45">
        <f>IF(RES_hhdet_in_tes!R60=0,"",RES_hhdet_in_tes!R60/RES_hhdet_in_fec!R60)</f>
        <v>0.81602597636066987</v>
      </c>
      <c r="S60" s="45">
        <f>IF(RES_hhdet_in_tes!S60=0,"",RES_hhdet_in_tes!S60/RES_hhdet_in_fec!S60)</f>
        <v>0.82865379390607685</v>
      </c>
      <c r="T60" s="45">
        <f>IF(RES_hhdet_in_tes!T60=0,"",RES_hhdet_in_tes!T60/RES_hhdet_in_fec!T60)</f>
        <v>0.84223074578279922</v>
      </c>
      <c r="U60" s="45">
        <f>IF(RES_hhdet_in_tes!U60=0,"",RES_hhdet_in_tes!U60/RES_hhdet_in_fec!U60)</f>
        <v>0.85519583405028909</v>
      </c>
      <c r="V60" s="45">
        <f>IF(RES_hhdet_in_tes!V60=0,"",RES_hhdet_in_tes!V60/RES_hhdet_in_fec!V60)</f>
        <v>0.86598806076798185</v>
      </c>
      <c r="W60" s="45">
        <f>IF(RES_hhdet_in_tes!W60=0,"",RES_hhdet_in_tes!W60/RES_hhdet_in_fec!W60)</f>
        <v>0.87405909770422452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0.65363101927726064</v>
      </c>
      <c r="D62" s="119">
        <f>IF(RES_hhdet_in_tes!D62=0,"",RES_hhdet_in_tes!D62/RES_hhdet_in_fec!D62)</f>
        <v>0.66044102252291459</v>
      </c>
      <c r="E62" s="119">
        <f>IF(RES_hhdet_in_tes!E62=0,"",RES_hhdet_in_tes!E62/RES_hhdet_in_fec!E62)</f>
        <v>0.66897834618425633</v>
      </c>
      <c r="F62" s="119">
        <f>IF(RES_hhdet_in_tes!F62=0,"",RES_hhdet_in_tes!F62/RES_hhdet_in_fec!F62)</f>
        <v>0.67701784051498881</v>
      </c>
      <c r="G62" s="119">
        <f>IF(RES_hhdet_in_tes!G62=0,"",RES_hhdet_in_tes!G62/RES_hhdet_in_fec!G62)</f>
        <v>0.68651264718103877</v>
      </c>
      <c r="H62" s="119">
        <f>IF(RES_hhdet_in_tes!H62=0,"",RES_hhdet_in_tes!H62/RES_hhdet_in_fec!H62)</f>
        <v>0.69622113806727659</v>
      </c>
      <c r="I62" s="119">
        <f>IF(RES_hhdet_in_tes!I62=0,"",RES_hhdet_in_tes!I62/RES_hhdet_in_fec!I62)</f>
        <v>0.69871264860802473</v>
      </c>
      <c r="J62" s="119">
        <f>IF(RES_hhdet_in_tes!J62=0,"",RES_hhdet_in_tes!J62/RES_hhdet_in_fec!J62)</f>
        <v>0.7069647632841457</v>
      </c>
      <c r="K62" s="119">
        <f>IF(RES_hhdet_in_tes!K62=0,"",RES_hhdet_in_tes!K62/RES_hhdet_in_fec!K62)</f>
        <v>0.71709307178425707</v>
      </c>
      <c r="L62" s="119">
        <f>IF(RES_hhdet_in_tes!L62=0,"",RES_hhdet_in_tes!L62/RES_hhdet_in_fec!L62)</f>
        <v>0.72565048909072261</v>
      </c>
      <c r="M62" s="119">
        <f>IF(RES_hhdet_in_tes!M62=0,"",RES_hhdet_in_tes!M62/RES_hhdet_in_fec!M62)</f>
        <v>0.74499997950466867</v>
      </c>
      <c r="N62" s="119">
        <f>IF(RES_hhdet_in_tes!N62=0,"",RES_hhdet_in_tes!N62/RES_hhdet_in_fec!N62)</f>
        <v>0.75936343822007935</v>
      </c>
      <c r="O62" s="119">
        <f>IF(RES_hhdet_in_tes!O62=0,"",RES_hhdet_in_tes!O62/RES_hhdet_in_fec!O62)</f>
        <v>0.77358326531663457</v>
      </c>
      <c r="P62" s="119">
        <f>IF(RES_hhdet_in_tes!P62=0,"",RES_hhdet_in_tes!P62/RES_hhdet_in_fec!P62)</f>
        <v>0.80167256259678599</v>
      </c>
      <c r="Q62" s="119">
        <f>IF(RES_hhdet_in_tes!Q62=0,"",RES_hhdet_in_tes!Q62/RES_hhdet_in_fec!Q62)</f>
        <v>0.81861591809228418</v>
      </c>
      <c r="R62" s="119">
        <f>IF(RES_hhdet_in_tes!R62=0,"",RES_hhdet_in_tes!R62/RES_hhdet_in_fec!R62)</f>
        <v>0.82963163636990456</v>
      </c>
      <c r="S62" s="119">
        <f>IF(RES_hhdet_in_tes!S62=0,"",RES_hhdet_in_tes!S62/RES_hhdet_in_fec!S62)</f>
        <v>0.83083032282080316</v>
      </c>
      <c r="T62" s="119">
        <f>IF(RES_hhdet_in_tes!T62=0,"",RES_hhdet_in_tes!T62/RES_hhdet_in_fec!T62)</f>
        <v>0.83321688542912109</v>
      </c>
      <c r="U62" s="119">
        <f>IF(RES_hhdet_in_tes!U62=0,"",RES_hhdet_in_tes!U62/RES_hhdet_in_fec!U62)</f>
        <v>0.8367874468134433</v>
      </c>
      <c r="V62" s="119">
        <f>IF(RES_hhdet_in_tes!V62=0,"",RES_hhdet_in_tes!V62/RES_hhdet_in_fec!V62)</f>
        <v>0.84051855779855267</v>
      </c>
      <c r="W62" s="119">
        <f>IF(RES_hhdet_in_tes!W62=0,"",RES_hhdet_in_tes!W62/RES_hhdet_in_fec!W62)</f>
        <v>0.85323174457767881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0.65295150126938351</v>
      </c>
      <c r="D63" s="124">
        <f>IF(RES_hhdet_in_tes!D63=0,"",RES_hhdet_in_tes!D63/RES_hhdet_in_fec!D63)</f>
        <v>0.66077554028695618</v>
      </c>
      <c r="E63" s="124">
        <f>IF(RES_hhdet_in_tes!E63=0,"",RES_hhdet_in_tes!E63/RES_hhdet_in_fec!E63)</f>
        <v>0.66860970615983606</v>
      </c>
      <c r="F63" s="124">
        <f>IF(RES_hhdet_in_tes!F63=0,"",RES_hhdet_in_tes!F63/RES_hhdet_in_fec!F63)</f>
        <v>0.67633783524821933</v>
      </c>
      <c r="G63" s="124">
        <f>IF(RES_hhdet_in_tes!G63=0,"",RES_hhdet_in_tes!G63/RES_hhdet_in_fec!G63)</f>
        <v>0.68404688551429216</v>
      </c>
      <c r="H63" s="124">
        <f>IF(RES_hhdet_in_tes!H63=0,"",RES_hhdet_in_tes!H63/RES_hhdet_in_fec!H63)</f>
        <v>0.69173738903994875</v>
      </c>
      <c r="I63" s="124">
        <f>IF(RES_hhdet_in_tes!I63=0,"",RES_hhdet_in_tes!I63/RES_hhdet_in_fec!I63)</f>
        <v>0.69942320924701218</v>
      </c>
      <c r="J63" s="124">
        <f>IF(RES_hhdet_in_tes!J63=0,"",RES_hhdet_in_tes!J63/RES_hhdet_in_fec!J63)</f>
        <v>0.70735550798144753</v>
      </c>
      <c r="K63" s="124">
        <f>IF(RES_hhdet_in_tes!K63=0,"",RES_hhdet_in_tes!K63/RES_hhdet_in_fec!K63)</f>
        <v>0.71540667230000798</v>
      </c>
      <c r="L63" s="124">
        <f>IF(RES_hhdet_in_tes!L63=0,"",RES_hhdet_in_tes!L63/RES_hhdet_in_fec!L63)</f>
        <v>0.7237986515800543</v>
      </c>
      <c r="M63" s="124">
        <f>IF(RES_hhdet_in_tes!M63=0,"",RES_hhdet_in_tes!M63/RES_hhdet_in_fec!M63)</f>
        <v>0.73419086171662695</v>
      </c>
      <c r="N63" s="124">
        <f>IF(RES_hhdet_in_tes!N63=0,"",RES_hhdet_in_tes!N63/RES_hhdet_in_fec!N63)</f>
        <v>0.74783925618531966</v>
      </c>
      <c r="O63" s="124">
        <f>IF(RES_hhdet_in_tes!O63=0,"",RES_hhdet_in_tes!O63/RES_hhdet_in_fec!O63)</f>
        <v>0.76493360299450519</v>
      </c>
      <c r="P63" s="124">
        <f>IF(RES_hhdet_in_tes!P63=0,"",RES_hhdet_in_tes!P63/RES_hhdet_in_fec!P63)</f>
        <v>0.78368131328449009</v>
      </c>
      <c r="Q63" s="124">
        <f>IF(RES_hhdet_in_tes!Q63=0,"",RES_hhdet_in_tes!Q63/RES_hhdet_in_fec!Q63)</f>
        <v>0.79986769192716045</v>
      </c>
      <c r="R63" s="124">
        <f>IF(RES_hhdet_in_tes!R63=0,"",RES_hhdet_in_tes!R63/RES_hhdet_in_fec!R63)</f>
        <v>0.80907882169510248</v>
      </c>
      <c r="S63" s="124">
        <f>IF(RES_hhdet_in_tes!S63=0,"",RES_hhdet_in_tes!S63/RES_hhdet_in_fec!S63)</f>
        <v>0.81617863935829116</v>
      </c>
      <c r="T63" s="124">
        <f>IF(RES_hhdet_in_tes!T63=0,"",RES_hhdet_in_tes!T63/RES_hhdet_in_fec!T63)</f>
        <v>0.82189429404138448</v>
      </c>
      <c r="U63" s="124">
        <f>IF(RES_hhdet_in_tes!U63=0,"",RES_hhdet_in_tes!U63/RES_hhdet_in_fec!U63)</f>
        <v>0.82667943861807014</v>
      </c>
      <c r="V63" s="124">
        <f>IF(RES_hhdet_in_tes!V63=0,"",RES_hhdet_in_tes!V63/RES_hhdet_in_fec!V63)</f>
        <v>0.83086541925127189</v>
      </c>
      <c r="W63" s="124">
        <f>IF(RES_hhdet_in_tes!W63=0,"",RES_hhdet_in_tes!W63/RES_hhdet_in_fec!W63)</f>
        <v>0.83395497799891105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0.64777751350874058</v>
      </c>
      <c r="D64" s="111">
        <f>IF(RES_hhdet_in_tes!D64=0,"",RES_hhdet_in_tes!D64/RES_hhdet_in_fec!D64)</f>
        <v>0.65575532461299291</v>
      </c>
      <c r="E64" s="111">
        <f>IF(RES_hhdet_in_tes!E64=0,"",RES_hhdet_in_tes!E64/RES_hhdet_in_fec!E64)</f>
        <v>0.66373665410383753</v>
      </c>
      <c r="F64" s="111">
        <f>IF(RES_hhdet_in_tes!F64=0,"",RES_hhdet_in_tes!F64/RES_hhdet_in_fec!F64)</f>
        <v>0.67161967614548035</v>
      </c>
      <c r="G64" s="111">
        <f>IF(RES_hhdet_in_tes!G64=0,"",RES_hhdet_in_tes!G64/RES_hhdet_in_fec!G64)</f>
        <v>0.67949830526694333</v>
      </c>
      <c r="H64" s="111">
        <f>IF(RES_hhdet_in_tes!H64=0,"",RES_hhdet_in_tes!H64/RES_hhdet_in_fec!H64)</f>
        <v>0.68736202178568184</v>
      </c>
      <c r="I64" s="111">
        <f>IF(RES_hhdet_in_tes!I64=0,"",RES_hhdet_in_tes!I64/RES_hhdet_in_fec!I64)</f>
        <v>0.69523495252726286</v>
      </c>
      <c r="J64" s="111">
        <f>IF(RES_hhdet_in_tes!J64=0,"",RES_hhdet_in_tes!J64/RES_hhdet_in_fec!J64)</f>
        <v>0.7032136810507672</v>
      </c>
      <c r="K64" s="111">
        <f>IF(RES_hhdet_in_tes!K64=0,"",RES_hhdet_in_tes!K64/RES_hhdet_in_fec!K64)</f>
        <v>0.71138156155281462</v>
      </c>
      <c r="L64" s="111">
        <f>IF(RES_hhdet_in_tes!L64=0,"",RES_hhdet_in_tes!L64/RES_hhdet_in_fec!L64)</f>
        <v>0.71976305616894343</v>
      </c>
      <c r="M64" s="111">
        <f>IF(RES_hhdet_in_tes!M64=0,"",RES_hhdet_in_tes!M64/RES_hhdet_in_fec!M64)</f>
        <v>0.73048879539555744</v>
      </c>
      <c r="N64" s="111">
        <f>IF(RES_hhdet_in_tes!N64=0,"",RES_hhdet_in_tes!N64/RES_hhdet_in_fec!N64)</f>
        <v>0.74426419961202217</v>
      </c>
      <c r="O64" s="111">
        <f>IF(RES_hhdet_in_tes!O64=0,"",RES_hhdet_in_tes!O64/RES_hhdet_in_fec!O64)</f>
        <v>0.7615005758781237</v>
      </c>
      <c r="P64" s="111">
        <f>IF(RES_hhdet_in_tes!P64=0,"",RES_hhdet_in_tes!P64/RES_hhdet_in_fec!P64)</f>
        <v>0.7806594418159033</v>
      </c>
      <c r="Q64" s="111">
        <f>IF(RES_hhdet_in_tes!Q64=0,"",RES_hhdet_in_tes!Q64/RES_hhdet_in_fec!Q64)</f>
        <v>0.79693389064269682</v>
      </c>
      <c r="R64" s="111">
        <f>IF(RES_hhdet_in_tes!R64=0,"",RES_hhdet_in_tes!R64/RES_hhdet_in_fec!R64)</f>
        <v>0.80623548622123109</v>
      </c>
      <c r="S64" s="111">
        <f>IF(RES_hhdet_in_tes!S64=0,"",RES_hhdet_in_tes!S64/RES_hhdet_in_fec!S64)</f>
        <v>0.813462786391696</v>
      </c>
      <c r="T64" s="111">
        <f>IF(RES_hhdet_in_tes!T64=0,"",RES_hhdet_in_tes!T64/RES_hhdet_in_fec!T64)</f>
        <v>0.81927429141008468</v>
      </c>
      <c r="U64" s="111">
        <f>IF(RES_hhdet_in_tes!U64=0,"",RES_hhdet_in_tes!U64/RES_hhdet_in_fec!U64)</f>
        <v>0.82416632549797675</v>
      </c>
      <c r="V64" s="111">
        <f>IF(RES_hhdet_in_tes!V64=0,"",RES_hhdet_in_tes!V64/RES_hhdet_in_fec!V64)</f>
        <v>0.82846291352844448</v>
      </c>
      <c r="W64" s="111">
        <f>IF(RES_hhdet_in_tes!W64=0,"",RES_hhdet_in_tes!W64/RES_hhdet_in_fec!W64)</f>
        <v>0.83152981898872913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2.6100601542002408</v>
      </c>
      <c r="D66" s="124">
        <f>IF(RES_hhdet_in_tes!D66=0,"",RES_hhdet_in_tes!D66/RES_hhdet_in_fec!D66)</f>
        <v>2.7044602027243969</v>
      </c>
      <c r="E66" s="124">
        <f>IF(RES_hhdet_in_tes!E66=0,"",RES_hhdet_in_tes!E66/RES_hhdet_in_fec!E66)</f>
        <v>2.7998569857676805</v>
      </c>
      <c r="F66" s="124">
        <f>IF(RES_hhdet_in_tes!F66=0,"",RES_hhdet_in_tes!F66/RES_hhdet_in_fec!F66)</f>
        <v>2.8953562222158866</v>
      </c>
      <c r="G66" s="124">
        <f>IF(RES_hhdet_in_tes!G66=0,"",RES_hhdet_in_tes!G66/RES_hhdet_in_fec!G66)</f>
        <v>2.9917629377428487</v>
      </c>
      <c r="H66" s="124">
        <f>IF(RES_hhdet_in_tes!H66=0,"",RES_hhdet_in_tes!H66/RES_hhdet_in_fec!H66)</f>
        <v>3.0889733757813058</v>
      </c>
      <c r="I66" s="124">
        <f>IF(RES_hhdet_in_tes!I66=0,"",RES_hhdet_in_tes!I66/RES_hhdet_in_fec!I66)</f>
        <v>3.1871804568361775</v>
      </c>
      <c r="J66" s="124">
        <f>IF(RES_hhdet_in_tes!J66=0,"",RES_hhdet_in_tes!J66/RES_hhdet_in_fec!J66)</f>
        <v>3.287186642942082</v>
      </c>
      <c r="K66" s="124">
        <f>IF(RES_hhdet_in_tes!K66=0,"",RES_hhdet_in_tes!K66/RES_hhdet_in_fec!K66)</f>
        <v>3.3896666613144908</v>
      </c>
      <c r="L66" s="124">
        <f>IF(RES_hhdet_in_tes!L66=0,"",RES_hhdet_in_tes!L66/RES_hhdet_in_fec!L66)</f>
        <v>3.4947873343064808</v>
      </c>
      <c r="M66" s="124">
        <f>IF(RES_hhdet_in_tes!M66=0,"",RES_hhdet_in_tes!M66/RES_hhdet_in_fec!M66)</f>
        <v>3.6203440727988814</v>
      </c>
      <c r="N66" s="124">
        <f>IF(RES_hhdet_in_tes!N66=0,"",RES_hhdet_in_tes!N66/RES_hhdet_in_fec!N66)</f>
        <v>3.7721606037146627</v>
      </c>
      <c r="O66" s="124">
        <f>IF(RES_hhdet_in_tes!O66=0,"",RES_hhdet_in_tes!O66/RES_hhdet_in_fec!O66)</f>
        <v>3.9534565617362758</v>
      </c>
      <c r="P66" s="124">
        <f>IF(RES_hhdet_in_tes!P66=0,"",RES_hhdet_in_tes!P66/RES_hhdet_in_fec!P66)</f>
        <v>4.1500681243482811</v>
      </c>
      <c r="Q66" s="124">
        <f>IF(RES_hhdet_in_tes!Q66=0,"",RES_hhdet_in_tes!Q66/RES_hhdet_in_fec!Q66)</f>
        <v>4.319032874106985</v>
      </c>
      <c r="R66" s="124">
        <f>IF(RES_hhdet_in_tes!R66=0,"",RES_hhdet_in_tes!R66/RES_hhdet_in_fec!R66)</f>
        <v>4.425034298163208</v>
      </c>
      <c r="S66" s="124">
        <f>IF(RES_hhdet_in_tes!S66=0,"",RES_hhdet_in_tes!S66/RES_hhdet_in_fec!S66)</f>
        <v>4.5094062271053321</v>
      </c>
      <c r="T66" s="124">
        <f>IF(RES_hhdet_in_tes!T66=0,"",RES_hhdet_in_tes!T66/RES_hhdet_in_fec!T66)</f>
        <v>4.5799021855352811</v>
      </c>
      <c r="U66" s="124">
        <f>IF(RES_hhdet_in_tes!U66=0,"",RES_hhdet_in_tes!U66/RES_hhdet_in_fec!U66)</f>
        <v>4.6440797116668477</v>
      </c>
      <c r="V66" s="124">
        <f>IF(RES_hhdet_in_tes!V66=0,"",RES_hhdet_in_tes!V66/RES_hhdet_in_fec!V66)</f>
        <v>4.7095157201018685</v>
      </c>
      <c r="W66" s="124">
        <f>IF(RES_hhdet_in_tes!W66=0,"",RES_hhdet_in_tes!W66/RES_hhdet_in_fec!W66)</f>
        <v>4.7735784864068149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2.6100601542002408</v>
      </c>
      <c r="D67" s="111">
        <f>IF(RES_hhdet_in_tes!D67=0,"",RES_hhdet_in_tes!D67/RES_hhdet_in_fec!D67)</f>
        <v>2.7044602027243969</v>
      </c>
      <c r="E67" s="111">
        <f>IF(RES_hhdet_in_tes!E67=0,"",RES_hhdet_in_tes!E67/RES_hhdet_in_fec!E67)</f>
        <v>2.7998569857676805</v>
      </c>
      <c r="F67" s="111">
        <f>IF(RES_hhdet_in_tes!F67=0,"",RES_hhdet_in_tes!F67/RES_hhdet_in_fec!F67)</f>
        <v>2.8953562222158866</v>
      </c>
      <c r="G67" s="111">
        <f>IF(RES_hhdet_in_tes!G67=0,"",RES_hhdet_in_tes!G67/RES_hhdet_in_fec!G67)</f>
        <v>2.9917629377428487</v>
      </c>
      <c r="H67" s="111">
        <f>IF(RES_hhdet_in_tes!H67=0,"",RES_hhdet_in_tes!H67/RES_hhdet_in_fec!H67)</f>
        <v>3.0889733757813058</v>
      </c>
      <c r="I67" s="111">
        <f>IF(RES_hhdet_in_tes!I67=0,"",RES_hhdet_in_tes!I67/RES_hhdet_in_fec!I67)</f>
        <v>3.1871804568361775</v>
      </c>
      <c r="J67" s="111">
        <f>IF(RES_hhdet_in_tes!J67=0,"",RES_hhdet_in_tes!J67/RES_hhdet_in_fec!J67)</f>
        <v>3.287186642942082</v>
      </c>
      <c r="K67" s="111">
        <f>IF(RES_hhdet_in_tes!K67=0,"",RES_hhdet_in_tes!K67/RES_hhdet_in_fec!K67)</f>
        <v>3.3896666613144908</v>
      </c>
      <c r="L67" s="111">
        <f>IF(RES_hhdet_in_tes!L67=0,"",RES_hhdet_in_tes!L67/RES_hhdet_in_fec!L67)</f>
        <v>3.4947873343064808</v>
      </c>
      <c r="M67" s="111">
        <f>IF(RES_hhdet_in_tes!M67=0,"",RES_hhdet_in_tes!M67/RES_hhdet_in_fec!M67)</f>
        <v>3.6203440727988814</v>
      </c>
      <c r="N67" s="111">
        <f>IF(RES_hhdet_in_tes!N67=0,"",RES_hhdet_in_tes!N67/RES_hhdet_in_fec!N67)</f>
        <v>3.7721606037146627</v>
      </c>
      <c r="O67" s="111">
        <f>IF(RES_hhdet_in_tes!O67=0,"",RES_hhdet_in_tes!O67/RES_hhdet_in_fec!O67)</f>
        <v>3.9534565617362758</v>
      </c>
      <c r="P67" s="111">
        <f>IF(RES_hhdet_in_tes!P67=0,"",RES_hhdet_in_tes!P67/RES_hhdet_in_fec!P67)</f>
        <v>4.1500681243482811</v>
      </c>
      <c r="Q67" s="111">
        <f>IF(RES_hhdet_in_tes!Q67=0,"",RES_hhdet_in_tes!Q67/RES_hhdet_in_fec!Q67)</f>
        <v>4.319032874106985</v>
      </c>
      <c r="R67" s="111">
        <f>IF(RES_hhdet_in_tes!R67=0,"",RES_hhdet_in_tes!R67/RES_hhdet_in_fec!R67)</f>
        <v>4.425034298163208</v>
      </c>
      <c r="S67" s="111">
        <f>IF(RES_hhdet_in_tes!S67=0,"",RES_hhdet_in_tes!S67/RES_hhdet_in_fec!S67)</f>
        <v>4.5094062271053321</v>
      </c>
      <c r="T67" s="111">
        <f>IF(RES_hhdet_in_tes!T67=0,"",RES_hhdet_in_tes!T67/RES_hhdet_in_fec!T67)</f>
        <v>4.5799021855352811</v>
      </c>
      <c r="U67" s="111">
        <f>IF(RES_hhdet_in_tes!U67=0,"",RES_hhdet_in_tes!U67/RES_hhdet_in_fec!U67)</f>
        <v>4.6440797116668477</v>
      </c>
      <c r="V67" s="111">
        <f>IF(RES_hhdet_in_tes!V67=0,"",RES_hhdet_in_tes!V67/RES_hhdet_in_fec!V67)</f>
        <v>4.7095157201018685</v>
      </c>
      <c r="W67" s="111">
        <f>IF(RES_hhdet_in_tes!W67=0,"",RES_hhdet_in_tes!W67/RES_hhdet_in_fec!W67)</f>
        <v>4.7735784864068149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0.65032990472672214</v>
      </c>
      <c r="D68" s="124">
        <f>IF(RES_hhdet_in_tes!D68=0,"",RES_hhdet_in_tes!D68/RES_hhdet_in_fec!D68)</f>
        <v>0.65243054268237788</v>
      </c>
      <c r="E68" s="124">
        <f>IF(RES_hhdet_in_tes!E68=0,"",RES_hhdet_in_tes!E68/RES_hhdet_in_fec!E68)</f>
        <v>0.6584679834964885</v>
      </c>
      <c r="F68" s="124">
        <f>IF(RES_hhdet_in_tes!F68=0,"",RES_hhdet_in_tes!F68/RES_hhdet_in_fec!F68)</f>
        <v>0.66522420868492349</v>
      </c>
      <c r="G68" s="124">
        <f>IF(RES_hhdet_in_tes!G68=0,"",RES_hhdet_in_tes!G68/RES_hhdet_in_fec!G68)</f>
        <v>0.67160566250506304</v>
      </c>
      <c r="H68" s="124">
        <f>IF(RES_hhdet_in_tes!H68=0,"",RES_hhdet_in_tes!H68/RES_hhdet_in_fec!H68)</f>
        <v>0.67893476180613921</v>
      </c>
      <c r="I68" s="124">
        <f>IF(RES_hhdet_in_tes!I68=0,"",RES_hhdet_in_tes!I68/RES_hhdet_in_fec!I68)</f>
        <v>0.68825309294496384</v>
      </c>
      <c r="J68" s="124">
        <f>IF(RES_hhdet_in_tes!J68=0,"",RES_hhdet_in_tes!J68/RES_hhdet_in_fec!J68)</f>
        <v>0.69490114333006703</v>
      </c>
      <c r="K68" s="124">
        <f>IF(RES_hhdet_in_tes!K68=0,"",RES_hhdet_in_tes!K68/RES_hhdet_in_fec!K68)</f>
        <v>0.70217756426335576</v>
      </c>
      <c r="L68" s="124">
        <f>IF(RES_hhdet_in_tes!L68=0,"",RES_hhdet_in_tes!L68/RES_hhdet_in_fec!L68)</f>
        <v>0.7097988538539074</v>
      </c>
      <c r="M68" s="124">
        <f>IF(RES_hhdet_in_tes!M68=0,"",RES_hhdet_in_tes!M68/RES_hhdet_in_fec!M68)</f>
        <v>0.72176598586307728</v>
      </c>
      <c r="N68" s="124">
        <f>IF(RES_hhdet_in_tes!N68=0,"",RES_hhdet_in_tes!N68/RES_hhdet_in_fec!N68)</f>
        <v>0.74242980353783472</v>
      </c>
      <c r="O68" s="124">
        <f>IF(RES_hhdet_in_tes!O68=0,"",RES_hhdet_in_tes!O68/RES_hhdet_in_fec!O68)</f>
        <v>0.76803827354009147</v>
      </c>
      <c r="P68" s="124">
        <f>IF(RES_hhdet_in_tes!P68=0,"",RES_hhdet_in_tes!P68/RES_hhdet_in_fec!P68)</f>
        <v>0.7963865293005794</v>
      </c>
      <c r="Q68" s="124">
        <f>IF(RES_hhdet_in_tes!Q68=0,"",RES_hhdet_in_tes!Q68/RES_hhdet_in_fec!Q68)</f>
        <v>0.82383080448042312</v>
      </c>
      <c r="R68" s="124">
        <f>IF(RES_hhdet_in_tes!R68=0,"",RES_hhdet_in_tes!R68/RES_hhdet_in_fec!R68)</f>
        <v>0.84125443384881393</v>
      </c>
      <c r="S68" s="124">
        <f>IF(RES_hhdet_in_tes!S68=0,"",RES_hhdet_in_tes!S68/RES_hhdet_in_fec!S68)</f>
        <v>0.85628548509442726</v>
      </c>
      <c r="T68" s="124">
        <f>IF(RES_hhdet_in_tes!T68=0,"",RES_hhdet_in_tes!T68/RES_hhdet_in_fec!T68)</f>
        <v>0.86952645013113028</v>
      </c>
      <c r="U68" s="124">
        <f>IF(RES_hhdet_in_tes!U68=0,"",RES_hhdet_in_tes!U68/RES_hhdet_in_fec!U68)</f>
        <v>0.88116121017374294</v>
      </c>
      <c r="V68" s="124">
        <f>IF(RES_hhdet_in_tes!V68=0,"",RES_hhdet_in_tes!V68/RES_hhdet_in_fec!V68)</f>
        <v>0.88922964487941458</v>
      </c>
      <c r="W68" s="124">
        <f>IF(RES_hhdet_in_tes!W68=0,"",RES_hhdet_in_tes!W68/RES_hhdet_in_fec!W68)</f>
        <v>0.89578916431623723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0.64396277748938302</v>
      </c>
      <c r="D69" s="111">
        <f>IF(RES_hhdet_in_tes!D69=0,"",RES_hhdet_in_tes!D69/RES_hhdet_in_fec!D69)</f>
        <v>0.65008239149951197</v>
      </c>
      <c r="E69" s="111">
        <f>IF(RES_hhdet_in_tes!E69=0,"",RES_hhdet_in_tes!E69/RES_hhdet_in_fec!E69)</f>
        <v>0.65646659725196443</v>
      </c>
      <c r="F69" s="111">
        <f>IF(RES_hhdet_in_tes!F69=0,"",RES_hhdet_in_tes!F69/RES_hhdet_in_fec!F69)</f>
        <v>0.66290240620393148</v>
      </c>
      <c r="G69" s="111">
        <f>IF(RES_hhdet_in_tes!G69=0,"",RES_hhdet_in_tes!G69/RES_hhdet_in_fec!G69)</f>
        <v>0.66957972724466375</v>
      </c>
      <c r="H69" s="111">
        <f>IF(RES_hhdet_in_tes!H69=0,"",RES_hhdet_in_tes!H69/RES_hhdet_in_fec!H69)</f>
        <v>0.6764728493277552</v>
      </c>
      <c r="I69" s="111">
        <f>IF(RES_hhdet_in_tes!I69=0,"",RES_hhdet_in_tes!I69/RES_hhdet_in_fec!I69)</f>
        <v>0.68362607443920886</v>
      </c>
      <c r="J69" s="111">
        <f>IF(RES_hhdet_in_tes!J69=0,"",RES_hhdet_in_tes!J69/RES_hhdet_in_fec!J69)</f>
        <v>0.69122660610799136</v>
      </c>
      <c r="K69" s="111">
        <f>IF(RES_hhdet_in_tes!K69=0,"",RES_hhdet_in_tes!K69/RES_hhdet_in_fec!K69)</f>
        <v>0.69943054368144786</v>
      </c>
      <c r="L69" s="111">
        <f>IF(RES_hhdet_in_tes!L69=0,"",RES_hhdet_in_tes!L69/RES_hhdet_in_fec!L69)</f>
        <v>0.70827428404716808</v>
      </c>
      <c r="M69" s="111">
        <f>IF(RES_hhdet_in_tes!M69=0,"",RES_hhdet_in_tes!M69/RES_hhdet_in_fec!M69)</f>
        <v>0.72164829010667042</v>
      </c>
      <c r="N69" s="111">
        <f>IF(RES_hhdet_in_tes!N69=0,"",RES_hhdet_in_tes!N69/RES_hhdet_in_fec!N69)</f>
        <v>0.74075008423339472</v>
      </c>
      <c r="O69" s="111">
        <f>IF(RES_hhdet_in_tes!O69=0,"",RES_hhdet_in_tes!O69/RES_hhdet_in_fec!O69)</f>
        <v>0.76646389083510258</v>
      </c>
      <c r="P69" s="111">
        <f>IF(RES_hhdet_in_tes!P69=0,"",RES_hhdet_in_tes!P69/RES_hhdet_in_fec!P69)</f>
        <v>0.79638601096675843</v>
      </c>
      <c r="Q69" s="111">
        <f>IF(RES_hhdet_in_tes!Q69=0,"",RES_hhdet_in_tes!Q69/RES_hhdet_in_fec!Q69)</f>
        <v>0.822975569236025</v>
      </c>
      <c r="R69" s="111">
        <f>IF(RES_hhdet_in_tes!R69=0,"",RES_hhdet_in_tes!R69/RES_hhdet_in_fec!R69)</f>
        <v>0.84045887630949012</v>
      </c>
      <c r="S69" s="111">
        <f>IF(RES_hhdet_in_tes!S69=0,"",RES_hhdet_in_tes!S69/RES_hhdet_in_fec!S69)</f>
        <v>0.8564112680914856</v>
      </c>
      <c r="T69" s="111">
        <f>IF(RES_hhdet_in_tes!T69=0,"",RES_hhdet_in_tes!T69/RES_hhdet_in_fec!T69)</f>
        <v>0.87041862220174193</v>
      </c>
      <c r="U69" s="111">
        <f>IF(RES_hhdet_in_tes!U69=0,"",RES_hhdet_in_tes!U69/RES_hhdet_in_fec!U69)</f>
        <v>0.88201953408335365</v>
      </c>
      <c r="V69" s="111">
        <f>IF(RES_hhdet_in_tes!V69=0,"",RES_hhdet_in_tes!V69/RES_hhdet_in_fec!V69)</f>
        <v>0.89070768367973052</v>
      </c>
      <c r="W69" s="111">
        <f>IF(RES_hhdet_in_tes!W69=0,"",RES_hhdet_in_tes!W69/RES_hhdet_in_fec!W69)</f>
        <v>0.89519176629491903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0.78678613898240279</v>
      </c>
      <c r="D70" s="111">
        <f>IF(RES_hhdet_in_tes!D70=0,"",RES_hhdet_in_tes!D70/RES_hhdet_in_fec!D70)</f>
        <v>0.7845305506258422</v>
      </c>
      <c r="E70" s="111">
        <f>IF(RES_hhdet_in_tes!E70=0,"",RES_hhdet_in_tes!E70/RES_hhdet_in_fec!E70)</f>
        <v>0.79221240174461161</v>
      </c>
      <c r="F70" s="111">
        <f>IF(RES_hhdet_in_tes!F70=0,"",RES_hhdet_in_tes!F70/RES_hhdet_in_fec!F70)</f>
        <v>0.79662408583865718</v>
      </c>
      <c r="G70" s="111">
        <f>IF(RES_hhdet_in_tes!G70=0,"",RES_hhdet_in_tes!G70/RES_hhdet_in_fec!G70)</f>
        <v>0.7997506650509113</v>
      </c>
      <c r="H70" s="111">
        <f>IF(RES_hhdet_in_tes!H70=0,"",RES_hhdet_in_tes!H70/RES_hhdet_in_fec!H70)</f>
        <v>0.80690647928053461</v>
      </c>
      <c r="I70" s="111">
        <f>IF(RES_hhdet_in_tes!I70=0,"",RES_hhdet_in_tes!I70/RES_hhdet_in_fec!I70)</f>
        <v>0.80360708373781486</v>
      </c>
      <c r="J70" s="111">
        <f>IF(RES_hhdet_in_tes!J70=0,"",RES_hhdet_in_tes!J70/RES_hhdet_in_fec!J70)</f>
        <v>0.82109898817671578</v>
      </c>
      <c r="K70" s="111">
        <f>IF(RES_hhdet_in_tes!K70=0,"",RES_hhdet_in_tes!K70/RES_hhdet_in_fec!K70)</f>
        <v>0.82312462852338164</v>
      </c>
      <c r="L70" s="111">
        <f>IF(RES_hhdet_in_tes!L70=0,"",RES_hhdet_in_tes!L70/RES_hhdet_in_fec!L70)</f>
        <v>0.84508170602846133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0.86640095422831986</v>
      </c>
      <c r="O70" s="111">
        <f>IF(RES_hhdet_in_tes!O70=0,"",RES_hhdet_in_tes!O70/RES_hhdet_in_fec!O70)</f>
        <v>0.87687473339236099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0.9065818946187173</v>
      </c>
      <c r="R70" s="111">
        <f>IF(RES_hhdet_in_tes!R70=0,"",RES_hhdet_in_tes!R70/RES_hhdet_in_fec!R70)</f>
        <v>0.91364219222516563</v>
      </c>
      <c r="S70" s="111">
        <f>IF(RES_hhdet_in_tes!S70=0,"",RES_hhdet_in_tes!S70/RES_hhdet_in_fec!S70)</f>
        <v>0.92302324807852199</v>
      </c>
      <c r="T70" s="111">
        <f>IF(RES_hhdet_in_tes!T70=0,"",RES_hhdet_in_tes!T70/RES_hhdet_in_fec!T70)</f>
        <v>0.93370978282081973</v>
      </c>
      <c r="U70" s="111">
        <f>IF(RES_hhdet_in_tes!U70=0,"",RES_hhdet_in_tes!U70/RES_hhdet_in_fec!U70)</f>
        <v>0.94228790014524189</v>
      </c>
      <c r="V70" s="111">
        <f>IF(RES_hhdet_in_tes!V70=0,"",RES_hhdet_in_tes!V70/RES_hhdet_in_fec!V70)</f>
        <v>0.94771311859914975</v>
      </c>
      <c r="W70" s="111">
        <f>IF(RES_hhdet_in_tes!W70=0,"",RES_hhdet_in_tes!W70/RES_hhdet_in_fec!W70)</f>
        <v>0.94962500070873068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0.64396277748938302</v>
      </c>
      <c r="D71" s="112">
        <f>IF(RES_hhdet_in_tes!D71=0,"",RES_hhdet_in_tes!D71/RES_hhdet_in_fec!D71)</f>
        <v>0.65008239149951197</v>
      </c>
      <c r="E71" s="112">
        <f>IF(RES_hhdet_in_tes!E71=0,"",RES_hhdet_in_tes!E71/RES_hhdet_in_fec!E71)</f>
        <v>0.65646659725196455</v>
      </c>
      <c r="F71" s="112">
        <f>IF(RES_hhdet_in_tes!F71=0,"",RES_hhdet_in_tes!F71/RES_hhdet_in_fec!F71)</f>
        <v>0.66290240620393148</v>
      </c>
      <c r="G71" s="112">
        <f>IF(RES_hhdet_in_tes!G71=0,"",RES_hhdet_in_tes!G71/RES_hhdet_in_fec!G71)</f>
        <v>0.66957972724466375</v>
      </c>
      <c r="H71" s="112">
        <f>IF(RES_hhdet_in_tes!H71=0,"",RES_hhdet_in_tes!H71/RES_hhdet_in_fec!H71)</f>
        <v>0.6764728493277552</v>
      </c>
      <c r="I71" s="112">
        <f>IF(RES_hhdet_in_tes!I71=0,"",RES_hhdet_in_tes!I71/RES_hhdet_in_fec!I71)</f>
        <v>0.68362607443920886</v>
      </c>
      <c r="J71" s="112">
        <f>IF(RES_hhdet_in_tes!J71=0,"",RES_hhdet_in_tes!J71/RES_hhdet_in_fec!J71)</f>
        <v>0.69122660610799136</v>
      </c>
      <c r="K71" s="112">
        <f>IF(RES_hhdet_in_tes!K71=0,"",RES_hhdet_in_tes!K71/RES_hhdet_in_fec!K71)</f>
        <v>0.69943054368144797</v>
      </c>
      <c r="L71" s="112">
        <f>IF(RES_hhdet_in_tes!L71=0,"",RES_hhdet_in_tes!L71/RES_hhdet_in_fec!L71)</f>
        <v>0.70827428404716808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0.74075008423339472</v>
      </c>
      <c r="O71" s="112">
        <f>IF(RES_hhdet_in_tes!O71=0,"",RES_hhdet_in_tes!O71/RES_hhdet_in_fec!O71)</f>
        <v>0.76646389083510258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0.822975569236025</v>
      </c>
      <c r="R71" s="112">
        <f>IF(RES_hhdet_in_tes!R71=0,"",RES_hhdet_in_tes!R71/RES_hhdet_in_fec!R71)</f>
        <v>0.84045887630949001</v>
      </c>
      <c r="S71" s="112">
        <f>IF(RES_hhdet_in_tes!S71=0,"",RES_hhdet_in_tes!S71/RES_hhdet_in_fec!S71)</f>
        <v>0.8564112680914856</v>
      </c>
      <c r="T71" s="112">
        <f>IF(RES_hhdet_in_tes!T71=0,"",RES_hhdet_in_tes!T71/RES_hhdet_in_fec!T71)</f>
        <v>0.87041862220174193</v>
      </c>
      <c r="U71" s="112">
        <f>IF(RES_hhdet_in_tes!U71=0,"",RES_hhdet_in_tes!U71/RES_hhdet_in_fec!U71)</f>
        <v>0.88201953408335354</v>
      </c>
      <c r="V71" s="112">
        <f>IF(RES_hhdet_in_tes!V71=0,"",RES_hhdet_in_tes!V71/RES_hhdet_in_fec!V71)</f>
        <v>0.89070768367973052</v>
      </c>
      <c r="W71" s="112">
        <f>IF(RES_hhdet_in_tes!W71=0,"",RES_hhdet_in_tes!W71/RES_hhdet_in_fec!W71)</f>
        <v>0.89519176629491914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0.72488958307309137</v>
      </c>
      <c r="D73" s="112">
        <f>IF(RES_hhdet_in_tes!D73=0,"",RES_hhdet_in_tes!D73/RES_hhdet_in_fec!D73)</f>
        <v>0.72590247705034727</v>
      </c>
      <c r="E73" s="112">
        <f>IF(RES_hhdet_in_tes!E73=0,"",RES_hhdet_in_tes!E73/RES_hhdet_in_fec!E73)</f>
        <v>0.72699327689904136</v>
      </c>
      <c r="F73" s="112">
        <f>IF(RES_hhdet_in_tes!F73=0,"",RES_hhdet_in_tes!F73/RES_hhdet_in_fec!F73)</f>
        <v>0.72809455487664432</v>
      </c>
      <c r="G73" s="112">
        <f>IF(RES_hhdet_in_tes!G73=0,"",RES_hhdet_in_tes!G73/RES_hhdet_in_fec!G73)</f>
        <v>0.7292682040504217</v>
      </c>
      <c r="H73" s="112">
        <f>IF(RES_hhdet_in_tes!H73=0,"",RES_hhdet_in_tes!H73/RES_hhdet_in_fec!H73)</f>
        <v>0.73050728703968426</v>
      </c>
      <c r="I73" s="112">
        <f>IF(RES_hhdet_in_tes!I73=0,"",RES_hhdet_in_tes!I73/RES_hhdet_in_fec!I73)</f>
        <v>0.73182792351966763</v>
      </c>
      <c r="J73" s="112">
        <f>IF(RES_hhdet_in_tes!J73=0,"",RES_hhdet_in_tes!J73/RES_hhdet_in_fec!J73)</f>
        <v>0.7332946379776305</v>
      </c>
      <c r="K73" s="112">
        <f>IF(RES_hhdet_in_tes!K73=0,"",RES_hhdet_in_tes!K73/RES_hhdet_in_fec!K73)</f>
        <v>0.73496461203336527</v>
      </c>
      <c r="L73" s="112">
        <f>IF(RES_hhdet_in_tes!L73=0,"",RES_hhdet_in_tes!L73/RES_hhdet_in_fec!L73)</f>
        <v>0.73685785852484942</v>
      </c>
      <c r="M73" s="112">
        <f>IF(RES_hhdet_in_tes!M73=0,"",RES_hhdet_in_tes!M73/RES_hhdet_in_fec!M73)</f>
        <v>0.74028623027766005</v>
      </c>
      <c r="N73" s="112">
        <f>IF(RES_hhdet_in_tes!N73=0,"",RES_hhdet_in_tes!N73/RES_hhdet_in_fec!N73)</f>
        <v>0.7458261357137973</v>
      </c>
      <c r="O73" s="112">
        <f>IF(RES_hhdet_in_tes!O73=0,"",RES_hhdet_in_tes!O73/RES_hhdet_in_fec!O73)</f>
        <v>0.75421675139119992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0.77584221711109835</v>
      </c>
      <c r="R73" s="112">
        <f>IF(RES_hhdet_in_tes!R73=0,"",RES_hhdet_in_tes!R73/RES_hhdet_in_fec!R73)</f>
        <v>0.78351999361664137</v>
      </c>
      <c r="S73" s="112">
        <f>IF(RES_hhdet_in_tes!S73=0,"",RES_hhdet_in_tes!S73/RES_hhdet_in_fec!S73)</f>
        <v>0.79112207890553998</v>
      </c>
      <c r="T73" s="112">
        <f>IF(RES_hhdet_in_tes!T73=0,"",RES_hhdet_in_tes!T73/RES_hhdet_in_fec!T73)</f>
        <v>0.79848907137070257</v>
      </c>
      <c r="U73" s="112">
        <f>IF(RES_hhdet_in_tes!U73=0,"",RES_hhdet_in_tes!U73/RES_hhdet_in_fec!U73)</f>
        <v>0.80540941551946177</v>
      </c>
      <c r="V73" s="112">
        <f>IF(RES_hhdet_in_tes!V73=0,"",RES_hhdet_in_tes!V73/RES_hhdet_in_fec!V73)</f>
        <v>0.81155854286833806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0.84428774977364573</v>
      </c>
      <c r="D74" s="113">
        <f>IF(RES_hhdet_in_tes!D74=0,"",RES_hhdet_in_tes!D74/RES_hhdet_in_fec!D74)</f>
        <v>0.83822844161405086</v>
      </c>
      <c r="E74" s="113">
        <f>IF(RES_hhdet_in_tes!E74=0,"",RES_hhdet_in_tes!E74/RES_hhdet_in_fec!E74)</f>
        <v>0.84193078478971795</v>
      </c>
      <c r="F74" s="113">
        <f>IF(RES_hhdet_in_tes!F74=0,"",RES_hhdet_in_tes!F74/RES_hhdet_in_fec!F74)</f>
        <v>0.84240654736830667</v>
      </c>
      <c r="G74" s="113">
        <f>IF(RES_hhdet_in_tes!G74=0,"",RES_hhdet_in_tes!G74/RES_hhdet_in_fec!G74)</f>
        <v>0.84142130304867435</v>
      </c>
      <c r="H74" s="113">
        <f>IF(RES_hhdet_in_tes!H74=0,"",RES_hhdet_in_tes!H74/RES_hhdet_in_fec!H74)</f>
        <v>0.84457703957530716</v>
      </c>
      <c r="I74" s="113">
        <f>IF(RES_hhdet_in_tes!I74=0,"",RES_hhdet_in_tes!I74/RES_hhdet_in_fec!I74)</f>
        <v>0.8367039324389457</v>
      </c>
      <c r="J74" s="113">
        <f>IF(RES_hhdet_in_tes!J74=0,"",RES_hhdet_in_tes!J74/RES_hhdet_in_fec!J74)</f>
        <v>0.85074357447136728</v>
      </c>
      <c r="K74" s="113">
        <f>IF(RES_hhdet_in_tes!K74=0,"",RES_hhdet_in_tes!K74/RES_hhdet_in_fec!K74)</f>
        <v>0.84767858968441123</v>
      </c>
      <c r="L74" s="113">
        <f>IF(RES_hhdet_in_tes!L74=0,"",RES_hhdet_in_tes!L74/RES_hhdet_in_fec!L74)</f>
        <v>0.86920353363896874</v>
      </c>
      <c r="M74" s="113">
        <f>IF(RES_hhdet_in_tes!M74=0,"",RES_hhdet_in_tes!M74/RES_hhdet_in_fec!M74)</f>
        <v>0.86019453334667562</v>
      </c>
      <c r="N74" s="113">
        <f>IF(RES_hhdet_in_tes!N74=0,"",RES_hhdet_in_tes!N74/RES_hhdet_in_fec!N74)</f>
        <v>0.86908553187295012</v>
      </c>
      <c r="O74" s="113">
        <f>IF(RES_hhdet_in_tes!O74=0,"",RES_hhdet_in_tes!O74/RES_hhdet_in_fec!O74)</f>
        <v>0.87162368354460562</v>
      </c>
      <c r="P74" s="113">
        <f>IF(RES_hhdet_in_tes!P74=0,"",RES_hhdet_in_tes!P74/RES_hhdet_in_fec!P74)</f>
        <v>0.87378099583667468</v>
      </c>
      <c r="Q74" s="113">
        <f>IF(RES_hhdet_in_tes!Q74=0,"",RES_hhdet_in_tes!Q74/RES_hhdet_in_fec!Q74)</f>
        <v>0.8791043862755713</v>
      </c>
      <c r="R74" s="113">
        <f>IF(RES_hhdet_in_tes!R74=0,"",RES_hhdet_in_tes!R74/RES_hhdet_in_fec!R74)</f>
        <v>0.88006795493851375</v>
      </c>
      <c r="S74" s="113">
        <f>IF(RES_hhdet_in_tes!S74=0,"",RES_hhdet_in_tes!S74/RES_hhdet_in_fec!S74)</f>
        <v>0.8841579375285864</v>
      </c>
      <c r="T74" s="113">
        <f>IF(RES_hhdet_in_tes!T74=0,"",RES_hhdet_in_tes!T74/RES_hhdet_in_fec!T74)</f>
        <v>0.89305208012117254</v>
      </c>
      <c r="U74" s="113">
        <f>IF(RES_hhdet_in_tes!U74=0,"",RES_hhdet_in_tes!U74/RES_hhdet_in_fec!U74)</f>
        <v>0.90044860166130403</v>
      </c>
      <c r="V74" s="113">
        <f>IF(RES_hhdet_in_tes!V74=0,"",RES_hhdet_in_tes!V74/RES_hhdet_in_fec!V74)</f>
        <v>0.90481489512926294</v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0.72488958307309137</v>
      </c>
      <c r="D75" s="111">
        <f>IF(RES_hhdet_in_tes!D75=0,"",RES_hhdet_in_tes!D75/RES_hhdet_in_fec!D75)</f>
        <v>0.72590247705034727</v>
      </c>
      <c r="E75" s="111">
        <f>IF(RES_hhdet_in_tes!E75=0,"",RES_hhdet_in_tes!E75/RES_hhdet_in_fec!E75)</f>
        <v>0.72699327689904136</v>
      </c>
      <c r="F75" s="111">
        <f>IF(RES_hhdet_in_tes!F75=0,"",RES_hhdet_in_tes!F75/RES_hhdet_in_fec!F75)</f>
        <v>0.72809455487664432</v>
      </c>
      <c r="G75" s="111">
        <f>IF(RES_hhdet_in_tes!G75=0,"",RES_hhdet_in_tes!G75/RES_hhdet_in_fec!G75)</f>
        <v>0.7292682040504217</v>
      </c>
      <c r="H75" s="111">
        <f>IF(RES_hhdet_in_tes!H75=0,"",RES_hhdet_in_tes!H75/RES_hhdet_in_fec!H75)</f>
        <v>0.73050728703968426</v>
      </c>
      <c r="I75" s="111">
        <f>IF(RES_hhdet_in_tes!I75=0,"",RES_hhdet_in_tes!I75/RES_hhdet_in_fec!I75)</f>
        <v>0.73182792351966763</v>
      </c>
      <c r="J75" s="111">
        <f>IF(RES_hhdet_in_tes!J75=0,"",RES_hhdet_in_tes!J75/RES_hhdet_in_fec!J75)</f>
        <v>0.73329463797763061</v>
      </c>
      <c r="K75" s="111">
        <f>IF(RES_hhdet_in_tes!K75=0,"",RES_hhdet_in_tes!K75/RES_hhdet_in_fec!K75)</f>
        <v>0.73496461203336527</v>
      </c>
      <c r="L75" s="111">
        <f>IF(RES_hhdet_in_tes!L75=0,"",RES_hhdet_in_tes!L75/RES_hhdet_in_fec!L75)</f>
        <v>0.73685785852484953</v>
      </c>
      <c r="M75" s="111">
        <f>IF(RES_hhdet_in_tes!M75=0,"",RES_hhdet_in_tes!M75/RES_hhdet_in_fec!M75)</f>
        <v>0.74028623027766005</v>
      </c>
      <c r="N75" s="111">
        <f>IF(RES_hhdet_in_tes!N75=0,"",RES_hhdet_in_tes!N75/RES_hhdet_in_fec!N75)</f>
        <v>0.7458261357137973</v>
      </c>
      <c r="O75" s="111">
        <f>IF(RES_hhdet_in_tes!O75=0,"",RES_hhdet_in_tes!O75/RES_hhdet_in_fec!O75)</f>
        <v>0.75421675139120004</v>
      </c>
      <c r="P75" s="111">
        <f>IF(RES_hhdet_in_tes!P75=0,"",RES_hhdet_in_tes!P75/RES_hhdet_in_fec!P75)</f>
        <v>0.76513186528130916</v>
      </c>
      <c r="Q75" s="111">
        <f>IF(RES_hhdet_in_tes!Q75=0,"",RES_hhdet_in_tes!Q75/RES_hhdet_in_fec!Q75)</f>
        <v>0.77584221711109835</v>
      </c>
      <c r="R75" s="111">
        <f>IF(RES_hhdet_in_tes!R75=0,"",RES_hhdet_in_tes!R75/RES_hhdet_in_fec!R75)</f>
        <v>0.78351999361664137</v>
      </c>
      <c r="S75" s="111">
        <f>IF(RES_hhdet_in_tes!S75=0,"",RES_hhdet_in_tes!S75/RES_hhdet_in_fec!S75)</f>
        <v>0.79112207890553987</v>
      </c>
      <c r="T75" s="111">
        <f>IF(RES_hhdet_in_tes!T75=0,"",RES_hhdet_in_tes!T75/RES_hhdet_in_fec!T75)</f>
        <v>0.79848907137070246</v>
      </c>
      <c r="U75" s="111">
        <f>IF(RES_hhdet_in_tes!U75=0,"",RES_hhdet_in_tes!U75/RES_hhdet_in_fec!U75)</f>
        <v>0.80540941551946166</v>
      </c>
      <c r="V75" s="111">
        <f>IF(RES_hhdet_in_tes!V75=0,"",RES_hhdet_in_tes!V75/RES_hhdet_in_fec!V75)</f>
        <v>0.81155854286833817</v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0.68085503846072892</v>
      </c>
      <c r="D77" s="124">
        <f>IF(RES_hhdet_in_tes!D77=0,"",RES_hhdet_in_tes!D77/RES_hhdet_in_fec!D77)</f>
        <v>0.68669898455955602</v>
      </c>
      <c r="E77" s="124">
        <f>IF(RES_hhdet_in_tes!E77=0,"",RES_hhdet_in_tes!E77/RES_hhdet_in_fec!E77)</f>
        <v>0.68825051462789433</v>
      </c>
      <c r="F77" s="124">
        <f>IF(RES_hhdet_in_tes!F77=0,"",RES_hhdet_in_tes!F77/RES_hhdet_in_fec!F77)</f>
        <v>0.69390737206847175</v>
      </c>
      <c r="G77" s="124">
        <f>IF(RES_hhdet_in_tes!G77=0,"",RES_hhdet_in_tes!G77/RES_hhdet_in_fec!G77)</f>
        <v>0.68882406886882153</v>
      </c>
      <c r="H77" s="124">
        <f>IF(RES_hhdet_in_tes!H77=0,"",RES_hhdet_in_tes!H77/RES_hhdet_in_fec!H77)</f>
        <v>0.68403637263203965</v>
      </c>
      <c r="I77" s="124">
        <f>IF(RES_hhdet_in_tes!I77=0,"",RES_hhdet_in_tes!I77/RES_hhdet_in_fec!I77)</f>
        <v>0.67248504660423847</v>
      </c>
      <c r="J77" s="124">
        <f>IF(RES_hhdet_in_tes!J77=0,"",RES_hhdet_in_tes!J77/RES_hhdet_in_fec!J77)</f>
        <v>0.65460195872969773</v>
      </c>
      <c r="K77" s="124">
        <f>IF(RES_hhdet_in_tes!K77=0,"",RES_hhdet_in_tes!K77/RES_hhdet_in_fec!K77)</f>
        <v>0.6658845298167908</v>
      </c>
      <c r="L77" s="124">
        <f>IF(RES_hhdet_in_tes!L77=0,"",RES_hhdet_in_tes!L77/RES_hhdet_in_fec!L77)</f>
        <v>0.67064571667970418</v>
      </c>
      <c r="M77" s="124">
        <f>IF(RES_hhdet_in_tes!M77=0,"",RES_hhdet_in_tes!M77/RES_hhdet_in_fec!M77)</f>
        <v>0.66865066611821233</v>
      </c>
      <c r="N77" s="124">
        <f>IF(RES_hhdet_in_tes!N77=0,"",RES_hhdet_in_tes!N77/RES_hhdet_in_fec!N77)</f>
        <v>0.6682172525717176</v>
      </c>
      <c r="O77" s="124">
        <f>IF(RES_hhdet_in_tes!O77=0,"",RES_hhdet_in_tes!O77/RES_hhdet_in_fec!O77)</f>
        <v>0.67225145994168367</v>
      </c>
      <c r="P77" s="124">
        <f>IF(RES_hhdet_in_tes!P77=0,"",RES_hhdet_in_tes!P77/RES_hhdet_in_fec!P77)</f>
        <v>0.69050411710197557</v>
      </c>
      <c r="Q77" s="124">
        <f>IF(RES_hhdet_in_tes!Q77=0,"",RES_hhdet_in_tes!Q77/RES_hhdet_in_fec!Q77)</f>
        <v>0.69575157444260038</v>
      </c>
      <c r="R77" s="124">
        <f>IF(RES_hhdet_in_tes!R77=0,"",RES_hhdet_in_tes!R77/RES_hhdet_in_fec!R77)</f>
        <v>0.68845526371073451</v>
      </c>
      <c r="S77" s="124">
        <f>IF(RES_hhdet_in_tes!S77=0,"",RES_hhdet_in_tes!S77/RES_hhdet_in_fec!S77)</f>
        <v>0.69487818572737703</v>
      </c>
      <c r="T77" s="124">
        <f>IF(RES_hhdet_in_tes!T77=0,"",RES_hhdet_in_tes!T77/RES_hhdet_in_fec!T77)</f>
        <v>0.69820866785687519</v>
      </c>
      <c r="U77" s="124">
        <f>IF(RES_hhdet_in_tes!U77=0,"",RES_hhdet_in_tes!U77/RES_hhdet_in_fec!U77)</f>
        <v>0.69896161632855625</v>
      </c>
      <c r="V77" s="124">
        <f>IF(RES_hhdet_in_tes!V77=0,"",RES_hhdet_in_tes!V77/RES_hhdet_in_fec!V77)</f>
        <v>0.70114836079353837</v>
      </c>
      <c r="W77" s="124">
        <f>IF(RES_hhdet_in_tes!W77=0,"",RES_hhdet_in_tes!W77/RES_hhdet_in_fec!W77)</f>
        <v>0.7123467133146989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0.61273172922094643</v>
      </c>
      <c r="D78" s="111">
        <f>IF(RES_hhdet_in_tes!D78=0,"",RES_hhdet_in_tes!D78/RES_hhdet_in_fec!D78)</f>
        <v>0.61301670547837028</v>
      </c>
      <c r="E78" s="111">
        <f>IF(RES_hhdet_in_tes!E78=0,"",RES_hhdet_in_tes!E78/RES_hhdet_in_fec!E78)</f>
        <v>0.61329766270208586</v>
      </c>
      <c r="F78" s="111">
        <f>IF(RES_hhdet_in_tes!F78=0,"",RES_hhdet_in_tes!F78/RES_hhdet_in_fec!F78)</f>
        <v>0.61357807187575031</v>
      </c>
      <c r="G78" s="111">
        <f>IF(RES_hhdet_in_tes!G78=0,"",RES_hhdet_in_tes!G78/RES_hhdet_in_fec!G78)</f>
        <v>0.61385477975576508</v>
      </c>
      <c r="H78" s="111">
        <f>IF(RES_hhdet_in_tes!H78=0,"",RES_hhdet_in_tes!H78/RES_hhdet_in_fec!H78)</f>
        <v>0.61412817225900385</v>
      </c>
      <c r="I78" s="111">
        <f>IF(RES_hhdet_in_tes!I78=0,"",RES_hhdet_in_tes!I78/RES_hhdet_in_fec!I78)</f>
        <v>0.6143974724261515</v>
      </c>
      <c r="J78" s="111">
        <f>IF(RES_hhdet_in_tes!J78=0,"",RES_hhdet_in_tes!J78/RES_hhdet_in_fec!J78)</f>
        <v>0.61465949732913761</v>
      </c>
      <c r="K78" s="111">
        <f>IF(RES_hhdet_in_tes!K78=0,"",RES_hhdet_in_tes!K78/RES_hhdet_in_fec!K78)</f>
        <v>0.61491154064189191</v>
      </c>
      <c r="L78" s="111">
        <f>IF(RES_hhdet_in_tes!L78=0,"",RES_hhdet_in_tes!L78/RES_hhdet_in_fec!L78)</f>
        <v>0.61515287831123722</v>
      </c>
      <c r="M78" s="111">
        <f>IF(RES_hhdet_in_tes!M78=0,"",RES_hhdet_in_tes!M78/RES_hhdet_in_fec!M78)</f>
        <v>0.61528274992981191</v>
      </c>
      <c r="N78" s="111">
        <f>IF(RES_hhdet_in_tes!N78=0,"",RES_hhdet_in_tes!N78/RES_hhdet_in_fec!N78)</f>
        <v>0.61528274992981202</v>
      </c>
      <c r="O78" s="111">
        <f>IF(RES_hhdet_in_tes!O78=0,"",RES_hhdet_in_tes!O78/RES_hhdet_in_fec!O78)</f>
        <v>0.61528274992981191</v>
      </c>
      <c r="P78" s="111">
        <f>IF(RES_hhdet_in_tes!P78=0,"",RES_hhdet_in_tes!P78/RES_hhdet_in_fec!P78)</f>
        <v>0.61528274992981191</v>
      </c>
      <c r="Q78" s="111">
        <f>IF(RES_hhdet_in_tes!Q78=0,"",RES_hhdet_in_tes!Q78/RES_hhdet_in_fec!Q78)</f>
        <v>0.61528274992981191</v>
      </c>
      <c r="R78" s="111">
        <f>IF(RES_hhdet_in_tes!R78=0,"",RES_hhdet_in_tes!R78/RES_hhdet_in_fec!R78)</f>
        <v>0.61610323965681113</v>
      </c>
      <c r="S78" s="111">
        <f>IF(RES_hhdet_in_tes!S78=0,"",RES_hhdet_in_tes!S78/RES_hhdet_in_fec!S78)</f>
        <v>0.6174449262623285</v>
      </c>
      <c r="T78" s="111">
        <f>IF(RES_hhdet_in_tes!T78=0,"",RES_hhdet_in_tes!T78/RES_hhdet_in_fec!T78)</f>
        <v>0.61901022730209765</v>
      </c>
      <c r="U78" s="111">
        <f>IF(RES_hhdet_in_tes!U78=0,"",RES_hhdet_in_tes!U78/RES_hhdet_in_fec!U78)</f>
        <v>0.62063143195043025</v>
      </c>
      <c r="V78" s="111">
        <f>IF(RES_hhdet_in_tes!V78=0,"",RES_hhdet_in_tes!V78/RES_hhdet_in_fec!V78)</f>
        <v>0.62214082938163651</v>
      </c>
      <c r="W78" s="111">
        <f>IF(RES_hhdet_in_tes!W78=0,"",RES_hhdet_in_tes!W78/RES_hhdet_in_fec!W78)</f>
        <v>0.62353841959571565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0.76926095304497577</v>
      </c>
      <c r="D79" s="45">
        <f>IF(RES_hhdet_in_tes!D79=0,"",RES_hhdet_in_tes!D79/RES_hhdet_in_fec!D79)</f>
        <v>0.77054993018673257</v>
      </c>
      <c r="E79" s="45">
        <f>IF(RES_hhdet_in_tes!E79=0,"",RES_hhdet_in_tes!E79/RES_hhdet_in_fec!E79)</f>
        <v>0.77188657057894694</v>
      </c>
      <c r="F79" s="45">
        <f>IF(RES_hhdet_in_tes!F79=0,"",RES_hhdet_in_tes!F79/RES_hhdet_in_fec!F79)</f>
        <v>0.77322971050531475</v>
      </c>
      <c r="G79" s="45">
        <f>IF(RES_hhdet_in_tes!G79=0,"",RES_hhdet_in_tes!G79/RES_hhdet_in_fec!G79)</f>
        <v>0.774616745481847</v>
      </c>
      <c r="H79" s="45">
        <f>IF(RES_hhdet_in_tes!H79=0,"",RES_hhdet_in_tes!H79/RES_hhdet_in_fec!H79)</f>
        <v>0.77604309877345601</v>
      </c>
      <c r="I79" s="45">
        <f>IF(RES_hhdet_in_tes!I79=0,"",RES_hhdet_in_tes!I79/RES_hhdet_in_fec!I79)</f>
        <v>0.77751798463637944</v>
      </c>
      <c r="J79" s="45">
        <f>IF(RES_hhdet_in_tes!J79=0,"",RES_hhdet_in_tes!J79/RES_hhdet_in_fec!J79)</f>
        <v>0.77907915062608435</v>
      </c>
      <c r="K79" s="45">
        <f>IF(RES_hhdet_in_tes!K79=0,"",RES_hhdet_in_tes!K79/RES_hhdet_in_fec!K79)</f>
        <v>0.78075869209350512</v>
      </c>
      <c r="L79" s="45">
        <f>IF(RES_hhdet_in_tes!L79=0,"",RES_hhdet_in_tes!L79/RES_hhdet_in_fec!L79)</f>
        <v>0.7825651958608596</v>
      </c>
      <c r="M79" s="45">
        <f>IF(RES_hhdet_in_tes!M79=0,"",RES_hhdet_in_tes!M79/RES_hhdet_in_fec!M79)</f>
        <v>0.78502300253222468</v>
      </c>
      <c r="N79" s="45">
        <f>IF(RES_hhdet_in_tes!N79=0,"",RES_hhdet_in_tes!N79/RES_hhdet_in_fec!N79)</f>
        <v>0.78828079082346858</v>
      </c>
      <c r="O79" s="45">
        <f>IF(RES_hhdet_in_tes!O79=0,"",RES_hhdet_in_tes!O79/RES_hhdet_in_fec!O79)</f>
        <v>0.7927000699358463</v>
      </c>
      <c r="P79" s="45">
        <f>IF(RES_hhdet_in_tes!P79=0,"",RES_hhdet_in_tes!P79/RES_hhdet_in_fec!P79)</f>
        <v>0.79847070776467943</v>
      </c>
      <c r="Q79" s="45">
        <f>IF(RES_hhdet_in_tes!Q79=0,"",RES_hhdet_in_tes!Q79/RES_hhdet_in_fec!Q79)</f>
        <v>0.80590829108716444</v>
      </c>
      <c r="R79" s="45">
        <f>IF(RES_hhdet_in_tes!R79=0,"",RES_hhdet_in_tes!R79/RES_hhdet_in_fec!R79)</f>
        <v>0.81602597636066987</v>
      </c>
      <c r="S79" s="45">
        <f>IF(RES_hhdet_in_tes!S79=0,"",RES_hhdet_in_tes!S79/RES_hhdet_in_fec!S79)</f>
        <v>0.82865379390607685</v>
      </c>
      <c r="T79" s="45">
        <f>IF(RES_hhdet_in_tes!T79=0,"",RES_hhdet_in_tes!T79/RES_hhdet_in_fec!T79)</f>
        <v>0.84223074578279922</v>
      </c>
      <c r="U79" s="45">
        <f>IF(RES_hhdet_in_tes!U79=0,"",RES_hhdet_in_tes!U79/RES_hhdet_in_fec!U79)</f>
        <v>0.85519583405028909</v>
      </c>
      <c r="V79" s="45">
        <f>IF(RES_hhdet_in_tes!V79=0,"",RES_hhdet_in_tes!V79/RES_hhdet_in_fec!V79)</f>
        <v>0.86598806076798185</v>
      </c>
      <c r="W79" s="45">
        <f>IF(RES_hhdet_in_tes!W79=0,"",RES_hhdet_in_tes!W79/RES_hhdet_in_fec!W79)</f>
        <v>0.87405909770422452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0.63427468036508339</v>
      </c>
      <c r="D81" s="119">
        <f>IF(RES_hhdet_in_tes!D81=0,"",RES_hhdet_in_tes!D81/RES_hhdet_in_fec!D81)</f>
        <v>0.64641082254773052</v>
      </c>
      <c r="E81" s="119">
        <f>IF(RES_hhdet_in_tes!E81=0,"",RES_hhdet_in_tes!E81/RES_hhdet_in_fec!E81)</f>
        <v>0.65899342353977086</v>
      </c>
      <c r="F81" s="119">
        <f>IF(RES_hhdet_in_tes!F81=0,"",RES_hhdet_in_tes!F81/RES_hhdet_in_fec!F81)</f>
        <v>0.67140079962685129</v>
      </c>
      <c r="G81" s="119">
        <f>IF(RES_hhdet_in_tes!G81=0,"",RES_hhdet_in_tes!G81/RES_hhdet_in_fec!G81)</f>
        <v>0.68420042833529715</v>
      </c>
      <c r="H81" s="119">
        <f>IF(RES_hhdet_in_tes!H81=0,"",RES_hhdet_in_tes!H81/RES_hhdet_in_fec!H81)</f>
        <v>0.69745697144047636</v>
      </c>
      <c r="I81" s="119">
        <f>IF(RES_hhdet_in_tes!I81=0,"",RES_hhdet_in_tes!I81/RES_hhdet_in_fec!I81)</f>
        <v>0.70602240539971761</v>
      </c>
      <c r="J81" s="119">
        <f>IF(RES_hhdet_in_tes!J81=0,"",RES_hhdet_in_tes!J81/RES_hhdet_in_fec!J81)</f>
        <v>0.71605295960375137</v>
      </c>
      <c r="K81" s="119">
        <f>IF(RES_hhdet_in_tes!K81=0,"",RES_hhdet_in_tes!K81/RES_hhdet_in_fec!K81)</f>
        <v>0.73200936697163377</v>
      </c>
      <c r="L81" s="119">
        <f>IF(RES_hhdet_in_tes!L81=0,"",RES_hhdet_in_tes!L81/RES_hhdet_in_fec!L81)</f>
        <v>0.73873390086727309</v>
      </c>
      <c r="M81" s="119">
        <f>IF(RES_hhdet_in_tes!M81=0,"",RES_hhdet_in_tes!M81/RES_hhdet_in_fec!M81)</f>
        <v>0.76564363488489651</v>
      </c>
      <c r="N81" s="119">
        <f>IF(RES_hhdet_in_tes!N81=0,"",RES_hhdet_in_tes!N81/RES_hhdet_in_fec!N81)</f>
        <v>0.77131381150386824</v>
      </c>
      <c r="O81" s="119">
        <f>IF(RES_hhdet_in_tes!O81=0,"",RES_hhdet_in_tes!O81/RES_hhdet_in_fec!O81)</f>
        <v>0.77811618142409478</v>
      </c>
      <c r="P81" s="119">
        <f>IF(RES_hhdet_in_tes!P81=0,"",RES_hhdet_in_tes!P81/RES_hhdet_in_fec!P81)</f>
        <v>0.79400984837887656</v>
      </c>
      <c r="Q81" s="119">
        <f>IF(RES_hhdet_in_tes!Q81=0,"",RES_hhdet_in_tes!Q81/RES_hhdet_in_fec!Q81)</f>
        <v>0.8003905511695194</v>
      </c>
      <c r="R81" s="119">
        <f>IF(RES_hhdet_in_tes!R81=0,"",RES_hhdet_in_tes!R81/RES_hhdet_in_fec!R81)</f>
        <v>0.81574100150531326</v>
      </c>
      <c r="S81" s="119">
        <f>IF(RES_hhdet_in_tes!S81=0,"",RES_hhdet_in_tes!S81/RES_hhdet_in_fec!S81)</f>
        <v>0.82089006120325936</v>
      </c>
      <c r="T81" s="119">
        <f>IF(RES_hhdet_in_tes!T81=0,"",RES_hhdet_in_tes!T81/RES_hhdet_in_fec!T81)</f>
        <v>0.82845860673481286</v>
      </c>
      <c r="U81" s="119">
        <f>IF(RES_hhdet_in_tes!U81=0,"",RES_hhdet_in_tes!U81/RES_hhdet_in_fec!U81)</f>
        <v>0.84106947568865709</v>
      </c>
      <c r="V81" s="119">
        <f>IF(RES_hhdet_in_tes!V81=0,"",RES_hhdet_in_tes!V81/RES_hhdet_in_fec!V81)</f>
        <v>0.8499751474780558</v>
      </c>
      <c r="W81" s="119">
        <f>IF(RES_hhdet_in_tes!W81=0,"",RES_hhdet_in_tes!W81/RES_hhdet_in_fec!W81)</f>
        <v>0.86821790433498069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0.61825631469099107</v>
      </c>
      <c r="D82" s="124">
        <f>IF(RES_hhdet_in_tes!D82=0,"",RES_hhdet_in_tes!D82/RES_hhdet_in_fec!D82)</f>
        <v>0.63033766215554521</v>
      </c>
      <c r="E82" s="124">
        <f>IF(RES_hhdet_in_tes!E82=0,"",RES_hhdet_in_tes!E82/RES_hhdet_in_fec!E82)</f>
        <v>0.64253574867329033</v>
      </c>
      <c r="F82" s="124">
        <f>IF(RES_hhdet_in_tes!F82=0,"",RES_hhdet_in_tes!F82/RES_hhdet_in_fec!F82)</f>
        <v>0.65483249417101652</v>
      </c>
      <c r="G82" s="124">
        <f>IF(RES_hhdet_in_tes!G82=0,"",RES_hhdet_in_tes!G82/RES_hhdet_in_fec!G82)</f>
        <v>0.66721367798887554</v>
      </c>
      <c r="H82" s="124">
        <f>IF(RES_hhdet_in_tes!H82=0,"",RES_hhdet_in_tes!H82/RES_hhdet_in_fec!H82)</f>
        <v>0.6796700839326868</v>
      </c>
      <c r="I82" s="124">
        <f>IF(RES_hhdet_in_tes!I82=0,"",RES_hhdet_in_tes!I82/RES_hhdet_in_fec!I82)</f>
        <v>0.69217939388139227</v>
      </c>
      <c r="J82" s="124">
        <f>IF(RES_hhdet_in_tes!J82=0,"",RES_hhdet_in_tes!J82/RES_hhdet_in_fec!J82)</f>
        <v>0.7047655853377659</v>
      </c>
      <c r="K82" s="124">
        <f>IF(RES_hhdet_in_tes!K82=0,"",RES_hhdet_in_tes!K82/RES_hhdet_in_fec!K82)</f>
        <v>0.71729024518308071</v>
      </c>
      <c r="L82" s="124">
        <f>IF(RES_hhdet_in_tes!L82=0,"",RES_hhdet_in_tes!L82/RES_hhdet_in_fec!L82)</f>
        <v>0.72978684944921468</v>
      </c>
      <c r="M82" s="124">
        <f>IF(RES_hhdet_in_tes!M82=0,"",RES_hhdet_in_tes!M82/RES_hhdet_in_fec!M82)</f>
        <v>0.74116858267884589</v>
      </c>
      <c r="N82" s="124">
        <f>IF(RES_hhdet_in_tes!N82=0,"",RES_hhdet_in_tes!N82/RES_hhdet_in_fec!N82)</f>
        <v>0.75117221784030119</v>
      </c>
      <c r="O82" s="124">
        <f>IF(RES_hhdet_in_tes!O82=0,"",RES_hhdet_in_tes!O82/RES_hhdet_in_fec!O82)</f>
        <v>0.75945056378284004</v>
      </c>
      <c r="P82" s="124">
        <f>IF(RES_hhdet_in_tes!P82=0,"",RES_hhdet_in_tes!P82/RES_hhdet_in_fec!P82)</f>
        <v>0.76660116192441774</v>
      </c>
      <c r="Q82" s="124">
        <f>IF(RES_hhdet_in_tes!Q82=0,"",RES_hhdet_in_tes!Q82/RES_hhdet_in_fec!Q82)</f>
        <v>0.77525863296170672</v>
      </c>
      <c r="R82" s="124">
        <f>IF(RES_hhdet_in_tes!R82=0,"",RES_hhdet_in_tes!R82/RES_hhdet_in_fec!R82)</f>
        <v>0.78797454429190972</v>
      </c>
      <c r="S82" s="124">
        <f>IF(RES_hhdet_in_tes!S82=0,"",RES_hhdet_in_tes!S82/RES_hhdet_in_fec!S82)</f>
        <v>0.80219784265120309</v>
      </c>
      <c r="T82" s="124">
        <f>IF(RES_hhdet_in_tes!T82=0,"",RES_hhdet_in_tes!T82/RES_hhdet_in_fec!T82)</f>
        <v>0.8164954875958742</v>
      </c>
      <c r="U82" s="124">
        <f>IF(RES_hhdet_in_tes!U82=0,"",RES_hhdet_in_tes!U82/RES_hhdet_in_fec!U82)</f>
        <v>0.82965463327659872</v>
      </c>
      <c r="V82" s="124">
        <f>IF(RES_hhdet_in_tes!V82=0,"",RES_hhdet_in_tes!V82/RES_hhdet_in_fec!V82)</f>
        <v>0.84067735487880224</v>
      </c>
      <c r="W82" s="124">
        <f>IF(RES_hhdet_in_tes!W82=0,"",RES_hhdet_in_tes!W82/RES_hhdet_in_fec!W82)</f>
        <v>0.84958385679469217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0.61609117361695864</v>
      </c>
      <c r="D83" s="111">
        <f>IF(RES_hhdet_in_tes!D83=0,"",RES_hhdet_in_tes!D83/RES_hhdet_in_fec!D83)</f>
        <v>0.62824120974655573</v>
      </c>
      <c r="E83" s="111">
        <f>IF(RES_hhdet_in_tes!E83=0,"",RES_hhdet_in_tes!E83/RES_hhdet_in_fec!E83)</f>
        <v>0.64050674990592826</v>
      </c>
      <c r="F83" s="111">
        <f>IF(RES_hhdet_in_tes!F83=0,"",RES_hhdet_in_tes!F83/RES_hhdet_in_fec!F83)</f>
        <v>0.65287600324422967</v>
      </c>
      <c r="G83" s="111">
        <f>IF(RES_hhdet_in_tes!G83=0,"",RES_hhdet_in_tes!G83/RES_hhdet_in_fec!G83)</f>
        <v>0.6653372489739342</v>
      </c>
      <c r="H83" s="111">
        <f>IF(RES_hhdet_in_tes!H83=0,"",RES_hhdet_in_tes!H83/RES_hhdet_in_fec!H83)</f>
        <v>0.67787652268793641</v>
      </c>
      <c r="I83" s="111">
        <f>IF(RES_hhdet_in_tes!I83=0,"",RES_hhdet_in_tes!I83/RES_hhdet_in_fec!I83)</f>
        <v>0.69047546218138256</v>
      </c>
      <c r="J83" s="111">
        <f>IF(RES_hhdet_in_tes!J83=0,"",RES_hhdet_in_tes!J83/RES_hhdet_in_fec!J83)</f>
        <v>0.70309447571755468</v>
      </c>
      <c r="K83" s="111">
        <f>IF(RES_hhdet_in_tes!K83=0,"",RES_hhdet_in_tes!K83/RES_hhdet_in_fec!K83)</f>
        <v>0.71568119012776454</v>
      </c>
      <c r="L83" s="111">
        <f>IF(RES_hhdet_in_tes!L83=0,"",RES_hhdet_in_tes!L83/RES_hhdet_in_fec!L83)</f>
        <v>0.72818912113198053</v>
      </c>
      <c r="M83" s="111">
        <f>IF(RES_hhdet_in_tes!M83=0,"",RES_hhdet_in_tes!M83/RES_hhdet_in_fec!M83)</f>
        <v>0.73970842997101538</v>
      </c>
      <c r="N83" s="111">
        <f>IF(RES_hhdet_in_tes!N83=0,"",RES_hhdet_in_tes!N83/RES_hhdet_in_fec!N83)</f>
        <v>0.74975069432216268</v>
      </c>
      <c r="O83" s="111">
        <f>IF(RES_hhdet_in_tes!O83=0,"",RES_hhdet_in_tes!O83/RES_hhdet_in_fec!O83)</f>
        <v>0.75805168655625088</v>
      </c>
      <c r="P83" s="111">
        <f>IF(RES_hhdet_in_tes!P83=0,"",RES_hhdet_in_tes!P83/RES_hhdet_in_fec!P83)</f>
        <v>0.76532259475040143</v>
      </c>
      <c r="Q83" s="111">
        <f>IF(RES_hhdet_in_tes!Q83=0,"",RES_hhdet_in_tes!Q83/RES_hhdet_in_fec!Q83)</f>
        <v>0.77397877064439669</v>
      </c>
      <c r="R83" s="111">
        <f>IF(RES_hhdet_in_tes!R83=0,"",RES_hhdet_in_tes!R83/RES_hhdet_in_fec!R83)</f>
        <v>0.78674202866109866</v>
      </c>
      <c r="S83" s="111">
        <f>IF(RES_hhdet_in_tes!S83=0,"",RES_hhdet_in_tes!S83/RES_hhdet_in_fec!S83)</f>
        <v>0.80104672039824021</v>
      </c>
      <c r="T83" s="111">
        <f>IF(RES_hhdet_in_tes!T83=0,"",RES_hhdet_in_tes!T83/RES_hhdet_in_fec!T83)</f>
        <v>0.81542079788494393</v>
      </c>
      <c r="U83" s="111">
        <f>IF(RES_hhdet_in_tes!U83=0,"",RES_hhdet_in_tes!U83/RES_hhdet_in_fec!U83)</f>
        <v>0.82866125551081748</v>
      </c>
      <c r="V83" s="111">
        <f>IF(RES_hhdet_in_tes!V83=0,"",RES_hhdet_in_tes!V83/RES_hhdet_in_fec!V83)</f>
        <v>0.83975975888938725</v>
      </c>
      <c r="W83" s="111">
        <f>IF(RES_hhdet_in_tes!W83=0,"",RES_hhdet_in_tes!W83/RES_hhdet_in_fec!W83)</f>
        <v>0.8486869681923932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2.6100601542002408</v>
      </c>
      <c r="D85" s="124">
        <f>IF(RES_hhdet_in_tes!D85=0,"",RES_hhdet_in_tes!D85/RES_hhdet_in_fec!D85)</f>
        <v>2.7044602027243969</v>
      </c>
      <c r="E85" s="124">
        <f>IF(RES_hhdet_in_tes!E85=0,"",RES_hhdet_in_tes!E85/RES_hhdet_in_fec!E85)</f>
        <v>2.7998569857676805</v>
      </c>
      <c r="F85" s="124">
        <f>IF(RES_hhdet_in_tes!F85=0,"",RES_hhdet_in_tes!F85/RES_hhdet_in_fec!F85)</f>
        <v>2.8953562222158871</v>
      </c>
      <c r="G85" s="124">
        <f>IF(RES_hhdet_in_tes!G85=0,"",RES_hhdet_in_tes!G85/RES_hhdet_in_fec!G85)</f>
        <v>2.9917629377428487</v>
      </c>
      <c r="H85" s="124">
        <f>IF(RES_hhdet_in_tes!H85=0,"",RES_hhdet_in_tes!H85/RES_hhdet_in_fec!H85)</f>
        <v>3.0889733757813058</v>
      </c>
      <c r="I85" s="124">
        <f>IF(RES_hhdet_in_tes!I85=0,"",RES_hhdet_in_tes!I85/RES_hhdet_in_fec!I85)</f>
        <v>3.1871804568361775</v>
      </c>
      <c r="J85" s="124">
        <f>IF(RES_hhdet_in_tes!J85=0,"",RES_hhdet_in_tes!J85/RES_hhdet_in_fec!J85)</f>
        <v>3.287186642942082</v>
      </c>
      <c r="K85" s="124">
        <f>IF(RES_hhdet_in_tes!K85=0,"",RES_hhdet_in_tes!K85/RES_hhdet_in_fec!K85)</f>
        <v>3.3896666613144912</v>
      </c>
      <c r="L85" s="124">
        <f>IF(RES_hhdet_in_tes!L85=0,"",RES_hhdet_in_tes!L85/RES_hhdet_in_fec!L85)</f>
        <v>3.4947873343064813</v>
      </c>
      <c r="M85" s="124">
        <f>IF(RES_hhdet_in_tes!M85=0,"",RES_hhdet_in_tes!M85/RES_hhdet_in_fec!M85)</f>
        <v>3.6203440727988814</v>
      </c>
      <c r="N85" s="124">
        <f>IF(RES_hhdet_in_tes!N85=0,"",RES_hhdet_in_tes!N85/RES_hhdet_in_fec!N85)</f>
        <v>3.7721606037146627</v>
      </c>
      <c r="O85" s="124">
        <f>IF(RES_hhdet_in_tes!O85=0,"",RES_hhdet_in_tes!O85/RES_hhdet_in_fec!O85)</f>
        <v>3.9534565617362767</v>
      </c>
      <c r="P85" s="124">
        <f>IF(RES_hhdet_in_tes!P85=0,"",RES_hhdet_in_tes!P85/RES_hhdet_in_fec!P85)</f>
        <v>4.1500681243482811</v>
      </c>
      <c r="Q85" s="124">
        <f>IF(RES_hhdet_in_tes!Q85=0,"",RES_hhdet_in_tes!Q85/RES_hhdet_in_fec!Q85)</f>
        <v>4.319032874106985</v>
      </c>
      <c r="R85" s="124">
        <f>IF(RES_hhdet_in_tes!R85=0,"",RES_hhdet_in_tes!R85/RES_hhdet_in_fec!R85)</f>
        <v>4.425034298163208</v>
      </c>
      <c r="S85" s="124">
        <f>IF(RES_hhdet_in_tes!S85=0,"",RES_hhdet_in_tes!S85/RES_hhdet_in_fec!S85)</f>
        <v>4.5094062271053321</v>
      </c>
      <c r="T85" s="124">
        <f>IF(RES_hhdet_in_tes!T85=0,"",RES_hhdet_in_tes!T85/RES_hhdet_in_fec!T85)</f>
        <v>4.5799021855352811</v>
      </c>
      <c r="U85" s="124">
        <f>IF(RES_hhdet_in_tes!U85=0,"",RES_hhdet_in_tes!U85/RES_hhdet_in_fec!U85)</f>
        <v>4.6440797116668477</v>
      </c>
      <c r="V85" s="124">
        <f>IF(RES_hhdet_in_tes!V85=0,"",RES_hhdet_in_tes!V85/RES_hhdet_in_fec!V85)</f>
        <v>4.7095157201018685</v>
      </c>
      <c r="W85" s="124">
        <f>IF(RES_hhdet_in_tes!W85=0,"",RES_hhdet_in_tes!W85/RES_hhdet_in_fec!W85)</f>
        <v>4.7735784864068149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2.6100601542002408</v>
      </c>
      <c r="D86" s="111">
        <f>IF(RES_hhdet_in_tes!D86=0,"",RES_hhdet_in_tes!D86/RES_hhdet_in_fec!D86)</f>
        <v>2.7044602027243969</v>
      </c>
      <c r="E86" s="111">
        <f>IF(RES_hhdet_in_tes!E86=0,"",RES_hhdet_in_tes!E86/RES_hhdet_in_fec!E86)</f>
        <v>2.7998569857676805</v>
      </c>
      <c r="F86" s="111">
        <f>IF(RES_hhdet_in_tes!F86=0,"",RES_hhdet_in_tes!F86/RES_hhdet_in_fec!F86)</f>
        <v>2.8953562222158871</v>
      </c>
      <c r="G86" s="111">
        <f>IF(RES_hhdet_in_tes!G86=0,"",RES_hhdet_in_tes!G86/RES_hhdet_in_fec!G86)</f>
        <v>2.9917629377428487</v>
      </c>
      <c r="H86" s="111">
        <f>IF(RES_hhdet_in_tes!H86=0,"",RES_hhdet_in_tes!H86/RES_hhdet_in_fec!H86)</f>
        <v>3.0889733757813058</v>
      </c>
      <c r="I86" s="111">
        <f>IF(RES_hhdet_in_tes!I86=0,"",RES_hhdet_in_tes!I86/RES_hhdet_in_fec!I86)</f>
        <v>3.1871804568361775</v>
      </c>
      <c r="J86" s="111">
        <f>IF(RES_hhdet_in_tes!J86=0,"",RES_hhdet_in_tes!J86/RES_hhdet_in_fec!J86)</f>
        <v>3.287186642942082</v>
      </c>
      <c r="K86" s="111">
        <f>IF(RES_hhdet_in_tes!K86=0,"",RES_hhdet_in_tes!K86/RES_hhdet_in_fec!K86)</f>
        <v>3.3896666613144912</v>
      </c>
      <c r="L86" s="111">
        <f>IF(RES_hhdet_in_tes!L86=0,"",RES_hhdet_in_tes!L86/RES_hhdet_in_fec!L86)</f>
        <v>3.4947873343064813</v>
      </c>
      <c r="M86" s="111">
        <f>IF(RES_hhdet_in_tes!M86=0,"",RES_hhdet_in_tes!M86/RES_hhdet_in_fec!M86)</f>
        <v>3.6203440727988814</v>
      </c>
      <c r="N86" s="111">
        <f>IF(RES_hhdet_in_tes!N86=0,"",RES_hhdet_in_tes!N86/RES_hhdet_in_fec!N86)</f>
        <v>3.7721606037146627</v>
      </c>
      <c r="O86" s="111">
        <f>IF(RES_hhdet_in_tes!O86=0,"",RES_hhdet_in_tes!O86/RES_hhdet_in_fec!O86)</f>
        <v>3.9534565617362767</v>
      </c>
      <c r="P86" s="111">
        <f>IF(RES_hhdet_in_tes!P86=0,"",RES_hhdet_in_tes!P86/RES_hhdet_in_fec!P86)</f>
        <v>4.1500681243482811</v>
      </c>
      <c r="Q86" s="111">
        <f>IF(RES_hhdet_in_tes!Q86=0,"",RES_hhdet_in_tes!Q86/RES_hhdet_in_fec!Q86)</f>
        <v>4.319032874106985</v>
      </c>
      <c r="R86" s="111">
        <f>IF(RES_hhdet_in_tes!R86=0,"",RES_hhdet_in_tes!R86/RES_hhdet_in_fec!R86)</f>
        <v>4.425034298163208</v>
      </c>
      <c r="S86" s="111">
        <f>IF(RES_hhdet_in_tes!S86=0,"",RES_hhdet_in_tes!S86/RES_hhdet_in_fec!S86)</f>
        <v>4.5094062271053321</v>
      </c>
      <c r="T86" s="111">
        <f>IF(RES_hhdet_in_tes!T86=0,"",RES_hhdet_in_tes!T86/RES_hhdet_in_fec!T86)</f>
        <v>4.5799021855352811</v>
      </c>
      <c r="U86" s="111">
        <f>IF(RES_hhdet_in_tes!U86=0,"",RES_hhdet_in_tes!U86/RES_hhdet_in_fec!U86)</f>
        <v>4.6440797116668477</v>
      </c>
      <c r="V86" s="111">
        <f>IF(RES_hhdet_in_tes!V86=0,"",RES_hhdet_in_tes!V86/RES_hhdet_in_fec!V86)</f>
        <v>4.7095157201018685</v>
      </c>
      <c r="W86" s="111">
        <f>IF(RES_hhdet_in_tes!W86=0,"",RES_hhdet_in_tes!W86/RES_hhdet_in_fec!W86)</f>
        <v>4.7735784864068149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0.78524751183706942</v>
      </c>
      <c r="D87" s="124">
        <f>IF(RES_hhdet_in_tes!D87=0,"",RES_hhdet_in_tes!D87/RES_hhdet_in_fec!D87)</f>
        <v>0.77561614792457989</v>
      </c>
      <c r="E87" s="124">
        <f>IF(RES_hhdet_in_tes!E87=0,"",RES_hhdet_in_tes!E87/RES_hhdet_in_fec!E87)</f>
        <v>0.77969670012538728</v>
      </c>
      <c r="F87" s="124">
        <f>IF(RES_hhdet_in_tes!F87=0,"",RES_hhdet_in_tes!F87/RES_hhdet_in_fec!F87)</f>
        <v>0.79301278413847209</v>
      </c>
      <c r="G87" s="124">
        <f>IF(RES_hhdet_in_tes!G87=0,"",RES_hhdet_in_tes!G87/RES_hhdet_in_fec!G87)</f>
        <v>0.78307384933722513</v>
      </c>
      <c r="H87" s="124">
        <f>IF(RES_hhdet_in_tes!H87=0,"",RES_hhdet_in_tes!H87/RES_hhdet_in_fec!H87)</f>
        <v>0.77846478744364689</v>
      </c>
      <c r="I87" s="124">
        <f>IF(RES_hhdet_in_tes!I87=0,"",RES_hhdet_in_tes!I87/RES_hhdet_in_fec!I87)</f>
        <v>0.80147582803228612</v>
      </c>
      <c r="J87" s="124">
        <f>IF(RES_hhdet_in_tes!J87=0,"",RES_hhdet_in_tes!J87/RES_hhdet_in_fec!J87)</f>
        <v>0.78332038793879211</v>
      </c>
      <c r="K87" s="124">
        <f>IF(RES_hhdet_in_tes!K87=0,"",RES_hhdet_in_tes!K87/RES_hhdet_in_fec!K87)</f>
        <v>0.81106864648030219</v>
      </c>
      <c r="L87" s="124">
        <f>IF(RES_hhdet_in_tes!L87=0,"",RES_hhdet_in_tes!L87/RES_hhdet_in_fec!L87)</f>
        <v>0.75129352403732685</v>
      </c>
      <c r="M87" s="124">
        <f>IF(RES_hhdet_in_tes!M87=0,"",RES_hhdet_in_tes!M87/RES_hhdet_in_fec!M87)</f>
        <v>0.84939113125339039</v>
      </c>
      <c r="N87" s="124">
        <f>IF(RES_hhdet_in_tes!N87=0,"",RES_hhdet_in_tes!N87/RES_hhdet_in_fec!N87)</f>
        <v>0.79384685236129193</v>
      </c>
      <c r="O87" s="124">
        <f>IF(RES_hhdet_in_tes!O87=0,"",RES_hhdet_in_tes!O87/RES_hhdet_in_fec!O87)</f>
        <v>0.81368747250303708</v>
      </c>
      <c r="P87" s="124">
        <f>IF(RES_hhdet_in_tes!P87=0,"",RES_hhdet_in_tes!P87/RES_hhdet_in_fec!P87)</f>
        <v>0.8430357936762789</v>
      </c>
      <c r="Q87" s="124">
        <f>IF(RES_hhdet_in_tes!Q87=0,"",RES_hhdet_in_tes!Q87/RES_hhdet_in_fec!Q87)</f>
        <v>0.82212349814818708</v>
      </c>
      <c r="R87" s="124">
        <f>IF(RES_hhdet_in_tes!R87=0,"",RES_hhdet_in_tes!R87/RES_hhdet_in_fec!R87)</f>
        <v>0.83716452771062499</v>
      </c>
      <c r="S87" s="124">
        <f>IF(RES_hhdet_in_tes!S87=0,"",RES_hhdet_in_tes!S87/RES_hhdet_in_fec!S87)</f>
        <v>0.8362649678870574</v>
      </c>
      <c r="T87" s="124">
        <f>IF(RES_hhdet_in_tes!T87=0,"",RES_hhdet_in_tes!T87/RES_hhdet_in_fec!T87)</f>
        <v>0.83152386986428051</v>
      </c>
      <c r="U87" s="124">
        <f>IF(RES_hhdet_in_tes!U87=0,"",RES_hhdet_in_tes!U87/RES_hhdet_in_fec!U87)</f>
        <v>0.85328153143425589</v>
      </c>
      <c r="V87" s="124">
        <f>IF(RES_hhdet_in_tes!V87=0,"",RES_hhdet_in_tes!V87/RES_hhdet_in_fec!V87)</f>
        <v>0.85292555945027038</v>
      </c>
      <c r="W87" s="124">
        <f>IF(RES_hhdet_in_tes!W87=0,"",RES_hhdet_in_tes!W87/RES_hhdet_in_fec!W87)</f>
        <v>0.8588509635270174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0.72488958307309137</v>
      </c>
      <c r="D96" s="112">
        <f>IF(RES_hhdet_in_tes!D96=0,"",RES_hhdet_in_tes!D96/RES_hhdet_in_fec!D96)</f>
        <v>0.72590247705034727</v>
      </c>
      <c r="E96" s="112">
        <f>IF(RES_hhdet_in_tes!E96=0,"",RES_hhdet_in_tes!E96/RES_hhdet_in_fec!E96)</f>
        <v>0.72699327689904147</v>
      </c>
      <c r="F96" s="112">
        <f>IF(RES_hhdet_in_tes!F96=0,"",RES_hhdet_in_tes!F96/RES_hhdet_in_fec!F96)</f>
        <v>0.72809455487664432</v>
      </c>
      <c r="G96" s="112">
        <f>IF(RES_hhdet_in_tes!G96=0,"",RES_hhdet_in_tes!G96/RES_hhdet_in_fec!G96)</f>
        <v>0.7292682040504217</v>
      </c>
      <c r="H96" s="112">
        <f>IF(RES_hhdet_in_tes!H96=0,"",RES_hhdet_in_tes!H96/RES_hhdet_in_fec!H96)</f>
        <v>0.73050728703968426</v>
      </c>
      <c r="I96" s="112">
        <f>IF(RES_hhdet_in_tes!I96=0,"",RES_hhdet_in_tes!I96/RES_hhdet_in_fec!I96)</f>
        <v>0.73182792351966763</v>
      </c>
      <c r="J96" s="112">
        <f>IF(RES_hhdet_in_tes!J96=0,"",RES_hhdet_in_tes!J96/RES_hhdet_in_fec!J96)</f>
        <v>0.7332946379776305</v>
      </c>
      <c r="K96" s="112">
        <f>IF(RES_hhdet_in_tes!K96=0,"",RES_hhdet_in_tes!K96/RES_hhdet_in_fec!K96)</f>
        <v>0.73496461203336527</v>
      </c>
      <c r="L96" s="112">
        <f>IF(RES_hhdet_in_tes!L96=0,"",RES_hhdet_in_tes!L96/RES_hhdet_in_fec!L96)</f>
        <v>0.73685785852484953</v>
      </c>
      <c r="M96" s="112">
        <f>IF(RES_hhdet_in_tes!M96=0,"",RES_hhdet_in_tes!M96/RES_hhdet_in_fec!M96)</f>
        <v>0.74028623027766005</v>
      </c>
      <c r="N96" s="112">
        <f>IF(RES_hhdet_in_tes!N96=0,"",RES_hhdet_in_tes!N96/RES_hhdet_in_fec!N96)</f>
        <v>0.7458261357137973</v>
      </c>
      <c r="O96" s="112">
        <f>IF(RES_hhdet_in_tes!O96=0,"",RES_hhdet_in_tes!O96/RES_hhdet_in_fec!O96)</f>
        <v>0.75421675139119992</v>
      </c>
      <c r="P96" s="112">
        <f>IF(RES_hhdet_in_tes!P96=0,"",RES_hhdet_in_tes!P96/RES_hhdet_in_fec!P96)</f>
        <v>0.76513186528130916</v>
      </c>
      <c r="Q96" s="112">
        <f>IF(RES_hhdet_in_tes!Q96=0,"",RES_hhdet_in_tes!Q96/RES_hhdet_in_fec!Q96)</f>
        <v>0.77584221711109835</v>
      </c>
      <c r="R96" s="112">
        <f>IF(RES_hhdet_in_tes!R96=0,"",RES_hhdet_in_tes!R96/RES_hhdet_in_fec!R96)</f>
        <v>0.78351999361664137</v>
      </c>
      <c r="S96" s="112">
        <f>IF(RES_hhdet_in_tes!S96=0,"",RES_hhdet_in_tes!S96/RES_hhdet_in_fec!S96)</f>
        <v>0.79112207890553998</v>
      </c>
      <c r="T96" s="112">
        <f>IF(RES_hhdet_in_tes!T96=0,"",RES_hhdet_in_tes!T96/RES_hhdet_in_fec!T96)</f>
        <v>0.79848907137070246</v>
      </c>
      <c r="U96" s="112">
        <f>IF(RES_hhdet_in_tes!U96=0,"",RES_hhdet_in_tes!U96/RES_hhdet_in_fec!U96)</f>
        <v>0.80540941551946177</v>
      </c>
      <c r="V96" s="112">
        <f>IF(RES_hhdet_in_tes!V96=0,"",RES_hhdet_in_tes!V96/RES_hhdet_in_fec!V96)</f>
        <v>0.81155854286833806</v>
      </c>
      <c r="W96" s="112">
        <f>IF(RES_hhdet_in_tes!W96=0,"",RES_hhdet_in_tes!W96/RES_hhdet_in_fec!W96)</f>
        <v>0.81639909486192408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0.84428774977364585</v>
      </c>
      <c r="D97" s="113">
        <f>IF(RES_hhdet_in_tes!D97=0,"",RES_hhdet_in_tes!D97/RES_hhdet_in_fec!D97)</f>
        <v>0.83822844161405097</v>
      </c>
      <c r="E97" s="113">
        <f>IF(RES_hhdet_in_tes!E97=0,"",RES_hhdet_in_tes!E97/RES_hhdet_in_fec!E97)</f>
        <v>0.84193078478971772</v>
      </c>
      <c r="F97" s="113">
        <f>IF(RES_hhdet_in_tes!F97=0,"",RES_hhdet_in_tes!F97/RES_hhdet_in_fec!F97)</f>
        <v>0.84240654736830678</v>
      </c>
      <c r="G97" s="113">
        <f>IF(RES_hhdet_in_tes!G97=0,"",RES_hhdet_in_tes!G97/RES_hhdet_in_fec!G97)</f>
        <v>0.84142130304867446</v>
      </c>
      <c r="H97" s="113">
        <f>IF(RES_hhdet_in_tes!H97=0,"",RES_hhdet_in_tes!H97/RES_hhdet_in_fec!H97)</f>
        <v>0.84457703957530728</v>
      </c>
      <c r="I97" s="113">
        <f>IF(RES_hhdet_in_tes!I97=0,"",RES_hhdet_in_tes!I97/RES_hhdet_in_fec!I97)</f>
        <v>0.83670393243894559</v>
      </c>
      <c r="J97" s="113">
        <f>IF(RES_hhdet_in_tes!J97=0,"",RES_hhdet_in_tes!J97/RES_hhdet_in_fec!J97)</f>
        <v>0.85074357447136728</v>
      </c>
      <c r="K97" s="113">
        <f>IF(RES_hhdet_in_tes!K97=0,"",RES_hhdet_in_tes!K97/RES_hhdet_in_fec!K97)</f>
        <v>0.84767858968441123</v>
      </c>
      <c r="L97" s="113">
        <f>IF(RES_hhdet_in_tes!L97=0,"",RES_hhdet_in_tes!L97/RES_hhdet_in_fec!L97)</f>
        <v>0.86920353363896863</v>
      </c>
      <c r="M97" s="113">
        <f>IF(RES_hhdet_in_tes!M97=0,"",RES_hhdet_in_tes!M97/RES_hhdet_in_fec!M97)</f>
        <v>0.86019453334667562</v>
      </c>
      <c r="N97" s="113">
        <f>IF(RES_hhdet_in_tes!N97=0,"",RES_hhdet_in_tes!N97/RES_hhdet_in_fec!N97)</f>
        <v>0.86908553187295023</v>
      </c>
      <c r="O97" s="113">
        <f>IF(RES_hhdet_in_tes!O97=0,"",RES_hhdet_in_tes!O97/RES_hhdet_in_fec!O97)</f>
        <v>0.87162368354460562</v>
      </c>
      <c r="P97" s="113">
        <f>IF(RES_hhdet_in_tes!P97=0,"",RES_hhdet_in_tes!P97/RES_hhdet_in_fec!P97)</f>
        <v>0.87378099583667468</v>
      </c>
      <c r="Q97" s="113">
        <f>IF(RES_hhdet_in_tes!Q97=0,"",RES_hhdet_in_tes!Q97/RES_hhdet_in_fec!Q97)</f>
        <v>0.87910438627557097</v>
      </c>
      <c r="R97" s="113">
        <f>IF(RES_hhdet_in_tes!R97=0,"",RES_hhdet_in_tes!R97/RES_hhdet_in_fec!R97)</f>
        <v>0.88006795493851386</v>
      </c>
      <c r="S97" s="113">
        <f>IF(RES_hhdet_in_tes!S97=0,"",RES_hhdet_in_tes!S97/RES_hhdet_in_fec!S97)</f>
        <v>0.8841579375285864</v>
      </c>
      <c r="T97" s="113">
        <f>IF(RES_hhdet_in_tes!T97=0,"",RES_hhdet_in_tes!T97/RES_hhdet_in_fec!T97)</f>
        <v>0.89305208012117254</v>
      </c>
      <c r="U97" s="113">
        <f>IF(RES_hhdet_in_tes!U97=0,"",RES_hhdet_in_tes!U97/RES_hhdet_in_fec!U97)</f>
        <v>0.90044860166130414</v>
      </c>
      <c r="V97" s="113">
        <f>IF(RES_hhdet_in_tes!V97=0,"",RES_hhdet_in_tes!V97/RES_hhdet_in_fec!V97)</f>
        <v>0.90481489512926283</v>
      </c>
      <c r="W97" s="113">
        <f>IF(RES_hhdet_in_tes!W97=0,"",RES_hhdet_in_tes!W97/RES_hhdet_in_fec!W97)</f>
        <v>0.90782432742924046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0.72488958307309137</v>
      </c>
      <c r="D98" s="111">
        <f>IF(RES_hhdet_in_tes!D98=0,"",RES_hhdet_in_tes!D98/RES_hhdet_in_fec!D98)</f>
        <v>0.72590247705034727</v>
      </c>
      <c r="E98" s="111">
        <f>IF(RES_hhdet_in_tes!E98=0,"",RES_hhdet_in_tes!E98/RES_hhdet_in_fec!E98)</f>
        <v>0.72699327689904147</v>
      </c>
      <c r="F98" s="111">
        <f>IF(RES_hhdet_in_tes!F98=0,"",RES_hhdet_in_tes!F98/RES_hhdet_in_fec!F98)</f>
        <v>0.72809455487664432</v>
      </c>
      <c r="G98" s="111">
        <f>IF(RES_hhdet_in_tes!G98=0,"",RES_hhdet_in_tes!G98/RES_hhdet_in_fec!G98)</f>
        <v>0.7292682040504217</v>
      </c>
      <c r="H98" s="111">
        <f>IF(RES_hhdet_in_tes!H98=0,"",RES_hhdet_in_tes!H98/RES_hhdet_in_fec!H98)</f>
        <v>0.73050728703968426</v>
      </c>
      <c r="I98" s="111">
        <f>IF(RES_hhdet_in_tes!I98=0,"",RES_hhdet_in_tes!I98/RES_hhdet_in_fec!I98)</f>
        <v>0.73182792351966763</v>
      </c>
      <c r="J98" s="111">
        <f>IF(RES_hhdet_in_tes!J98=0,"",RES_hhdet_in_tes!J98/RES_hhdet_in_fec!J98)</f>
        <v>0.7332946379776305</v>
      </c>
      <c r="K98" s="111">
        <f>IF(RES_hhdet_in_tes!K98=0,"",RES_hhdet_in_tes!K98/RES_hhdet_in_fec!K98)</f>
        <v>0.73496461203336527</v>
      </c>
      <c r="L98" s="111">
        <f>IF(RES_hhdet_in_tes!L98=0,"",RES_hhdet_in_tes!L98/RES_hhdet_in_fec!L98)</f>
        <v>0.73685785852484953</v>
      </c>
      <c r="M98" s="111">
        <f>IF(RES_hhdet_in_tes!M98=0,"",RES_hhdet_in_tes!M98/RES_hhdet_in_fec!M98)</f>
        <v>0.74028623027766005</v>
      </c>
      <c r="N98" s="111">
        <f>IF(RES_hhdet_in_tes!N98=0,"",RES_hhdet_in_tes!N98/RES_hhdet_in_fec!N98)</f>
        <v>0.74582613571379719</v>
      </c>
      <c r="O98" s="111">
        <f>IF(RES_hhdet_in_tes!O98=0,"",RES_hhdet_in_tes!O98/RES_hhdet_in_fec!O98)</f>
        <v>0.75421675139119992</v>
      </c>
      <c r="P98" s="111">
        <f>IF(RES_hhdet_in_tes!P98=0,"",RES_hhdet_in_tes!P98/RES_hhdet_in_fec!P98)</f>
        <v>0.76513186528130916</v>
      </c>
      <c r="Q98" s="111">
        <f>IF(RES_hhdet_in_tes!Q98=0,"",RES_hhdet_in_tes!Q98/RES_hhdet_in_fec!Q98)</f>
        <v>0.77584221711109835</v>
      </c>
      <c r="R98" s="111">
        <f>IF(RES_hhdet_in_tes!R98=0,"",RES_hhdet_in_tes!R98/RES_hhdet_in_fec!R98)</f>
        <v>0.78351999361664137</v>
      </c>
      <c r="S98" s="111">
        <f>IF(RES_hhdet_in_tes!S98=0,"",RES_hhdet_in_tes!S98/RES_hhdet_in_fec!S98)</f>
        <v>0.79112207890553998</v>
      </c>
      <c r="T98" s="111">
        <f>IF(RES_hhdet_in_tes!T98=0,"",RES_hhdet_in_tes!T98/RES_hhdet_in_fec!T98)</f>
        <v>0.79848907137070246</v>
      </c>
      <c r="U98" s="111">
        <f>IF(RES_hhdet_in_tes!U98=0,"",RES_hhdet_in_tes!U98/RES_hhdet_in_fec!U98)</f>
        <v>0.80540941551946177</v>
      </c>
      <c r="V98" s="111">
        <f>IF(RES_hhdet_in_tes!V98=0,"",RES_hhdet_in_tes!V98/RES_hhdet_in_fec!V98)</f>
        <v>0.81155854286833806</v>
      </c>
      <c r="W98" s="111">
        <f>IF(RES_hhdet_in_tes!W98=0,"",RES_hhdet_in_tes!W98/RES_hhdet_in_fec!W98)</f>
        <v>0.81639909486192408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0.76926095304497577</v>
      </c>
      <c r="D100" s="124">
        <f>IF(RES_hhdet_in_tes!D100=0,"",RES_hhdet_in_tes!D100/RES_hhdet_in_fec!D100)</f>
        <v>0.77054993018673246</v>
      </c>
      <c r="E100" s="124">
        <f>IF(RES_hhdet_in_tes!E100=0,"",RES_hhdet_in_tes!E100/RES_hhdet_in_fec!E100)</f>
        <v>0.77188657057894694</v>
      </c>
      <c r="F100" s="124">
        <f>IF(RES_hhdet_in_tes!F100=0,"",RES_hhdet_in_tes!F100/RES_hhdet_in_fec!F100)</f>
        <v>0.77322971050531475</v>
      </c>
      <c r="G100" s="124">
        <f>IF(RES_hhdet_in_tes!G100=0,"",RES_hhdet_in_tes!G100/RES_hhdet_in_fec!G100)</f>
        <v>0.774616745481847</v>
      </c>
      <c r="H100" s="124">
        <f>IF(RES_hhdet_in_tes!H100=0,"",RES_hhdet_in_tes!H100/RES_hhdet_in_fec!H100)</f>
        <v>0.77604309877345601</v>
      </c>
      <c r="I100" s="124">
        <f>IF(RES_hhdet_in_tes!I100=0,"",RES_hhdet_in_tes!I100/RES_hhdet_in_fec!I100)</f>
        <v>0.77751798463637933</v>
      </c>
      <c r="J100" s="124">
        <f>IF(RES_hhdet_in_tes!J100=0,"",RES_hhdet_in_tes!J100/RES_hhdet_in_fec!J100)</f>
        <v>0.77907915062608435</v>
      </c>
      <c r="K100" s="124">
        <f>IF(RES_hhdet_in_tes!K100=0,"",RES_hhdet_in_tes!K100/RES_hhdet_in_fec!K100)</f>
        <v>0.78075869209350512</v>
      </c>
      <c r="L100" s="124">
        <f>IF(RES_hhdet_in_tes!L100=0,"",RES_hhdet_in_tes!L100/RES_hhdet_in_fec!L100)</f>
        <v>0.7825651958608596</v>
      </c>
      <c r="M100" s="124">
        <f>IF(RES_hhdet_in_tes!M100=0,"",RES_hhdet_in_tes!M100/RES_hhdet_in_fec!M100)</f>
        <v>0.78502300253222468</v>
      </c>
      <c r="N100" s="124">
        <f>IF(RES_hhdet_in_tes!N100=0,"",RES_hhdet_in_tes!N100/RES_hhdet_in_fec!N100)</f>
        <v>0.78828079082346858</v>
      </c>
      <c r="O100" s="124">
        <f>IF(RES_hhdet_in_tes!O100=0,"",RES_hhdet_in_tes!O100/RES_hhdet_in_fec!O100)</f>
        <v>0.7927000699358463</v>
      </c>
      <c r="P100" s="124">
        <f>IF(RES_hhdet_in_tes!P100=0,"",RES_hhdet_in_tes!P100/RES_hhdet_in_fec!P100)</f>
        <v>0.79847070776467932</v>
      </c>
      <c r="Q100" s="124">
        <f>IF(RES_hhdet_in_tes!Q100=0,"",RES_hhdet_in_tes!Q100/RES_hhdet_in_fec!Q100)</f>
        <v>0.80590829108716444</v>
      </c>
      <c r="R100" s="124">
        <f>IF(RES_hhdet_in_tes!R100=0,"",RES_hhdet_in_tes!R100/RES_hhdet_in_fec!R100)</f>
        <v>0.81602597636066987</v>
      </c>
      <c r="S100" s="124">
        <f>IF(RES_hhdet_in_tes!S100=0,"",RES_hhdet_in_tes!S100/RES_hhdet_in_fec!S100)</f>
        <v>0.82865379390607696</v>
      </c>
      <c r="T100" s="124">
        <f>IF(RES_hhdet_in_tes!T100=0,"",RES_hhdet_in_tes!T100/RES_hhdet_in_fec!T100)</f>
        <v>0.84223074578279922</v>
      </c>
      <c r="U100" s="124">
        <f>IF(RES_hhdet_in_tes!U100=0,"",RES_hhdet_in_tes!U100/RES_hhdet_in_fec!U100)</f>
        <v>0.85519583405028898</v>
      </c>
      <c r="V100" s="124">
        <f>IF(RES_hhdet_in_tes!V100=0,"",RES_hhdet_in_tes!V100/RES_hhdet_in_fec!V100)</f>
        <v>0.86598806076798185</v>
      </c>
      <c r="W100" s="124">
        <f>IF(RES_hhdet_in_tes!W100=0,"",RES_hhdet_in_tes!W100/RES_hhdet_in_fec!W100)</f>
        <v>0.87405909770422452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0.76926095304497577</v>
      </c>
      <c r="D103" s="45">
        <f>IF(RES_hhdet_in_tes!D103=0,"",RES_hhdet_in_tes!D103/RES_hhdet_in_fec!D103)</f>
        <v>0.77054993018673246</v>
      </c>
      <c r="E103" s="45">
        <f>IF(RES_hhdet_in_tes!E103=0,"",RES_hhdet_in_tes!E103/RES_hhdet_in_fec!E103)</f>
        <v>0.77188657057894694</v>
      </c>
      <c r="F103" s="45">
        <f>IF(RES_hhdet_in_tes!F103=0,"",RES_hhdet_in_tes!F103/RES_hhdet_in_fec!F103)</f>
        <v>0.77322971050531475</v>
      </c>
      <c r="G103" s="45">
        <f>IF(RES_hhdet_in_tes!G103=0,"",RES_hhdet_in_tes!G103/RES_hhdet_in_fec!G103)</f>
        <v>0.774616745481847</v>
      </c>
      <c r="H103" s="45">
        <f>IF(RES_hhdet_in_tes!H103=0,"",RES_hhdet_in_tes!H103/RES_hhdet_in_fec!H103)</f>
        <v>0.77604309877345601</v>
      </c>
      <c r="I103" s="45">
        <f>IF(RES_hhdet_in_tes!I103=0,"",RES_hhdet_in_tes!I103/RES_hhdet_in_fec!I103)</f>
        <v>0.77751798463637933</v>
      </c>
      <c r="J103" s="45">
        <f>IF(RES_hhdet_in_tes!J103=0,"",RES_hhdet_in_tes!J103/RES_hhdet_in_fec!J103)</f>
        <v>0.77907915062608435</v>
      </c>
      <c r="K103" s="45">
        <f>IF(RES_hhdet_in_tes!K103=0,"",RES_hhdet_in_tes!K103/RES_hhdet_in_fec!K103)</f>
        <v>0.78075869209350512</v>
      </c>
      <c r="L103" s="45">
        <f>IF(RES_hhdet_in_tes!L103=0,"",RES_hhdet_in_tes!L103/RES_hhdet_in_fec!L103)</f>
        <v>0.7825651958608596</v>
      </c>
      <c r="M103" s="45">
        <f>IF(RES_hhdet_in_tes!M103=0,"",RES_hhdet_in_tes!M103/RES_hhdet_in_fec!M103)</f>
        <v>0.78502300253222468</v>
      </c>
      <c r="N103" s="45">
        <f>IF(RES_hhdet_in_tes!N103=0,"",RES_hhdet_in_tes!N103/RES_hhdet_in_fec!N103)</f>
        <v>0.78828079082346858</v>
      </c>
      <c r="O103" s="45">
        <f>IF(RES_hhdet_in_tes!O103=0,"",RES_hhdet_in_tes!O103/RES_hhdet_in_fec!O103)</f>
        <v>0.7927000699358463</v>
      </c>
      <c r="P103" s="45">
        <f>IF(RES_hhdet_in_tes!P103=0,"",RES_hhdet_in_tes!P103/RES_hhdet_in_fec!P103)</f>
        <v>0.79847070776467932</v>
      </c>
      <c r="Q103" s="45">
        <f>IF(RES_hhdet_in_tes!Q103=0,"",RES_hhdet_in_tes!Q103/RES_hhdet_in_fec!Q103)</f>
        <v>0.80590829108716444</v>
      </c>
      <c r="R103" s="45">
        <f>IF(RES_hhdet_in_tes!R103=0,"",RES_hhdet_in_tes!R103/RES_hhdet_in_fec!R103)</f>
        <v>0.81602597636066987</v>
      </c>
      <c r="S103" s="45">
        <f>IF(RES_hhdet_in_tes!S103=0,"",RES_hhdet_in_tes!S103/RES_hhdet_in_fec!S103)</f>
        <v>0.82865379390607696</v>
      </c>
      <c r="T103" s="45">
        <f>IF(RES_hhdet_in_tes!T103=0,"",RES_hhdet_in_tes!T103/RES_hhdet_in_fec!T103)</f>
        <v>0.84223074578279922</v>
      </c>
      <c r="U103" s="45">
        <f>IF(RES_hhdet_in_tes!U103=0,"",RES_hhdet_in_tes!U103/RES_hhdet_in_fec!U103)</f>
        <v>0.85519583405028898</v>
      </c>
      <c r="V103" s="45">
        <f>IF(RES_hhdet_in_tes!V103=0,"",RES_hhdet_in_tes!V103/RES_hhdet_in_fec!V103)</f>
        <v>0.86598806076798185</v>
      </c>
      <c r="W103" s="45">
        <f>IF(RES_hhdet_in_tes!W103=0,"",RES_hhdet_in_tes!W103/RES_hhdet_in_fec!W103)</f>
        <v>0.87405909770422452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0.85525783329334482</v>
      </c>
      <c r="D124" s="119">
        <f>IF(RES_hhdet_in_tes!D124=0,"",RES_hhdet_in_tes!D124/RES_hhdet_in_fec!D124)</f>
        <v>0.85638656707042593</v>
      </c>
      <c r="E124" s="119">
        <f>IF(RES_hhdet_in_tes!E124=0,"",RES_hhdet_in_tes!E124/RES_hhdet_in_fec!E124)</f>
        <v>0.85945248237091665</v>
      </c>
      <c r="F124" s="119">
        <f>IF(RES_hhdet_in_tes!F124=0,"",RES_hhdet_in_tes!F124/RES_hhdet_in_fec!F124)</f>
        <v>0.86159446527059258</v>
      </c>
      <c r="G124" s="119">
        <f>IF(RES_hhdet_in_tes!G124=0,"",RES_hhdet_in_tes!G124/RES_hhdet_in_fec!G124)</f>
        <v>0.86572379583906045</v>
      </c>
      <c r="H124" s="119">
        <f>IF(RES_hhdet_in_tes!H124=0,"",RES_hhdet_in_tes!H124/RES_hhdet_in_fec!H124)</f>
        <v>0.8700895269955623</v>
      </c>
      <c r="I124" s="119">
        <f>IF(RES_hhdet_in_tes!I124=0,"",RES_hhdet_in_tes!I124/RES_hhdet_in_fec!I124)</f>
        <v>0.86631038290500251</v>
      </c>
      <c r="J124" s="119">
        <f>IF(RES_hhdet_in_tes!J124=0,"",RES_hhdet_in_tes!J124/RES_hhdet_in_fec!J124)</f>
        <v>0.86944640075256763</v>
      </c>
      <c r="K124" s="119">
        <f>IF(RES_hhdet_in_tes!K124=0,"",RES_hhdet_in_tes!K124/RES_hhdet_in_fec!K124)</f>
        <v>0.87401063014418068</v>
      </c>
      <c r="L124" s="119">
        <f>IF(RES_hhdet_in_tes!L124=0,"",RES_hhdet_in_tes!L124/RES_hhdet_in_fec!L124)</f>
        <v>0.87655544822805587</v>
      </c>
      <c r="M124" s="119">
        <f>IF(RES_hhdet_in_tes!M124=0,"",RES_hhdet_in_tes!M124/RES_hhdet_in_fec!M124)</f>
        <v>0.88952365143140166</v>
      </c>
      <c r="N124" s="119">
        <f>IF(RES_hhdet_in_tes!N124=0,"",RES_hhdet_in_tes!N124/RES_hhdet_in_fec!N124)</f>
        <v>0.89372063012838732</v>
      </c>
      <c r="O124" s="119">
        <f>IF(RES_hhdet_in_tes!O124=0,"",RES_hhdet_in_tes!O124/RES_hhdet_in_fec!O124)</f>
        <v>0.89531800717970067</v>
      </c>
      <c r="P124" s="119">
        <f>IF(RES_hhdet_in_tes!P124=0,"",RES_hhdet_in_tes!P124/RES_hhdet_in_fec!P124)</f>
        <v>0.90999542285182522</v>
      </c>
      <c r="Q124" s="119">
        <f>IF(RES_hhdet_in_tes!Q124=0,"",RES_hhdet_in_tes!Q124/RES_hhdet_in_fec!Q124)</f>
        <v>0.915413465163461</v>
      </c>
      <c r="R124" s="119">
        <f>IF(RES_hhdet_in_tes!R124=0,"",RES_hhdet_in_tes!R124/RES_hhdet_in_fec!R124)</f>
        <v>0.92197571645797638</v>
      </c>
      <c r="S124" s="119">
        <f>IF(RES_hhdet_in_tes!S124=0,"",RES_hhdet_in_tes!S124/RES_hhdet_in_fec!S124)</f>
        <v>0.91913211208394907</v>
      </c>
      <c r="T124" s="119">
        <f>IF(RES_hhdet_in_tes!T124=0,"",RES_hhdet_in_tes!T124/RES_hhdet_in_fec!T124)</f>
        <v>0.91882571803607049</v>
      </c>
      <c r="U124" s="119">
        <f>IF(RES_hhdet_in_tes!U124=0,"",RES_hhdet_in_tes!U124/RES_hhdet_in_fec!U124)</f>
        <v>0.92142521865736571</v>
      </c>
      <c r="V124" s="119">
        <f>IF(RES_hhdet_in_tes!V124=0,"",RES_hhdet_in_tes!V124/RES_hhdet_in_fec!V124)</f>
        <v>0.92490718281251916</v>
      </c>
      <c r="W124" s="119">
        <f>IF(RES_hhdet_in_tes!W124=0,"",RES_hhdet_in_tes!W124/RES_hhdet_in_fec!W124)</f>
        <v>0.93815377741066242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0.8556772952751831</v>
      </c>
      <c r="D125" s="124">
        <f>IF(RES_hhdet_in_tes!D125=0,"",RES_hhdet_in_tes!D125/RES_hhdet_in_fec!D125)</f>
        <v>0.85729544299036908</v>
      </c>
      <c r="E125" s="124">
        <f>IF(RES_hhdet_in_tes!E125=0,"",RES_hhdet_in_tes!E125/RES_hhdet_in_fec!E125)</f>
        <v>0.85895856609318499</v>
      </c>
      <c r="F125" s="124">
        <f>IF(RES_hhdet_in_tes!F125=0,"",RES_hhdet_in_tes!F125/RES_hhdet_in_fec!F125)</f>
        <v>0.86062698770438528</v>
      </c>
      <c r="G125" s="124">
        <f>IF(RES_hhdet_in_tes!G125=0,"",RES_hhdet_in_tes!G125/RES_hhdet_in_fec!G125)</f>
        <v>0.86233449635716575</v>
      </c>
      <c r="H125" s="124">
        <f>IF(RES_hhdet_in_tes!H125=0,"",RES_hhdet_in_tes!H125/RES_hhdet_in_fec!H125)</f>
        <v>0.86407807423830441</v>
      </c>
      <c r="I125" s="124">
        <f>IF(RES_hhdet_in_tes!I125=0,"",RES_hhdet_in_tes!I125/RES_hhdet_in_fec!I125)</f>
        <v>0.86586507884706032</v>
      </c>
      <c r="J125" s="124">
        <f>IF(RES_hhdet_in_tes!J125=0,"",RES_hhdet_in_tes!J125/RES_hhdet_in_fec!J125)</f>
        <v>0.86774782335769385</v>
      </c>
      <c r="K125" s="124">
        <f>IF(RES_hhdet_in_tes!K125=0,"",RES_hhdet_in_tes!K125/RES_hhdet_in_fec!K125)</f>
        <v>0.86973233050532217</v>
      </c>
      <c r="L125" s="124">
        <f>IF(RES_hhdet_in_tes!L125=0,"",RES_hhdet_in_tes!L125/RES_hhdet_in_fec!L125)</f>
        <v>0.87184889866601623</v>
      </c>
      <c r="M125" s="124">
        <f>IF(RES_hhdet_in_tes!M125=0,"",RES_hhdet_in_tes!M125/RES_hhdet_in_fec!M125)</f>
        <v>0.87473949347838564</v>
      </c>
      <c r="N125" s="124">
        <f>IF(RES_hhdet_in_tes!N125=0,"",RES_hhdet_in_tes!N125/RES_hhdet_in_fec!N125)</f>
        <v>0.87868690988597731</v>
      </c>
      <c r="O125" s="124">
        <f>IF(RES_hhdet_in_tes!O125=0,"",RES_hhdet_in_tes!O125/RES_hhdet_in_fec!O125)</f>
        <v>0.88385912907317365</v>
      </c>
      <c r="P125" s="124">
        <f>IF(RES_hhdet_in_tes!P125=0,"",RES_hhdet_in_tes!P125/RES_hhdet_in_fec!P125)</f>
        <v>0.88985956060226656</v>
      </c>
      <c r="Q125" s="124">
        <f>IF(RES_hhdet_in_tes!Q125=0,"",RES_hhdet_in_tes!Q125/RES_hhdet_in_fec!Q125)</f>
        <v>0.89555469653982911</v>
      </c>
      <c r="R125" s="124">
        <f>IF(RES_hhdet_in_tes!R125=0,"",RES_hhdet_in_tes!R125/RES_hhdet_in_fec!R125)</f>
        <v>0.89991243112509145</v>
      </c>
      <c r="S125" s="124">
        <f>IF(RES_hhdet_in_tes!S125=0,"",RES_hhdet_in_tes!S125/RES_hhdet_in_fec!S125)</f>
        <v>0.90414489671960496</v>
      </c>
      <c r="T125" s="124">
        <f>IF(RES_hhdet_in_tes!T125=0,"",RES_hhdet_in_tes!T125/RES_hhdet_in_fec!T125)</f>
        <v>0.90823268968966431</v>
      </c>
      <c r="U125" s="124">
        <f>IF(RES_hhdet_in_tes!U125=0,"",RES_hhdet_in_tes!U125/RES_hhdet_in_fec!U125)</f>
        <v>0.91214317832333436</v>
      </c>
      <c r="V125" s="124">
        <f>IF(RES_hhdet_in_tes!V125=0,"",RES_hhdet_in_tes!V125/RES_hhdet_in_fec!V125)</f>
        <v>0.91584940204346699</v>
      </c>
      <c r="W125" s="124">
        <f>IF(RES_hhdet_in_tes!W125=0,"",RES_hhdet_in_tes!W125/RES_hhdet_in_fec!W125)</f>
        <v>0.91927624104482342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0.85510923344359224</v>
      </c>
      <c r="D126" s="111">
        <f>IF(RES_hhdet_in_tes!D126=0,"",RES_hhdet_in_tes!D126/RES_hhdet_in_fec!D126)</f>
        <v>0.8567436043605543</v>
      </c>
      <c r="E126" s="111">
        <f>IF(RES_hhdet_in_tes!E126=0,"",RES_hhdet_in_tes!E126/RES_hhdet_in_fec!E126)</f>
        <v>0.85842209902834066</v>
      </c>
      <c r="F126" s="111">
        <f>IF(RES_hhdet_in_tes!F126=0,"",RES_hhdet_in_tes!F126/RES_hhdet_in_fec!F126)</f>
        <v>0.86010661057123949</v>
      </c>
      <c r="G126" s="111">
        <f>IF(RES_hhdet_in_tes!G126=0,"",RES_hhdet_in_tes!G126/RES_hhdet_in_fec!G126)</f>
        <v>0.86183175749333063</v>
      </c>
      <c r="H126" s="111">
        <f>IF(RES_hhdet_in_tes!H126=0,"",RES_hhdet_in_tes!H126/RES_hhdet_in_fec!H126)</f>
        <v>0.86359330293043324</v>
      </c>
      <c r="I126" s="111">
        <f>IF(RES_hhdet_in_tes!I126=0,"",RES_hhdet_in_tes!I126/RES_hhdet_in_fec!I126)</f>
        <v>0.86539977688296432</v>
      </c>
      <c r="J126" s="111">
        <f>IF(RES_hhdet_in_tes!J126=0,"",RES_hhdet_in_tes!J126/RES_hhdet_in_fec!J126)</f>
        <v>0.86728612375181235</v>
      </c>
      <c r="K126" s="111">
        <f>IF(RES_hhdet_in_tes!K126=0,"",RES_hhdet_in_tes!K126/RES_hhdet_in_fec!K126)</f>
        <v>0.86928205546920312</v>
      </c>
      <c r="L126" s="111">
        <f>IF(RES_hhdet_in_tes!L126=0,"",RES_hhdet_in_tes!L126/RES_hhdet_in_fec!L126)</f>
        <v>0.87139552119513475</v>
      </c>
      <c r="M126" s="111">
        <f>IF(RES_hhdet_in_tes!M126=0,"",RES_hhdet_in_tes!M126/RES_hhdet_in_fec!M126)</f>
        <v>0.8743218783398321</v>
      </c>
      <c r="N126" s="111">
        <f>IF(RES_hhdet_in_tes!N126=0,"",RES_hhdet_in_tes!N126/RES_hhdet_in_fec!N126)</f>
        <v>0.87828098147181832</v>
      </c>
      <c r="O126" s="111">
        <f>IF(RES_hhdet_in_tes!O126=0,"",RES_hhdet_in_tes!O126/RES_hhdet_in_fec!O126)</f>
        <v>0.8834655598358897</v>
      </c>
      <c r="P126" s="111">
        <f>IF(RES_hhdet_in_tes!P126=0,"",RES_hhdet_in_tes!P126/RES_hhdet_in_fec!P126)</f>
        <v>0.88950893191346014</v>
      </c>
      <c r="Q126" s="111">
        <f>IF(RES_hhdet_in_tes!Q126=0,"",RES_hhdet_in_tes!Q126/RES_hhdet_in_fec!Q126)</f>
        <v>0.89521071480887804</v>
      </c>
      <c r="R126" s="111">
        <f>IF(RES_hhdet_in_tes!R126=0,"",RES_hhdet_in_tes!R126/RES_hhdet_in_fec!R126)</f>
        <v>0.8995798007396868</v>
      </c>
      <c r="S126" s="111">
        <f>IF(RES_hhdet_in_tes!S126=0,"",RES_hhdet_in_tes!S126/RES_hhdet_in_fec!S126)</f>
        <v>0.9038301909776757</v>
      </c>
      <c r="T126" s="111">
        <f>IF(RES_hhdet_in_tes!T126=0,"",RES_hhdet_in_tes!T126/RES_hhdet_in_fec!T126)</f>
        <v>0.90793348623773806</v>
      </c>
      <c r="U126" s="111">
        <f>IF(RES_hhdet_in_tes!U126=0,"",RES_hhdet_in_tes!U126/RES_hhdet_in_fec!U126)</f>
        <v>0.91186128723478022</v>
      </c>
      <c r="V126" s="111">
        <f>IF(RES_hhdet_in_tes!V126=0,"",RES_hhdet_in_tes!V126/RES_hhdet_in_fec!V126)</f>
        <v>0.91558519468370325</v>
      </c>
      <c r="W126" s="111">
        <f>IF(RES_hhdet_in_tes!W126=0,"",RES_hhdet_in_tes!W126/RES_hhdet_in_fec!W126)</f>
        <v>0.91901563120930441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2.6100601542002408</v>
      </c>
      <c r="D128" s="124">
        <f>IF(RES_hhdet_in_tes!D128=0,"",RES_hhdet_in_tes!D128/RES_hhdet_in_fec!D128)</f>
        <v>2.7044602027243969</v>
      </c>
      <c r="E128" s="124">
        <f>IF(RES_hhdet_in_tes!E128=0,"",RES_hhdet_in_tes!E128/RES_hhdet_in_fec!E128)</f>
        <v>2.7998569857676805</v>
      </c>
      <c r="F128" s="124">
        <f>IF(RES_hhdet_in_tes!F128=0,"",RES_hhdet_in_tes!F128/RES_hhdet_in_fec!F128)</f>
        <v>2.8953562222158866</v>
      </c>
      <c r="G128" s="124">
        <f>IF(RES_hhdet_in_tes!G128=0,"",RES_hhdet_in_tes!G128/RES_hhdet_in_fec!G128)</f>
        <v>2.9917629377428487</v>
      </c>
      <c r="H128" s="124">
        <f>IF(RES_hhdet_in_tes!H128=0,"",RES_hhdet_in_tes!H128/RES_hhdet_in_fec!H128)</f>
        <v>3.0889733757813058</v>
      </c>
      <c r="I128" s="124">
        <f>IF(RES_hhdet_in_tes!I128=0,"",RES_hhdet_in_tes!I128/RES_hhdet_in_fec!I128)</f>
        <v>3.1871804568361775</v>
      </c>
      <c r="J128" s="124">
        <f>IF(RES_hhdet_in_tes!J128=0,"",RES_hhdet_in_tes!J128/RES_hhdet_in_fec!J128)</f>
        <v>3.287186642942082</v>
      </c>
      <c r="K128" s="124">
        <f>IF(RES_hhdet_in_tes!K128=0,"",RES_hhdet_in_tes!K128/RES_hhdet_in_fec!K128)</f>
        <v>3.3896666613144912</v>
      </c>
      <c r="L128" s="124">
        <f>IF(RES_hhdet_in_tes!L128=0,"",RES_hhdet_in_tes!L128/RES_hhdet_in_fec!L128)</f>
        <v>3.4947873343064808</v>
      </c>
      <c r="M128" s="124">
        <f>IF(RES_hhdet_in_tes!M128=0,"",RES_hhdet_in_tes!M128/RES_hhdet_in_fec!M128)</f>
        <v>3.6203440727988814</v>
      </c>
      <c r="N128" s="124">
        <f>IF(RES_hhdet_in_tes!N128=0,"",RES_hhdet_in_tes!N128/RES_hhdet_in_fec!N128)</f>
        <v>3.7721606037146627</v>
      </c>
      <c r="O128" s="124">
        <f>IF(RES_hhdet_in_tes!O128=0,"",RES_hhdet_in_tes!O128/RES_hhdet_in_fec!O128)</f>
        <v>3.9534565617362762</v>
      </c>
      <c r="P128" s="124">
        <f>IF(RES_hhdet_in_tes!P128=0,"",RES_hhdet_in_tes!P128/RES_hhdet_in_fec!P128)</f>
        <v>4.1500681243482811</v>
      </c>
      <c r="Q128" s="124">
        <f>IF(RES_hhdet_in_tes!Q128=0,"",RES_hhdet_in_tes!Q128/RES_hhdet_in_fec!Q128)</f>
        <v>4.319032874106985</v>
      </c>
      <c r="R128" s="124">
        <f>IF(RES_hhdet_in_tes!R128=0,"",RES_hhdet_in_tes!R128/RES_hhdet_in_fec!R128)</f>
        <v>4.425034298163208</v>
      </c>
      <c r="S128" s="124">
        <f>IF(RES_hhdet_in_tes!S128=0,"",RES_hhdet_in_tes!S128/RES_hhdet_in_fec!S128)</f>
        <v>4.5094062271053321</v>
      </c>
      <c r="T128" s="124">
        <f>IF(RES_hhdet_in_tes!T128=0,"",RES_hhdet_in_tes!T128/RES_hhdet_in_fec!T128)</f>
        <v>4.5799021855352811</v>
      </c>
      <c r="U128" s="124">
        <f>IF(RES_hhdet_in_tes!U128=0,"",RES_hhdet_in_tes!U128/RES_hhdet_in_fec!U128)</f>
        <v>4.6440797116668477</v>
      </c>
      <c r="V128" s="124">
        <f>IF(RES_hhdet_in_tes!V128=0,"",RES_hhdet_in_tes!V128/RES_hhdet_in_fec!V128)</f>
        <v>4.7095157201018685</v>
      </c>
      <c r="W128" s="124">
        <f>IF(RES_hhdet_in_tes!W128=0,"",RES_hhdet_in_tes!W128/RES_hhdet_in_fec!W128)</f>
        <v>4.7735784864068149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2.6100601542002408</v>
      </c>
      <c r="D129" s="111">
        <f>IF(RES_hhdet_in_tes!D129=0,"",RES_hhdet_in_tes!D129/RES_hhdet_in_fec!D129)</f>
        <v>2.7044602027243969</v>
      </c>
      <c r="E129" s="111">
        <f>IF(RES_hhdet_in_tes!E129=0,"",RES_hhdet_in_tes!E129/RES_hhdet_in_fec!E129)</f>
        <v>2.7998569857676805</v>
      </c>
      <c r="F129" s="111">
        <f>IF(RES_hhdet_in_tes!F129=0,"",RES_hhdet_in_tes!F129/RES_hhdet_in_fec!F129)</f>
        <v>2.8953562222158866</v>
      </c>
      <c r="G129" s="111">
        <f>IF(RES_hhdet_in_tes!G129=0,"",RES_hhdet_in_tes!G129/RES_hhdet_in_fec!G129)</f>
        <v>2.9917629377428487</v>
      </c>
      <c r="H129" s="111">
        <f>IF(RES_hhdet_in_tes!H129=0,"",RES_hhdet_in_tes!H129/RES_hhdet_in_fec!H129)</f>
        <v>3.0889733757813058</v>
      </c>
      <c r="I129" s="111">
        <f>IF(RES_hhdet_in_tes!I129=0,"",RES_hhdet_in_tes!I129/RES_hhdet_in_fec!I129)</f>
        <v>3.1871804568361775</v>
      </c>
      <c r="J129" s="111">
        <f>IF(RES_hhdet_in_tes!J129=0,"",RES_hhdet_in_tes!J129/RES_hhdet_in_fec!J129)</f>
        <v>3.287186642942082</v>
      </c>
      <c r="K129" s="111">
        <f>IF(RES_hhdet_in_tes!K129=0,"",RES_hhdet_in_tes!K129/RES_hhdet_in_fec!K129)</f>
        <v>3.3896666613144912</v>
      </c>
      <c r="L129" s="111">
        <f>IF(RES_hhdet_in_tes!L129=0,"",RES_hhdet_in_tes!L129/RES_hhdet_in_fec!L129)</f>
        <v>3.4947873343064808</v>
      </c>
      <c r="M129" s="111">
        <f>IF(RES_hhdet_in_tes!M129=0,"",RES_hhdet_in_tes!M129/RES_hhdet_in_fec!M129)</f>
        <v>3.6203440727988814</v>
      </c>
      <c r="N129" s="111">
        <f>IF(RES_hhdet_in_tes!N129=0,"",RES_hhdet_in_tes!N129/RES_hhdet_in_fec!N129)</f>
        <v>3.7721606037146627</v>
      </c>
      <c r="O129" s="111">
        <f>IF(RES_hhdet_in_tes!O129=0,"",RES_hhdet_in_tes!O129/RES_hhdet_in_fec!O129)</f>
        <v>3.9534565617362762</v>
      </c>
      <c r="P129" s="111">
        <f>IF(RES_hhdet_in_tes!P129=0,"",RES_hhdet_in_tes!P129/RES_hhdet_in_fec!P129)</f>
        <v>4.1500681243482811</v>
      </c>
      <c r="Q129" s="111">
        <f>IF(RES_hhdet_in_tes!Q129=0,"",RES_hhdet_in_tes!Q129/RES_hhdet_in_fec!Q129)</f>
        <v>4.319032874106985</v>
      </c>
      <c r="R129" s="111">
        <f>IF(RES_hhdet_in_tes!R129=0,"",RES_hhdet_in_tes!R129/RES_hhdet_in_fec!R129)</f>
        <v>4.425034298163208</v>
      </c>
      <c r="S129" s="111">
        <f>IF(RES_hhdet_in_tes!S129=0,"",RES_hhdet_in_tes!S129/RES_hhdet_in_fec!S129)</f>
        <v>4.5094062271053321</v>
      </c>
      <c r="T129" s="111">
        <f>IF(RES_hhdet_in_tes!T129=0,"",RES_hhdet_in_tes!T129/RES_hhdet_in_fec!T129)</f>
        <v>4.5799021855352811</v>
      </c>
      <c r="U129" s="111">
        <f>IF(RES_hhdet_in_tes!U129=0,"",RES_hhdet_in_tes!U129/RES_hhdet_in_fec!U129)</f>
        <v>4.6440797116668477</v>
      </c>
      <c r="V129" s="111">
        <f>IF(RES_hhdet_in_tes!V129=0,"",RES_hhdet_in_tes!V129/RES_hhdet_in_fec!V129)</f>
        <v>4.7095157201018685</v>
      </c>
      <c r="W129" s="111">
        <f>IF(RES_hhdet_in_tes!W129=0,"",RES_hhdet_in_tes!W129/RES_hhdet_in_fec!W129)</f>
        <v>4.7735784864068149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0.86453422361574483</v>
      </c>
      <c r="D130" s="124">
        <f>IF(RES_hhdet_in_tes!D130=0,"",RES_hhdet_in_tes!D130/RES_hhdet_in_fec!D130)</f>
        <v>0.86523724812891156</v>
      </c>
      <c r="E130" s="124">
        <f>IF(RES_hhdet_in_tes!E130=0,"",RES_hhdet_in_tes!E130/RES_hhdet_in_fec!E130)</f>
        <v>0.86811453598089694</v>
      </c>
      <c r="F130" s="124">
        <f>IF(RES_hhdet_in_tes!F130=0,"",RES_hhdet_in_tes!F130/RES_hhdet_in_fec!F130)</f>
        <v>0.87060725703817732</v>
      </c>
      <c r="G130" s="124">
        <f>IF(RES_hhdet_in_tes!G130=0,"",RES_hhdet_in_tes!G130/RES_hhdet_in_fec!G130)</f>
        <v>0.8715881289616777</v>
      </c>
      <c r="H130" s="124">
        <f>IF(RES_hhdet_in_tes!H130=0,"",RES_hhdet_in_tes!H130/RES_hhdet_in_fec!H130)</f>
        <v>0.87313018407157605</v>
      </c>
      <c r="I130" s="124">
        <f>IF(RES_hhdet_in_tes!I130=0,"",RES_hhdet_in_tes!I130/RES_hhdet_in_fec!I130)</f>
        <v>0.87672942716802238</v>
      </c>
      <c r="J130" s="124">
        <f>IF(RES_hhdet_in_tes!J130=0,"",RES_hhdet_in_tes!J130/RES_hhdet_in_fec!J130)</f>
        <v>0.87976737380208314</v>
      </c>
      <c r="K130" s="124">
        <f>IF(RES_hhdet_in_tes!K130=0,"",RES_hhdet_in_tes!K130/RES_hhdet_in_fec!K130)</f>
        <v>0.881775242411588</v>
      </c>
      <c r="L130" s="124">
        <f>IF(RES_hhdet_in_tes!L130=0,"",RES_hhdet_in_tes!L130/RES_hhdet_in_fec!L130)</f>
        <v>0.88384236654500492</v>
      </c>
      <c r="M130" s="124">
        <f>IF(RES_hhdet_in_tes!M130=0,"",RES_hhdet_in_tes!M130/RES_hhdet_in_fec!M130)</f>
        <v>0.88900080206206034</v>
      </c>
      <c r="N130" s="124">
        <f>IF(RES_hhdet_in_tes!N130=0,"",RES_hhdet_in_tes!N130/RES_hhdet_in_fec!N130)</f>
        <v>0.89302267829974669</v>
      </c>
      <c r="O130" s="124">
        <f>IF(RES_hhdet_in_tes!O130=0,"",RES_hhdet_in_tes!O130/RES_hhdet_in_fec!O130)</f>
        <v>0.90027623451339256</v>
      </c>
      <c r="P130" s="124">
        <f>IF(RES_hhdet_in_tes!P130=0,"",RES_hhdet_in_tes!P130/RES_hhdet_in_fec!P130)</f>
        <v>0.90670331123371983</v>
      </c>
      <c r="Q130" s="124">
        <f>IF(RES_hhdet_in_tes!Q130=0,"",RES_hhdet_in_tes!Q130/RES_hhdet_in_fec!Q130)</f>
        <v>0.91458320041189489</v>
      </c>
      <c r="R130" s="124">
        <f>IF(RES_hhdet_in_tes!R130=0,"",RES_hhdet_in_tes!R130/RES_hhdet_in_fec!R130)</f>
        <v>0.92004445961522952</v>
      </c>
      <c r="S130" s="124">
        <f>IF(RES_hhdet_in_tes!S130=0,"",RES_hhdet_in_tes!S130/RES_hhdet_in_fec!S130)</f>
        <v>0.92491917600113738</v>
      </c>
      <c r="T130" s="124">
        <f>IF(RES_hhdet_in_tes!T130=0,"",RES_hhdet_in_tes!T130/RES_hhdet_in_fec!T130)</f>
        <v>0.9297940505867972</v>
      </c>
      <c r="U130" s="124">
        <f>IF(RES_hhdet_in_tes!U130=0,"",RES_hhdet_in_tes!U130/RES_hhdet_in_fec!U130)</f>
        <v>0.93493510917876543</v>
      </c>
      <c r="V130" s="124">
        <f>IF(RES_hhdet_in_tes!V130=0,"",RES_hhdet_in_tes!V130/RES_hhdet_in_fec!V130)</f>
        <v>0.93910774466212477</v>
      </c>
      <c r="W130" s="124">
        <f>IF(RES_hhdet_in_tes!W130=0,"",RES_hhdet_in_tes!W130/RES_hhdet_in_fec!W130)</f>
        <v>0.9448047137692821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0.86515944027685021</v>
      </c>
      <c r="D131" s="111">
        <f>IF(RES_hhdet_in_tes!D131=0,"",RES_hhdet_in_tes!D131/RES_hhdet_in_fec!D131)</f>
        <v>0.86727059564860076</v>
      </c>
      <c r="E131" s="111">
        <f>IF(RES_hhdet_in_tes!E131=0,"",RES_hhdet_in_tes!E131/RES_hhdet_in_fec!E131)</f>
        <v>0.86943874670756516</v>
      </c>
      <c r="F131" s="111">
        <f>IF(RES_hhdet_in_tes!F131=0,"",RES_hhdet_in_tes!F131/RES_hhdet_in_fec!F131)</f>
        <v>0.87161466990569492</v>
      </c>
      <c r="G131" s="111">
        <f>IF(RES_hhdet_in_tes!G131=0,"",RES_hhdet_in_tes!G131/RES_hhdet_in_fec!G131)</f>
        <v>0.8738430827793171</v>
      </c>
      <c r="H131" s="111">
        <f>IF(RES_hhdet_in_tes!H131=0,"",RES_hhdet_in_tes!H131/RES_hhdet_in_fec!H131)</f>
        <v>0.87611851247127137</v>
      </c>
      <c r="I131" s="111">
        <f>IF(RES_hhdet_in_tes!I131=0,"",RES_hhdet_in_tes!I131/RES_hhdet_in_fec!I131)</f>
        <v>0.87845197738381542</v>
      </c>
      <c r="J131" s="111">
        <f>IF(RES_hhdet_in_tes!J131=0,"",RES_hhdet_in_tes!J131/RES_hhdet_in_fec!J131)</f>
        <v>0.88088861602185198</v>
      </c>
      <c r="K131" s="111">
        <f>IF(RES_hhdet_in_tes!K131=0,"",RES_hhdet_in_tes!K131/RES_hhdet_in_fec!K131)</f>
        <v>0.88346680798738808</v>
      </c>
      <c r="L131" s="111">
        <f>IF(RES_hhdet_in_tes!L131=0,"",RES_hhdet_in_tes!L131/RES_hhdet_in_fec!L131)</f>
        <v>0.88619682139744349</v>
      </c>
      <c r="M131" s="111">
        <f>IF(RES_hhdet_in_tes!M131=0,"",RES_hhdet_in_tes!M131/RES_hhdet_in_fec!M131)</f>
        <v>0.88997686578123136</v>
      </c>
      <c r="N131" s="111">
        <f>IF(RES_hhdet_in_tes!N131=0,"",RES_hhdet_in_tes!N131/RES_hhdet_in_fec!N131)</f>
        <v>0.89509093245830085</v>
      </c>
      <c r="O131" s="111">
        <f>IF(RES_hhdet_in_tes!O131=0,"",RES_hhdet_in_tes!O131/RES_hhdet_in_fec!O131)</f>
        <v>0.90178797432925883</v>
      </c>
      <c r="P131" s="111">
        <f>IF(RES_hhdet_in_tes!P131=0,"",RES_hhdet_in_tes!P131/RES_hhdet_in_fec!P131)</f>
        <v>0.9095943402481812</v>
      </c>
      <c r="Q131" s="111">
        <f>IF(RES_hhdet_in_tes!Q131=0,"",RES_hhdet_in_tes!Q131/RES_hhdet_in_fec!Q131)</f>
        <v>0.91695946738259693</v>
      </c>
      <c r="R131" s="111">
        <f>IF(RES_hhdet_in_tes!R131=0,"",RES_hhdet_in_tes!R131/RES_hhdet_in_fec!R131)</f>
        <v>0.92260311848819287</v>
      </c>
      <c r="S131" s="111">
        <f>IF(RES_hhdet_in_tes!S131=0,"",RES_hhdet_in_tes!S131/RES_hhdet_in_fec!S131)</f>
        <v>0.92809344757435031</v>
      </c>
      <c r="T131" s="111">
        <f>IF(RES_hhdet_in_tes!T131=0,"",RES_hhdet_in_tes!T131/RES_hhdet_in_fec!T131)</f>
        <v>0.93339377061623441</v>
      </c>
      <c r="U131" s="111">
        <f>IF(RES_hhdet_in_tes!U131=0,"",RES_hhdet_in_tes!U131/RES_hhdet_in_fec!U131)</f>
        <v>0.93846740358902758</v>
      </c>
      <c r="V131" s="111">
        <f>IF(RES_hhdet_in_tes!V131=0,"",RES_hhdet_in_tes!V131/RES_hhdet_in_fec!V131)</f>
        <v>0.94327766246790523</v>
      </c>
      <c r="W131" s="111">
        <f>IF(RES_hhdet_in_tes!W131=0,"",RES_hhdet_in_tes!W131/RES_hhdet_in_fec!W131)</f>
        <v>0.94770883804947614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0.9290139971284429</v>
      </c>
      <c r="D132" s="111">
        <f>IF(RES_hhdet_in_tes!D132=0,"",RES_hhdet_in_tes!D132/RES_hhdet_in_fec!D132)</f>
        <v>0.92757727605979667</v>
      </c>
      <c r="E132" s="111">
        <f>IF(RES_hhdet_in_tes!E132=0,"",RES_hhdet_in_tes!E132/RES_hhdet_in_fec!E132)</f>
        <v>0.93000302919873601</v>
      </c>
      <c r="F132" s="111">
        <f>IF(RES_hhdet_in_tes!F132=0,"",RES_hhdet_in_tes!F132/RES_hhdet_in_fec!F132)</f>
        <v>0.93111479601828251</v>
      </c>
      <c r="G132" s="111">
        <f>IF(RES_hhdet_in_tes!G132=0,"",RES_hhdet_in_tes!G132/RES_hhdet_in_fec!G132)</f>
        <v>0.93174549868432022</v>
      </c>
      <c r="H132" s="111">
        <f>IF(RES_hhdet_in_tes!H132=0,"",RES_hhdet_in_tes!H132/RES_hhdet_in_fec!H132)</f>
        <v>0.93395708242987496</v>
      </c>
      <c r="I132" s="111">
        <f>IF(RES_hhdet_in_tes!I132=0,"",RES_hhdet_in_tes!I132/RES_hhdet_in_fec!I132)</f>
        <v>0.9318863180416439</v>
      </c>
      <c r="J132" s="111">
        <f>IF(RES_hhdet_in_tes!J132=0,"",RES_hhdet_in_tes!J132/RES_hhdet_in_fec!J132)</f>
        <v>0.93813340081962404</v>
      </c>
      <c r="K132" s="111">
        <f>IF(RES_hhdet_in_tes!K132=0,"",RES_hhdet_in_tes!K132/RES_hhdet_in_fec!K132)</f>
        <v>0.93815106150538463</v>
      </c>
      <c r="L132" s="111">
        <f>IF(RES_hhdet_in_tes!L132=0,"",RES_hhdet_in_tes!L132/RES_hhdet_in_fec!L132)</f>
        <v>0.94598002948561899</v>
      </c>
      <c r="M132" s="111">
        <f>IF(RES_hhdet_in_tes!M132=0,"",RES_hhdet_in_tes!M132/RES_hhdet_in_fec!M132)</f>
        <v>0.94622962560734014</v>
      </c>
      <c r="N132" s="111">
        <f>IF(RES_hhdet_in_tes!N132=0,"",RES_hhdet_in_tes!N132/RES_hhdet_in_fec!N132)</f>
        <v>0.95089432447139943</v>
      </c>
      <c r="O132" s="111">
        <f>IF(RES_hhdet_in_tes!O132=0,"",RES_hhdet_in_tes!O132/RES_hhdet_in_fec!O132)</f>
        <v>0.95221901923239105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0.95839730323543326</v>
      </c>
      <c r="R132" s="111">
        <f>IF(RES_hhdet_in_tes!R132=0,"",RES_hhdet_in_tes!R132/RES_hhdet_in_fec!R132)</f>
        <v>0.95991258620489583</v>
      </c>
      <c r="S132" s="111">
        <f>IF(RES_hhdet_in_tes!S132=0,"",RES_hhdet_in_tes!S132/RES_hhdet_in_fec!S132)</f>
        <v>0.96290410016533434</v>
      </c>
      <c r="T132" s="111">
        <f>IF(RES_hhdet_in_tes!T132=0,"",RES_hhdet_in_tes!T132/RES_hhdet_in_fec!T132)</f>
        <v>0.96708260233603949</v>
      </c>
      <c r="U132" s="111">
        <f>IF(RES_hhdet_in_tes!U132=0,"",RES_hhdet_in_tes!U132/RES_hhdet_in_fec!U132)</f>
        <v>0.97085386664602835</v>
      </c>
      <c r="V132" s="111">
        <f>IF(RES_hhdet_in_tes!V132=0,"",RES_hhdet_in_tes!V132/RES_hhdet_in_fec!V132)</f>
        <v>0.97366973886347141</v>
      </c>
      <c r="W132" s="111">
        <f>IF(RES_hhdet_in_tes!W132=0,"",RES_hhdet_in_tes!W132/RES_hhdet_in_fec!W132)</f>
        <v>0.97561316451398639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0.8651594402768501</v>
      </c>
      <c r="D133" s="112">
        <f>IF(RES_hhdet_in_tes!D133=0,"",RES_hhdet_in_tes!D133/RES_hhdet_in_fec!D133)</f>
        <v>0.86727059564860076</v>
      </c>
      <c r="E133" s="112">
        <f>IF(RES_hhdet_in_tes!E133=0,"",RES_hhdet_in_tes!E133/RES_hhdet_in_fec!E133)</f>
        <v>0.86943874670756516</v>
      </c>
      <c r="F133" s="112">
        <f>IF(RES_hhdet_in_tes!F133=0,"",RES_hhdet_in_tes!F133/RES_hhdet_in_fec!F133)</f>
        <v>0.87161466990569481</v>
      </c>
      <c r="G133" s="112">
        <f>IF(RES_hhdet_in_tes!G133=0,"",RES_hhdet_in_tes!G133/RES_hhdet_in_fec!G133)</f>
        <v>0.8738430827793171</v>
      </c>
      <c r="H133" s="112">
        <f>IF(RES_hhdet_in_tes!H133=0,"",RES_hhdet_in_tes!H133/RES_hhdet_in_fec!H133)</f>
        <v>0.87611851247127137</v>
      </c>
      <c r="I133" s="112">
        <f>IF(RES_hhdet_in_tes!I133=0,"",RES_hhdet_in_tes!I133/RES_hhdet_in_fec!I133)</f>
        <v>0.8784519773838152</v>
      </c>
      <c r="J133" s="112">
        <f>IF(RES_hhdet_in_tes!J133=0,"",RES_hhdet_in_tes!J133/RES_hhdet_in_fec!J133)</f>
        <v>0.88088861602185198</v>
      </c>
      <c r="K133" s="112">
        <f>IF(RES_hhdet_in_tes!K133=0,"",RES_hhdet_in_tes!K133/RES_hhdet_in_fec!K133)</f>
        <v>0.88346680798738808</v>
      </c>
      <c r="L133" s="112">
        <f>IF(RES_hhdet_in_tes!L133=0,"",RES_hhdet_in_tes!L133/RES_hhdet_in_fec!L133)</f>
        <v>0.88619682139744338</v>
      </c>
      <c r="M133" s="112">
        <f>IF(RES_hhdet_in_tes!M133=0,"",RES_hhdet_in_tes!M133/RES_hhdet_in_fec!M133)</f>
        <v>0.88997686578123136</v>
      </c>
      <c r="N133" s="112">
        <f>IF(RES_hhdet_in_tes!N133=0,"",RES_hhdet_in_tes!N133/RES_hhdet_in_fec!N133)</f>
        <v>0.89509093245830085</v>
      </c>
      <c r="O133" s="112">
        <f>IF(RES_hhdet_in_tes!O133=0,"",RES_hhdet_in_tes!O133/RES_hhdet_in_fec!O133)</f>
        <v>0.90178797432925895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0.91695946738259693</v>
      </c>
      <c r="R133" s="112">
        <f>IF(RES_hhdet_in_tes!R133=0,"",RES_hhdet_in_tes!R133/RES_hhdet_in_fec!R133)</f>
        <v>0.92260311848819287</v>
      </c>
      <c r="S133" s="112">
        <f>IF(RES_hhdet_in_tes!S133=0,"",RES_hhdet_in_tes!S133/RES_hhdet_in_fec!S133)</f>
        <v>0.92809344757435031</v>
      </c>
      <c r="T133" s="112">
        <f>IF(RES_hhdet_in_tes!T133=0,"",RES_hhdet_in_tes!T133/RES_hhdet_in_fec!T133)</f>
        <v>0.93339377061623441</v>
      </c>
      <c r="U133" s="112">
        <f>IF(RES_hhdet_in_tes!U133=0,"",RES_hhdet_in_tes!U133/RES_hhdet_in_fec!U133)</f>
        <v>0.93846740358902758</v>
      </c>
      <c r="V133" s="112">
        <f>IF(RES_hhdet_in_tes!V133=0,"",RES_hhdet_in_tes!V133/RES_hhdet_in_fec!V133)</f>
        <v>0.94327766246790512</v>
      </c>
      <c r="W133" s="112">
        <f>IF(RES_hhdet_in_tes!W133=0,"",RES_hhdet_in_tes!W133/RES_hhdet_in_fec!W133)</f>
        <v>0.94770883804947614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0.72488958307309137</v>
      </c>
      <c r="D135" s="112">
        <f>IF(RES_hhdet_in_tes!D135=0,"",RES_hhdet_in_tes!D135/RES_hhdet_in_fec!D135)</f>
        <v>0.72590247705034716</v>
      </c>
      <c r="E135" s="112">
        <f>IF(RES_hhdet_in_tes!E135=0,"",RES_hhdet_in_tes!E135/RES_hhdet_in_fec!E135)</f>
        <v>0.72699327689904147</v>
      </c>
      <c r="F135" s="112">
        <f>IF(RES_hhdet_in_tes!F135=0,"",RES_hhdet_in_tes!F135/RES_hhdet_in_fec!F135)</f>
        <v>0.72809455487664421</v>
      </c>
      <c r="G135" s="112">
        <f>IF(RES_hhdet_in_tes!G135=0,"",RES_hhdet_in_tes!G135/RES_hhdet_in_fec!G135)</f>
        <v>0.7292682040504217</v>
      </c>
      <c r="H135" s="112">
        <f>IF(RES_hhdet_in_tes!H135=0,"",RES_hhdet_in_tes!H135/RES_hhdet_in_fec!H135)</f>
        <v>0.73050728703968426</v>
      </c>
      <c r="I135" s="112">
        <f>IF(RES_hhdet_in_tes!I135=0,"",RES_hhdet_in_tes!I135/RES_hhdet_in_fec!I135)</f>
        <v>0.73182792351966763</v>
      </c>
      <c r="J135" s="112">
        <f>IF(RES_hhdet_in_tes!J135=0,"",RES_hhdet_in_tes!J135/RES_hhdet_in_fec!J135)</f>
        <v>0.7332946379776305</v>
      </c>
      <c r="K135" s="112">
        <f>IF(RES_hhdet_in_tes!K135=0,"",RES_hhdet_in_tes!K135/RES_hhdet_in_fec!K135)</f>
        <v>0.73496461203336527</v>
      </c>
      <c r="L135" s="112">
        <f>IF(RES_hhdet_in_tes!L135=0,"",RES_hhdet_in_tes!L135/RES_hhdet_in_fec!L135)</f>
        <v>0.73685785852484964</v>
      </c>
      <c r="M135" s="112">
        <f>IF(RES_hhdet_in_tes!M135=0,"",RES_hhdet_in_tes!M135/RES_hhdet_in_fec!M135)</f>
        <v>0.74028623027766005</v>
      </c>
      <c r="N135" s="112">
        <f>IF(RES_hhdet_in_tes!N135=0,"",RES_hhdet_in_tes!N135/RES_hhdet_in_fec!N135)</f>
        <v>0.7458261357137973</v>
      </c>
      <c r="O135" s="112">
        <f>IF(RES_hhdet_in_tes!O135=0,"",RES_hhdet_in_tes!O135/RES_hhdet_in_fec!O135)</f>
        <v>0.75421675139119992</v>
      </c>
      <c r="P135" s="112">
        <f>IF(RES_hhdet_in_tes!P135=0,"",RES_hhdet_in_tes!P135/RES_hhdet_in_fec!P135)</f>
        <v>0.76513186528130916</v>
      </c>
      <c r="Q135" s="112">
        <f>IF(RES_hhdet_in_tes!Q135=0,"",RES_hhdet_in_tes!Q135/RES_hhdet_in_fec!Q135)</f>
        <v>0.77584221711109835</v>
      </c>
      <c r="R135" s="112">
        <f>IF(RES_hhdet_in_tes!R135=0,"",RES_hhdet_in_tes!R135/RES_hhdet_in_fec!R135)</f>
        <v>0.78351999361664137</v>
      </c>
      <c r="S135" s="112">
        <f>IF(RES_hhdet_in_tes!S135=0,"",RES_hhdet_in_tes!S135/RES_hhdet_in_fec!S135)</f>
        <v>0.79112207890553998</v>
      </c>
      <c r="T135" s="112">
        <f>IF(RES_hhdet_in_tes!T135=0,"",RES_hhdet_in_tes!T135/RES_hhdet_in_fec!T135)</f>
        <v>0.79848907137070246</v>
      </c>
      <c r="U135" s="112">
        <f>IF(RES_hhdet_in_tes!U135=0,"",RES_hhdet_in_tes!U135/RES_hhdet_in_fec!U135)</f>
        <v>0.80540941551946177</v>
      </c>
      <c r="V135" s="112">
        <f>IF(RES_hhdet_in_tes!V135=0,"",RES_hhdet_in_tes!V135/RES_hhdet_in_fec!V135)</f>
        <v>0.81155854286833806</v>
      </c>
      <c r="W135" s="112">
        <f>IF(RES_hhdet_in_tes!W135=0,"",RES_hhdet_in_tes!W135/RES_hhdet_in_fec!W135)</f>
        <v>0.81639909486192408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0.84428774977364585</v>
      </c>
      <c r="D136" s="113">
        <f>IF(RES_hhdet_in_tes!D136=0,"",RES_hhdet_in_tes!D136/RES_hhdet_in_fec!D136)</f>
        <v>0.83822844161405075</v>
      </c>
      <c r="E136" s="113">
        <f>IF(RES_hhdet_in_tes!E136=0,"",RES_hhdet_in_tes!E136/RES_hhdet_in_fec!E136)</f>
        <v>0.84193078478971783</v>
      </c>
      <c r="F136" s="113">
        <f>IF(RES_hhdet_in_tes!F136=0,"",RES_hhdet_in_tes!F136/RES_hhdet_in_fec!F136)</f>
        <v>0.84240654736830667</v>
      </c>
      <c r="G136" s="113">
        <f>IF(RES_hhdet_in_tes!G136=0,"",RES_hhdet_in_tes!G136/RES_hhdet_in_fec!G136)</f>
        <v>0.84142130304867446</v>
      </c>
      <c r="H136" s="113">
        <f>IF(RES_hhdet_in_tes!H136=0,"",RES_hhdet_in_tes!H136/RES_hhdet_in_fec!H136)</f>
        <v>0.84457703957530716</v>
      </c>
      <c r="I136" s="113">
        <f>IF(RES_hhdet_in_tes!I136=0,"",RES_hhdet_in_tes!I136/RES_hhdet_in_fec!I136)</f>
        <v>0.83670393243894547</v>
      </c>
      <c r="J136" s="113">
        <f>IF(RES_hhdet_in_tes!J136=0,"",RES_hhdet_in_tes!J136/RES_hhdet_in_fec!J136)</f>
        <v>0.85074357447136717</v>
      </c>
      <c r="K136" s="113">
        <f>IF(RES_hhdet_in_tes!K136=0,"",RES_hhdet_in_tes!K136/RES_hhdet_in_fec!K136)</f>
        <v>0.84767858968441123</v>
      </c>
      <c r="L136" s="113">
        <f>IF(RES_hhdet_in_tes!L136=0,"",RES_hhdet_in_tes!L136/RES_hhdet_in_fec!L136)</f>
        <v>0.86920353363896863</v>
      </c>
      <c r="M136" s="113">
        <f>IF(RES_hhdet_in_tes!M136=0,"",RES_hhdet_in_tes!M136/RES_hhdet_in_fec!M136)</f>
        <v>0.86019453334667562</v>
      </c>
      <c r="N136" s="113">
        <f>IF(RES_hhdet_in_tes!N136=0,"",RES_hhdet_in_tes!N136/RES_hhdet_in_fec!N136)</f>
        <v>0.86908553187295035</v>
      </c>
      <c r="O136" s="113">
        <f>IF(RES_hhdet_in_tes!O136=0,"",RES_hhdet_in_tes!O136/RES_hhdet_in_fec!O136)</f>
        <v>0.87162368354460562</v>
      </c>
      <c r="P136" s="113">
        <f>IF(RES_hhdet_in_tes!P136=0,"",RES_hhdet_in_tes!P136/RES_hhdet_in_fec!P136)</f>
        <v>0.87378099583667479</v>
      </c>
      <c r="Q136" s="113">
        <f>IF(RES_hhdet_in_tes!Q136=0,"",RES_hhdet_in_tes!Q136/RES_hhdet_in_fec!Q136)</f>
        <v>0.87910438627557119</v>
      </c>
      <c r="R136" s="113">
        <f>IF(RES_hhdet_in_tes!R136=0,"",RES_hhdet_in_tes!R136/RES_hhdet_in_fec!R136)</f>
        <v>0.88006795493851386</v>
      </c>
      <c r="S136" s="113">
        <f>IF(RES_hhdet_in_tes!S136=0,"",RES_hhdet_in_tes!S136/RES_hhdet_in_fec!S136)</f>
        <v>0.88415793752858629</v>
      </c>
      <c r="T136" s="113">
        <f>IF(RES_hhdet_in_tes!T136=0,"",RES_hhdet_in_tes!T136/RES_hhdet_in_fec!T136)</f>
        <v>0.89305208012117243</v>
      </c>
      <c r="U136" s="113">
        <f>IF(RES_hhdet_in_tes!U136=0,"",RES_hhdet_in_tes!U136/RES_hhdet_in_fec!U136)</f>
        <v>0.90044860166130392</v>
      </c>
      <c r="V136" s="113">
        <f>IF(RES_hhdet_in_tes!V136=0,"",RES_hhdet_in_tes!V136/RES_hhdet_in_fec!V136)</f>
        <v>0.90481489512926294</v>
      </c>
      <c r="W136" s="113">
        <f>IF(RES_hhdet_in_tes!W136=0,"",RES_hhdet_in_tes!W136/RES_hhdet_in_fec!W136)</f>
        <v>0.90782432742924069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0.72488958307309137</v>
      </c>
      <c r="D137" s="111">
        <f>IF(RES_hhdet_in_tes!D137=0,"",RES_hhdet_in_tes!D137/RES_hhdet_in_fec!D137)</f>
        <v>0.72590247705034727</v>
      </c>
      <c r="E137" s="111">
        <f>IF(RES_hhdet_in_tes!E137=0,"",RES_hhdet_in_tes!E137/RES_hhdet_in_fec!E137)</f>
        <v>0.72699327689904147</v>
      </c>
      <c r="F137" s="111">
        <f>IF(RES_hhdet_in_tes!F137=0,"",RES_hhdet_in_tes!F137/RES_hhdet_in_fec!F137)</f>
        <v>0.72809455487664443</v>
      </c>
      <c r="G137" s="111">
        <f>IF(RES_hhdet_in_tes!G137=0,"",RES_hhdet_in_tes!G137/RES_hhdet_in_fec!G137)</f>
        <v>0.7292682040504217</v>
      </c>
      <c r="H137" s="111">
        <f>IF(RES_hhdet_in_tes!H137=0,"",RES_hhdet_in_tes!H137/RES_hhdet_in_fec!H137)</f>
        <v>0.73050728703968426</v>
      </c>
      <c r="I137" s="111">
        <f>IF(RES_hhdet_in_tes!I137=0,"",RES_hhdet_in_tes!I137/RES_hhdet_in_fec!I137)</f>
        <v>0.73182792351966763</v>
      </c>
      <c r="J137" s="111">
        <f>IF(RES_hhdet_in_tes!J137=0,"",RES_hhdet_in_tes!J137/RES_hhdet_in_fec!J137)</f>
        <v>0.7332946379776305</v>
      </c>
      <c r="K137" s="111">
        <f>IF(RES_hhdet_in_tes!K137=0,"",RES_hhdet_in_tes!K137/RES_hhdet_in_fec!K137)</f>
        <v>0.73496461203336527</v>
      </c>
      <c r="L137" s="111">
        <f>IF(RES_hhdet_in_tes!L137=0,"",RES_hhdet_in_tes!L137/RES_hhdet_in_fec!L137)</f>
        <v>0.73685785852484953</v>
      </c>
      <c r="M137" s="111">
        <f>IF(RES_hhdet_in_tes!M137=0,"",RES_hhdet_in_tes!M137/RES_hhdet_in_fec!M137)</f>
        <v>0.74028623027766016</v>
      </c>
      <c r="N137" s="111">
        <f>IF(RES_hhdet_in_tes!N137=0,"",RES_hhdet_in_tes!N137/RES_hhdet_in_fec!N137)</f>
        <v>0.7458261357137973</v>
      </c>
      <c r="O137" s="111">
        <f>IF(RES_hhdet_in_tes!O137=0,"",RES_hhdet_in_tes!O137/RES_hhdet_in_fec!O137)</f>
        <v>0.75421675139119992</v>
      </c>
      <c r="P137" s="111">
        <f>IF(RES_hhdet_in_tes!P137=0,"",RES_hhdet_in_tes!P137/RES_hhdet_in_fec!P137)</f>
        <v>0.76513186528130916</v>
      </c>
      <c r="Q137" s="111">
        <f>IF(RES_hhdet_in_tes!Q137=0,"",RES_hhdet_in_tes!Q137/RES_hhdet_in_fec!Q137)</f>
        <v>0.77584221711109835</v>
      </c>
      <c r="R137" s="111">
        <f>IF(RES_hhdet_in_tes!R137=0,"",RES_hhdet_in_tes!R137/RES_hhdet_in_fec!R137)</f>
        <v>0.78351999361664137</v>
      </c>
      <c r="S137" s="111">
        <f>IF(RES_hhdet_in_tes!S137=0,"",RES_hhdet_in_tes!S137/RES_hhdet_in_fec!S137)</f>
        <v>0.79112207890553998</v>
      </c>
      <c r="T137" s="111">
        <f>IF(RES_hhdet_in_tes!T137=0,"",RES_hhdet_in_tes!T137/RES_hhdet_in_fec!T137)</f>
        <v>0.79848907137070246</v>
      </c>
      <c r="U137" s="111">
        <f>IF(RES_hhdet_in_tes!U137=0,"",RES_hhdet_in_tes!U137/RES_hhdet_in_fec!U137)</f>
        <v>0.80540941551946177</v>
      </c>
      <c r="V137" s="111">
        <f>IF(RES_hhdet_in_tes!V137=0,"",RES_hhdet_in_tes!V137/RES_hhdet_in_fec!V137)</f>
        <v>0.81155854286833806</v>
      </c>
      <c r="W137" s="111">
        <f>IF(RES_hhdet_in_tes!W137=0,"",RES_hhdet_in_tes!W137/RES_hhdet_in_fec!W137)</f>
        <v>0.81639909486192408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0.76926095304497588</v>
      </c>
      <c r="D139" s="124">
        <f>IF(RES_hhdet_in_tes!D139=0,"",RES_hhdet_in_tes!D139/RES_hhdet_in_fec!D139)</f>
        <v>0.77054993018673257</v>
      </c>
      <c r="E139" s="124">
        <f>IF(RES_hhdet_in_tes!E139=0,"",RES_hhdet_in_tes!E139/RES_hhdet_in_fec!E139)</f>
        <v>0.77188657057894694</v>
      </c>
      <c r="F139" s="124">
        <f>IF(RES_hhdet_in_tes!F139=0,"",RES_hhdet_in_tes!F139/RES_hhdet_in_fec!F139)</f>
        <v>0.77322971050531475</v>
      </c>
      <c r="G139" s="124">
        <f>IF(RES_hhdet_in_tes!G139=0,"",RES_hhdet_in_tes!G139/RES_hhdet_in_fec!G139)</f>
        <v>0.774616745481847</v>
      </c>
      <c r="H139" s="124">
        <f>IF(RES_hhdet_in_tes!H139=0,"",RES_hhdet_in_tes!H139/RES_hhdet_in_fec!H139)</f>
        <v>0.77604309877345601</v>
      </c>
      <c r="I139" s="124">
        <f>IF(RES_hhdet_in_tes!I139=0,"",RES_hhdet_in_tes!I139/RES_hhdet_in_fec!I139)</f>
        <v>0.77751798463637944</v>
      </c>
      <c r="J139" s="124">
        <f>IF(RES_hhdet_in_tes!J139=0,"",RES_hhdet_in_tes!J139/RES_hhdet_in_fec!J139)</f>
        <v>0.77907915062608435</v>
      </c>
      <c r="K139" s="124">
        <f>IF(RES_hhdet_in_tes!K139=0,"",RES_hhdet_in_tes!K139/RES_hhdet_in_fec!K139)</f>
        <v>0.78075869209350512</v>
      </c>
      <c r="L139" s="124">
        <f>IF(RES_hhdet_in_tes!L139=0,"",RES_hhdet_in_tes!L139/RES_hhdet_in_fec!L139)</f>
        <v>0.7825651958608596</v>
      </c>
      <c r="M139" s="124">
        <f>IF(RES_hhdet_in_tes!M139=0,"",RES_hhdet_in_tes!M139/RES_hhdet_in_fec!M139)</f>
        <v>0.78502300253222468</v>
      </c>
      <c r="N139" s="124">
        <f>IF(RES_hhdet_in_tes!N139=0,"",RES_hhdet_in_tes!N139/RES_hhdet_in_fec!N139)</f>
        <v>0.78828079082346858</v>
      </c>
      <c r="O139" s="124">
        <f>IF(RES_hhdet_in_tes!O139=0,"",RES_hhdet_in_tes!O139/RES_hhdet_in_fec!O139)</f>
        <v>0.7927000699358463</v>
      </c>
      <c r="P139" s="124">
        <f>IF(RES_hhdet_in_tes!P139=0,"",RES_hhdet_in_tes!P139/RES_hhdet_in_fec!P139)</f>
        <v>0.79847070776467943</v>
      </c>
      <c r="Q139" s="124">
        <f>IF(RES_hhdet_in_tes!Q139=0,"",RES_hhdet_in_tes!Q139/RES_hhdet_in_fec!Q139)</f>
        <v>0.80590829108716444</v>
      </c>
      <c r="R139" s="124">
        <f>IF(RES_hhdet_in_tes!R139=0,"",RES_hhdet_in_tes!R139/RES_hhdet_in_fec!R139)</f>
        <v>0.81602597636066987</v>
      </c>
      <c r="S139" s="124">
        <f>IF(RES_hhdet_in_tes!S139=0,"",RES_hhdet_in_tes!S139/RES_hhdet_in_fec!S139)</f>
        <v>0.82865379390607685</v>
      </c>
      <c r="T139" s="124">
        <f>IF(RES_hhdet_in_tes!T139=0,"",RES_hhdet_in_tes!T139/RES_hhdet_in_fec!T139)</f>
        <v>0.84223074578279922</v>
      </c>
      <c r="U139" s="124">
        <f>IF(RES_hhdet_in_tes!U139=0,"",RES_hhdet_in_tes!U139/RES_hhdet_in_fec!U139)</f>
        <v>0.85519583405028909</v>
      </c>
      <c r="V139" s="124">
        <f>IF(RES_hhdet_in_tes!V139=0,"",RES_hhdet_in_tes!V139/RES_hhdet_in_fec!V139)</f>
        <v>0.86598806076798185</v>
      </c>
      <c r="W139" s="124">
        <f>IF(RES_hhdet_in_tes!W139=0,"",RES_hhdet_in_tes!W139/RES_hhdet_in_fec!W139)</f>
        <v>0.87405909770422463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0.76926095304497588</v>
      </c>
      <c r="D141" s="45">
        <f>IF(RES_hhdet_in_tes!D141=0,"",RES_hhdet_in_tes!D141/RES_hhdet_in_fec!D141)</f>
        <v>0.77054993018673257</v>
      </c>
      <c r="E141" s="45">
        <f>IF(RES_hhdet_in_tes!E141=0,"",RES_hhdet_in_tes!E141/RES_hhdet_in_fec!E141)</f>
        <v>0.77188657057894694</v>
      </c>
      <c r="F141" s="45">
        <f>IF(RES_hhdet_in_tes!F141=0,"",RES_hhdet_in_tes!F141/RES_hhdet_in_fec!F141)</f>
        <v>0.77322971050531475</v>
      </c>
      <c r="G141" s="45">
        <f>IF(RES_hhdet_in_tes!G141=0,"",RES_hhdet_in_tes!G141/RES_hhdet_in_fec!G141)</f>
        <v>0.774616745481847</v>
      </c>
      <c r="H141" s="45">
        <f>IF(RES_hhdet_in_tes!H141=0,"",RES_hhdet_in_tes!H141/RES_hhdet_in_fec!H141)</f>
        <v>0.77604309877345601</v>
      </c>
      <c r="I141" s="45">
        <f>IF(RES_hhdet_in_tes!I141=0,"",RES_hhdet_in_tes!I141/RES_hhdet_in_fec!I141)</f>
        <v>0.77751798463637944</v>
      </c>
      <c r="J141" s="45">
        <f>IF(RES_hhdet_in_tes!J141=0,"",RES_hhdet_in_tes!J141/RES_hhdet_in_fec!J141)</f>
        <v>0.77907915062608435</v>
      </c>
      <c r="K141" s="45">
        <f>IF(RES_hhdet_in_tes!K141=0,"",RES_hhdet_in_tes!K141/RES_hhdet_in_fec!K141)</f>
        <v>0.78075869209350512</v>
      </c>
      <c r="L141" s="45">
        <f>IF(RES_hhdet_in_tes!L141=0,"",RES_hhdet_in_tes!L141/RES_hhdet_in_fec!L141)</f>
        <v>0.7825651958608596</v>
      </c>
      <c r="M141" s="45">
        <f>IF(RES_hhdet_in_tes!M141=0,"",RES_hhdet_in_tes!M141/RES_hhdet_in_fec!M141)</f>
        <v>0.78502300253222468</v>
      </c>
      <c r="N141" s="45">
        <f>IF(RES_hhdet_in_tes!N141=0,"",RES_hhdet_in_tes!N141/RES_hhdet_in_fec!N141)</f>
        <v>0.78828079082346858</v>
      </c>
      <c r="O141" s="45">
        <f>IF(RES_hhdet_in_tes!O141=0,"",RES_hhdet_in_tes!O141/RES_hhdet_in_fec!O141)</f>
        <v>0.7927000699358463</v>
      </c>
      <c r="P141" s="45">
        <f>IF(RES_hhdet_in_tes!P141=0,"",RES_hhdet_in_tes!P141/RES_hhdet_in_fec!P141)</f>
        <v>0.79847070776467943</v>
      </c>
      <c r="Q141" s="45">
        <f>IF(RES_hhdet_in_tes!Q141=0,"",RES_hhdet_in_tes!Q141/RES_hhdet_in_fec!Q141)</f>
        <v>0.80590829108716444</v>
      </c>
      <c r="R141" s="45">
        <f>IF(RES_hhdet_in_tes!R141=0,"",RES_hhdet_in_tes!R141/RES_hhdet_in_fec!R141)</f>
        <v>0.81602597636066987</v>
      </c>
      <c r="S141" s="45">
        <f>IF(RES_hhdet_in_tes!S141=0,"",RES_hhdet_in_tes!S141/RES_hhdet_in_fec!S141)</f>
        <v>0.82865379390607685</v>
      </c>
      <c r="T141" s="45">
        <f>IF(RES_hhdet_in_tes!T141=0,"",RES_hhdet_in_tes!T141/RES_hhdet_in_fec!T141)</f>
        <v>0.84223074578279922</v>
      </c>
      <c r="U141" s="45">
        <f>IF(RES_hhdet_in_tes!U141=0,"",RES_hhdet_in_tes!U141/RES_hhdet_in_fec!U141)</f>
        <v>0.85519583405028909</v>
      </c>
      <c r="V141" s="45">
        <f>IF(RES_hhdet_in_tes!V141=0,"",RES_hhdet_in_tes!V141/RES_hhdet_in_fec!V141)</f>
        <v>0.86598806076798185</v>
      </c>
      <c r="W141" s="45">
        <f>IF(RES_hhdet_in_tes!W141=0,"",RES_hhdet_in_tes!W141/RES_hhdet_in_fec!W141)</f>
        <v>0.87405909770422463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1.5090120201815038</v>
      </c>
      <c r="D143" s="119">
        <f>IF(RES_hhdet_in_tes!D143=0,"",RES_hhdet_in_tes!D143/RES_hhdet_in_fec!D143)</f>
        <v>1.5468312280424736</v>
      </c>
      <c r="E143" s="119">
        <f>IF(RES_hhdet_in_tes!E143=0,"",RES_hhdet_in_tes!E143/RES_hhdet_in_fec!E143)</f>
        <v>1.6267735601311211</v>
      </c>
      <c r="F143" s="119">
        <f>IF(RES_hhdet_in_tes!F143=0,"",RES_hhdet_in_tes!F143/RES_hhdet_in_fec!F143)</f>
        <v>1.6927784754498967</v>
      </c>
      <c r="G143" s="119">
        <f>IF(RES_hhdet_in_tes!G143=0,"",RES_hhdet_in_tes!G143/RES_hhdet_in_fec!G143)</f>
        <v>1.7302170400994565</v>
      </c>
      <c r="H143" s="119">
        <f>IF(RES_hhdet_in_tes!H143=0,"",RES_hhdet_in_tes!H143/RES_hhdet_in_fec!H143)</f>
        <v>1.8003673595220091</v>
      </c>
      <c r="I143" s="119">
        <f>IF(RES_hhdet_in_tes!I143=0,"",RES_hhdet_in_tes!I143/RES_hhdet_in_fec!I143)</f>
        <v>1.8449266226513246</v>
      </c>
      <c r="J143" s="119">
        <f>IF(RES_hhdet_in_tes!J143=0,"",RES_hhdet_in_tes!J143/RES_hhdet_in_fec!J143)</f>
        <v>1.957525892782491</v>
      </c>
      <c r="K143" s="119">
        <f>IF(RES_hhdet_in_tes!K143=0,"",RES_hhdet_in_tes!K143/RES_hhdet_in_fec!K143)</f>
        <v>2.0491243997431958</v>
      </c>
      <c r="L143" s="119">
        <f>IF(RES_hhdet_in_tes!L143=0,"",RES_hhdet_in_tes!L143/RES_hhdet_in_fec!L143)</f>
        <v>2.0672589711961273</v>
      </c>
      <c r="M143" s="119">
        <f>IF(RES_hhdet_in_tes!M143=0,"",RES_hhdet_in_tes!M143/RES_hhdet_in_fec!M143)</f>
        <v>2.1958255356610152</v>
      </c>
      <c r="N143" s="119">
        <f>IF(RES_hhdet_in_tes!N143=0,"",RES_hhdet_in_tes!N143/RES_hhdet_in_fec!N143)</f>
        <v>2.2235482462577965</v>
      </c>
      <c r="O143" s="119">
        <f>IF(RES_hhdet_in_tes!O143=0,"",RES_hhdet_in_tes!O143/RES_hhdet_in_fec!O143)</f>
        <v>2.2892647534734736</v>
      </c>
      <c r="P143" s="119">
        <f>IF(RES_hhdet_in_tes!P143=0,"",RES_hhdet_in_tes!P143/RES_hhdet_in_fec!P143)</f>
        <v>2.3219618787354821</v>
      </c>
      <c r="Q143" s="119">
        <f>IF(RES_hhdet_in_tes!Q143=0,"",RES_hhdet_in_tes!Q143/RES_hhdet_in_fec!Q143)</f>
        <v>2.30909811931165</v>
      </c>
      <c r="R143" s="119">
        <f>IF(RES_hhdet_in_tes!R143=0,"",RES_hhdet_in_tes!R143/RES_hhdet_in_fec!R143)</f>
        <v>2.3276066931662496</v>
      </c>
      <c r="S143" s="119">
        <f>IF(RES_hhdet_in_tes!S143=0,"",RES_hhdet_in_tes!S143/RES_hhdet_in_fec!S143)</f>
        <v>2.3377985437680793</v>
      </c>
      <c r="T143" s="119">
        <f>IF(RES_hhdet_in_tes!T143=0,"",RES_hhdet_in_tes!T143/RES_hhdet_in_fec!T143)</f>
        <v>2.3372277067412646</v>
      </c>
      <c r="U143" s="119">
        <f>IF(RES_hhdet_in_tes!U143=0,"",RES_hhdet_in_tes!U143/RES_hhdet_in_fec!U143)</f>
        <v>2.3904806071176403</v>
      </c>
      <c r="V143" s="119">
        <f>IF(RES_hhdet_in_tes!V143=0,"",RES_hhdet_in_tes!V143/RES_hhdet_in_fec!V143)</f>
        <v>2.4461666416787931</v>
      </c>
      <c r="W143" s="119">
        <f>IF(RES_hhdet_in_tes!W143=0,"",RES_hhdet_in_tes!W143/RES_hhdet_in_fec!W143)</f>
        <v>2.4822678971135881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1.7246996918511486</v>
      </c>
      <c r="D144" s="124">
        <f>IF(RES_hhdet_in_tes!D144=0,"",RES_hhdet_in_tes!D144/RES_hhdet_in_fec!D144)</f>
        <v>1.8258395360850306</v>
      </c>
      <c r="E144" s="124">
        <f>IF(RES_hhdet_in_tes!E144=0,"",RES_hhdet_in_tes!E144/RES_hhdet_in_fec!E144)</f>
        <v>1.9298760423148622</v>
      </c>
      <c r="F144" s="124">
        <f>IF(RES_hhdet_in_tes!F144=0,"",RES_hhdet_in_tes!F144/RES_hhdet_in_fec!F144)</f>
        <v>2.0363767466828597</v>
      </c>
      <c r="G144" s="124">
        <f>IF(RES_hhdet_in_tes!G144=0,"",RES_hhdet_in_tes!G144/RES_hhdet_in_fec!G144)</f>
        <v>2.1457009353748777</v>
      </c>
      <c r="H144" s="124">
        <f>IF(RES_hhdet_in_tes!H144=0,"",RES_hhdet_in_tes!H144/RES_hhdet_in_fec!H144)</f>
        <v>2.2577808147186338</v>
      </c>
      <c r="I144" s="124">
        <f>IF(RES_hhdet_in_tes!I144=0,"",RES_hhdet_in_tes!I144/RES_hhdet_in_fec!I144)</f>
        <v>2.3726801004536062</v>
      </c>
      <c r="J144" s="124">
        <f>IF(RES_hhdet_in_tes!J144=0,"",RES_hhdet_in_tes!J144/RES_hhdet_in_fec!J144)</f>
        <v>2.4907150759063983</v>
      </c>
      <c r="K144" s="124">
        <f>IF(RES_hhdet_in_tes!K144=0,"",RES_hhdet_in_tes!K144/RES_hhdet_in_fec!K144)</f>
        <v>2.6121198149481781</v>
      </c>
      <c r="L144" s="124">
        <f>IF(RES_hhdet_in_tes!L144=0,"",RES_hhdet_in_tes!L144/RES_hhdet_in_fec!L144)</f>
        <v>2.7368938178744089</v>
      </c>
      <c r="M144" s="124">
        <f>IF(RES_hhdet_in_tes!M144=0,"",RES_hhdet_in_tes!M144/RES_hhdet_in_fec!M144)</f>
        <v>2.8740926647550342</v>
      </c>
      <c r="N144" s="124">
        <f>IF(RES_hhdet_in_tes!N144=0,"",RES_hhdet_in_tes!N144/RES_hhdet_in_fec!N144)</f>
        <v>3.0260167590804059</v>
      </c>
      <c r="O144" s="124">
        <f>IF(RES_hhdet_in_tes!O144=0,"",RES_hhdet_in_tes!O144/RES_hhdet_in_fec!O144)</f>
        <v>3.1911309660281768</v>
      </c>
      <c r="P144" s="124">
        <f>IF(RES_hhdet_in_tes!P144=0,"",RES_hhdet_in_tes!P144/RES_hhdet_in_fec!P144)</f>
        <v>3.3568643533794651</v>
      </c>
      <c r="Q144" s="124">
        <f>IF(RES_hhdet_in_tes!Q144=0,"",RES_hhdet_in_tes!Q144/RES_hhdet_in_fec!Q144)</f>
        <v>3.4927221960094448</v>
      </c>
      <c r="R144" s="124">
        <f>IF(RES_hhdet_in_tes!R144=0,"",RES_hhdet_in_tes!R144/RES_hhdet_in_fec!R144)</f>
        <v>3.5533026510174963</v>
      </c>
      <c r="S144" s="124">
        <f>IF(RES_hhdet_in_tes!S144=0,"",RES_hhdet_in_tes!S144/RES_hhdet_in_fec!S144)</f>
        <v>3.5916477013298187</v>
      </c>
      <c r="T144" s="124">
        <f>IF(RES_hhdet_in_tes!T144=0,"",RES_hhdet_in_tes!T144/RES_hhdet_in_fec!T144)</f>
        <v>3.6162409115233913</v>
      </c>
      <c r="U144" s="124">
        <f>IF(RES_hhdet_in_tes!U144=0,"",RES_hhdet_in_tes!U144/RES_hhdet_in_fec!U144)</f>
        <v>3.6358137337315992</v>
      </c>
      <c r="V144" s="124">
        <f>IF(RES_hhdet_in_tes!V144=0,"",RES_hhdet_in_tes!V144/RES_hhdet_in_fec!V144)</f>
        <v>3.659440594124193</v>
      </c>
      <c r="W144" s="124">
        <f>IF(RES_hhdet_in_tes!W144=0,"",RES_hhdet_in_tes!W144/RES_hhdet_in_fec!W144)</f>
        <v>3.6864509276312165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1.7246996918511486</v>
      </c>
      <c r="D145" s="111">
        <f>IF(RES_hhdet_in_tes!D145=0,"",RES_hhdet_in_tes!D145/RES_hhdet_in_fec!D145)</f>
        <v>1.8258395360850306</v>
      </c>
      <c r="E145" s="111">
        <f>IF(RES_hhdet_in_tes!E145=0,"",RES_hhdet_in_tes!E145/RES_hhdet_in_fec!E145)</f>
        <v>1.9298760423148622</v>
      </c>
      <c r="F145" s="111">
        <f>IF(RES_hhdet_in_tes!F145=0,"",RES_hhdet_in_tes!F145/RES_hhdet_in_fec!F145)</f>
        <v>2.0363767466828597</v>
      </c>
      <c r="G145" s="111">
        <f>IF(RES_hhdet_in_tes!G145=0,"",RES_hhdet_in_tes!G145/RES_hhdet_in_fec!G145)</f>
        <v>2.1457009353748777</v>
      </c>
      <c r="H145" s="111">
        <f>IF(RES_hhdet_in_tes!H145=0,"",RES_hhdet_in_tes!H145/RES_hhdet_in_fec!H145)</f>
        <v>2.2577808147186338</v>
      </c>
      <c r="I145" s="111">
        <f>IF(RES_hhdet_in_tes!I145=0,"",RES_hhdet_in_tes!I145/RES_hhdet_in_fec!I145)</f>
        <v>2.3726801004536062</v>
      </c>
      <c r="J145" s="111">
        <f>IF(RES_hhdet_in_tes!J145=0,"",RES_hhdet_in_tes!J145/RES_hhdet_in_fec!J145)</f>
        <v>2.4907150759063983</v>
      </c>
      <c r="K145" s="111">
        <f>IF(RES_hhdet_in_tes!K145=0,"",RES_hhdet_in_tes!K145/RES_hhdet_in_fec!K145)</f>
        <v>2.6121198149481781</v>
      </c>
      <c r="L145" s="111">
        <f>IF(RES_hhdet_in_tes!L145=0,"",RES_hhdet_in_tes!L145/RES_hhdet_in_fec!L145)</f>
        <v>2.7368938178744089</v>
      </c>
      <c r="M145" s="111">
        <f>IF(RES_hhdet_in_tes!M145=0,"",RES_hhdet_in_tes!M145/RES_hhdet_in_fec!M145)</f>
        <v>2.8740926647550342</v>
      </c>
      <c r="N145" s="111">
        <f>IF(RES_hhdet_in_tes!N145=0,"",RES_hhdet_in_tes!N145/RES_hhdet_in_fec!N145)</f>
        <v>3.0260167590804059</v>
      </c>
      <c r="O145" s="111">
        <f>IF(RES_hhdet_in_tes!O145=0,"",RES_hhdet_in_tes!O145/RES_hhdet_in_fec!O145)</f>
        <v>3.1911309660281768</v>
      </c>
      <c r="P145" s="111">
        <f>IF(RES_hhdet_in_tes!P145=0,"",RES_hhdet_in_tes!P145/RES_hhdet_in_fec!P145)</f>
        <v>3.3568643533794651</v>
      </c>
      <c r="Q145" s="111">
        <f>IF(RES_hhdet_in_tes!Q145=0,"",RES_hhdet_in_tes!Q145/RES_hhdet_in_fec!Q145)</f>
        <v>3.4927221960094448</v>
      </c>
      <c r="R145" s="111">
        <f>IF(RES_hhdet_in_tes!R145=0,"",RES_hhdet_in_tes!R145/RES_hhdet_in_fec!R145)</f>
        <v>3.5533026510174963</v>
      </c>
      <c r="S145" s="111">
        <f>IF(RES_hhdet_in_tes!S145=0,"",RES_hhdet_in_tes!S145/RES_hhdet_in_fec!S145)</f>
        <v>3.5916477013298187</v>
      </c>
      <c r="T145" s="111">
        <f>IF(RES_hhdet_in_tes!T145=0,"",RES_hhdet_in_tes!T145/RES_hhdet_in_fec!T145)</f>
        <v>3.6162409115233913</v>
      </c>
      <c r="U145" s="111">
        <f>IF(RES_hhdet_in_tes!U145=0,"",RES_hhdet_in_tes!U145/RES_hhdet_in_fec!U145)</f>
        <v>3.6358137337315992</v>
      </c>
      <c r="V145" s="111">
        <f>IF(RES_hhdet_in_tes!V145=0,"",RES_hhdet_in_tes!V145/RES_hhdet_in_fec!V145)</f>
        <v>3.659440594124193</v>
      </c>
      <c r="W145" s="111">
        <f>IF(RES_hhdet_in_tes!W145=0,"",RES_hhdet_in_tes!W145/RES_hhdet_in_fec!W145)</f>
        <v>3.6864509276312165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2.6100601542002408</v>
      </c>
      <c r="D146" s="124">
        <f>IF(RES_hhdet_in_tes!D146=0,"",RES_hhdet_in_tes!D146/RES_hhdet_in_fec!D146)</f>
        <v>2.7044602027243969</v>
      </c>
      <c r="E146" s="124">
        <f>IF(RES_hhdet_in_tes!E146=0,"",RES_hhdet_in_tes!E146/RES_hhdet_in_fec!E146)</f>
        <v>2.7998569857676805</v>
      </c>
      <c r="F146" s="124">
        <f>IF(RES_hhdet_in_tes!F146=0,"",RES_hhdet_in_tes!F146/RES_hhdet_in_fec!F146)</f>
        <v>2.8953562222158866</v>
      </c>
      <c r="G146" s="124">
        <f>IF(RES_hhdet_in_tes!G146=0,"",RES_hhdet_in_tes!G146/RES_hhdet_in_fec!G146)</f>
        <v>2.9917629377428487</v>
      </c>
      <c r="H146" s="124">
        <f>IF(RES_hhdet_in_tes!H146=0,"",RES_hhdet_in_tes!H146/RES_hhdet_in_fec!H146)</f>
        <v>3.0889733757813058</v>
      </c>
      <c r="I146" s="124">
        <f>IF(RES_hhdet_in_tes!I146=0,"",RES_hhdet_in_tes!I146/RES_hhdet_in_fec!I146)</f>
        <v>3.1871804568361775</v>
      </c>
      <c r="J146" s="124">
        <f>IF(RES_hhdet_in_tes!J146=0,"",RES_hhdet_in_tes!J146/RES_hhdet_in_fec!J146)</f>
        <v>3.287186642942082</v>
      </c>
      <c r="K146" s="124">
        <f>IF(RES_hhdet_in_tes!K146=0,"",RES_hhdet_in_tes!K146/RES_hhdet_in_fec!K146)</f>
        <v>3.3896666613144912</v>
      </c>
      <c r="L146" s="124">
        <f>IF(RES_hhdet_in_tes!L146=0,"",RES_hhdet_in_tes!L146/RES_hhdet_in_fec!L146)</f>
        <v>3.4947873343064804</v>
      </c>
      <c r="M146" s="124">
        <f>IF(RES_hhdet_in_tes!M146=0,"",RES_hhdet_in_tes!M146/RES_hhdet_in_fec!M146)</f>
        <v>3.6203440727988814</v>
      </c>
      <c r="N146" s="124">
        <f>IF(RES_hhdet_in_tes!N146=0,"",RES_hhdet_in_tes!N146/RES_hhdet_in_fec!N146)</f>
        <v>3.7721606037146627</v>
      </c>
      <c r="O146" s="124">
        <f>IF(RES_hhdet_in_tes!O146=0,"",RES_hhdet_in_tes!O146/RES_hhdet_in_fec!O146)</f>
        <v>3.9534565617362767</v>
      </c>
      <c r="P146" s="124">
        <f>IF(RES_hhdet_in_tes!P146=0,"",RES_hhdet_in_tes!P146/RES_hhdet_in_fec!P146)</f>
        <v>4.1500681243482811</v>
      </c>
      <c r="Q146" s="124">
        <f>IF(RES_hhdet_in_tes!Q146=0,"",RES_hhdet_in_tes!Q146/RES_hhdet_in_fec!Q146)</f>
        <v>4.319032874106985</v>
      </c>
      <c r="R146" s="124">
        <f>IF(RES_hhdet_in_tes!R146=0,"",RES_hhdet_in_tes!R146/RES_hhdet_in_fec!R146)</f>
        <v>4.425034298163208</v>
      </c>
      <c r="S146" s="124">
        <f>IF(RES_hhdet_in_tes!S146=0,"",RES_hhdet_in_tes!S146/RES_hhdet_in_fec!S146)</f>
        <v>4.5094062271053321</v>
      </c>
      <c r="T146" s="124">
        <f>IF(RES_hhdet_in_tes!T146=0,"",RES_hhdet_in_tes!T146/RES_hhdet_in_fec!T146)</f>
        <v>4.5799021855352811</v>
      </c>
      <c r="U146" s="124">
        <f>IF(RES_hhdet_in_tes!U146=0,"",RES_hhdet_in_tes!U146/RES_hhdet_in_fec!U146)</f>
        <v>4.6440797116668477</v>
      </c>
      <c r="V146" s="124">
        <f>IF(RES_hhdet_in_tes!V146=0,"",RES_hhdet_in_tes!V146/RES_hhdet_in_fec!V146)</f>
        <v>4.7095157201018685</v>
      </c>
      <c r="W146" s="124">
        <f>IF(RES_hhdet_in_tes!W146=0,"",RES_hhdet_in_tes!W146/RES_hhdet_in_fec!W146)</f>
        <v>4.7735784864068149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2.6100601542002408</v>
      </c>
      <c r="D147" s="111">
        <f>IF(RES_hhdet_in_tes!D147=0,"",RES_hhdet_in_tes!D147/RES_hhdet_in_fec!D147)</f>
        <v>2.7044602027243969</v>
      </c>
      <c r="E147" s="111">
        <f>IF(RES_hhdet_in_tes!E147=0,"",RES_hhdet_in_tes!E147/RES_hhdet_in_fec!E147)</f>
        <v>2.7998569857676805</v>
      </c>
      <c r="F147" s="111">
        <f>IF(RES_hhdet_in_tes!F147=0,"",RES_hhdet_in_tes!F147/RES_hhdet_in_fec!F147)</f>
        <v>2.8953562222158866</v>
      </c>
      <c r="G147" s="111">
        <f>IF(RES_hhdet_in_tes!G147=0,"",RES_hhdet_in_tes!G147/RES_hhdet_in_fec!G147)</f>
        <v>2.9917629377428487</v>
      </c>
      <c r="H147" s="111">
        <f>IF(RES_hhdet_in_tes!H147=0,"",RES_hhdet_in_tes!H147/RES_hhdet_in_fec!H147)</f>
        <v>3.0889733757813058</v>
      </c>
      <c r="I147" s="111">
        <f>IF(RES_hhdet_in_tes!I147=0,"",RES_hhdet_in_tes!I147/RES_hhdet_in_fec!I147)</f>
        <v>3.1871804568361775</v>
      </c>
      <c r="J147" s="111">
        <f>IF(RES_hhdet_in_tes!J147=0,"",RES_hhdet_in_tes!J147/RES_hhdet_in_fec!J147)</f>
        <v>3.287186642942082</v>
      </c>
      <c r="K147" s="111">
        <f>IF(RES_hhdet_in_tes!K147=0,"",RES_hhdet_in_tes!K147/RES_hhdet_in_fec!K147)</f>
        <v>3.3896666613144912</v>
      </c>
      <c r="L147" s="111">
        <f>IF(RES_hhdet_in_tes!L147=0,"",RES_hhdet_in_tes!L147/RES_hhdet_in_fec!L147)</f>
        <v>3.4947873343064804</v>
      </c>
      <c r="M147" s="111">
        <f>IF(RES_hhdet_in_tes!M147=0,"",RES_hhdet_in_tes!M147/RES_hhdet_in_fec!M147)</f>
        <v>3.6203440727988814</v>
      </c>
      <c r="N147" s="111">
        <f>IF(RES_hhdet_in_tes!N147=0,"",RES_hhdet_in_tes!N147/RES_hhdet_in_fec!N147)</f>
        <v>3.7721606037146627</v>
      </c>
      <c r="O147" s="111">
        <f>IF(RES_hhdet_in_tes!O147=0,"",RES_hhdet_in_tes!O147/RES_hhdet_in_fec!O147)</f>
        <v>3.9534565617362767</v>
      </c>
      <c r="P147" s="111">
        <f>IF(RES_hhdet_in_tes!P147=0,"",RES_hhdet_in_tes!P147/RES_hhdet_in_fec!P147)</f>
        <v>4.1500681243482811</v>
      </c>
      <c r="Q147" s="111">
        <f>IF(RES_hhdet_in_tes!Q147=0,"",RES_hhdet_in_tes!Q147/RES_hhdet_in_fec!Q147)</f>
        <v>4.319032874106985</v>
      </c>
      <c r="R147" s="111">
        <f>IF(RES_hhdet_in_tes!R147=0,"",RES_hhdet_in_tes!R147/RES_hhdet_in_fec!R147)</f>
        <v>4.425034298163208</v>
      </c>
      <c r="S147" s="111">
        <f>IF(RES_hhdet_in_tes!S147=0,"",RES_hhdet_in_tes!S147/RES_hhdet_in_fec!S147)</f>
        <v>4.5094062271053321</v>
      </c>
      <c r="T147" s="111">
        <f>IF(RES_hhdet_in_tes!T147=0,"",RES_hhdet_in_tes!T147/RES_hhdet_in_fec!T147)</f>
        <v>4.5799021855352811</v>
      </c>
      <c r="U147" s="111">
        <f>IF(RES_hhdet_in_tes!U147=0,"",RES_hhdet_in_tes!U147/RES_hhdet_in_fec!U147)</f>
        <v>4.6440797116668477</v>
      </c>
      <c r="V147" s="111">
        <f>IF(RES_hhdet_in_tes!V147=0,"",RES_hhdet_in_tes!V147/RES_hhdet_in_fec!V147)</f>
        <v>4.7095157201018685</v>
      </c>
      <c r="W147" s="111">
        <f>IF(RES_hhdet_in_tes!W147=0,"",RES_hhdet_in_tes!W147/RES_hhdet_in_fec!W147)</f>
        <v>4.7735784864068149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0.78525435330649096</v>
      </c>
      <c r="D148" s="124">
        <f>IF(RES_hhdet_in_tes!D148=0,"",RES_hhdet_in_tes!D148/RES_hhdet_in_fec!D148)</f>
        <v>0.77558209793603294</v>
      </c>
      <c r="E148" s="124">
        <f>IF(RES_hhdet_in_tes!E148=0,"",RES_hhdet_in_tes!E148/RES_hhdet_in_fec!E148)</f>
        <v>0.77967158724650054</v>
      </c>
      <c r="F148" s="124">
        <f>IF(RES_hhdet_in_tes!F148=0,"",RES_hhdet_in_tes!F148/RES_hhdet_in_fec!F148)</f>
        <v>0.79303109446899234</v>
      </c>
      <c r="G148" s="124">
        <f>IF(RES_hhdet_in_tes!G148=0,"",RES_hhdet_in_tes!G148/RES_hhdet_in_fec!G148)</f>
        <v>0.78302876995789428</v>
      </c>
      <c r="H148" s="124">
        <f>IF(RES_hhdet_in_tes!H148=0,"",RES_hhdet_in_tes!H148/RES_hhdet_in_fec!H148)</f>
        <v>0.77849856563635988</v>
      </c>
      <c r="I148" s="124">
        <f>IF(RES_hhdet_in_tes!I148=0,"",RES_hhdet_in_tes!I148/RES_hhdet_in_fec!I148)</f>
        <v>0.80145565426023024</v>
      </c>
      <c r="J148" s="124">
        <f>IF(RES_hhdet_in_tes!J148=0,"",RES_hhdet_in_tes!J148/RES_hhdet_in_fec!J148)</f>
        <v>0.78330368211563439</v>
      </c>
      <c r="K148" s="124">
        <f>IF(RES_hhdet_in_tes!K148=0,"",RES_hhdet_in_tes!K148/RES_hhdet_in_fec!K148)</f>
        <v>0.81105269708845307</v>
      </c>
      <c r="L148" s="124">
        <f>IF(RES_hhdet_in_tes!L148=0,"",RES_hhdet_in_tes!L148/RES_hhdet_in_fec!L148)</f>
        <v>0.75128067930359388</v>
      </c>
      <c r="M148" s="124">
        <f>IF(RES_hhdet_in_tes!M148=0,"",RES_hhdet_in_tes!M148/RES_hhdet_in_fec!M148)</f>
        <v>0.84941120399835734</v>
      </c>
      <c r="N148" s="124">
        <f>IF(RES_hhdet_in_tes!N148=0,"",RES_hhdet_in_tes!N148/RES_hhdet_in_fec!N148)</f>
        <v>0.79381930507441967</v>
      </c>
      <c r="O148" s="124">
        <f>IF(RES_hhdet_in_tes!O148=0,"",RES_hhdet_in_tes!O148/RES_hhdet_in_fec!O148)</f>
        <v>0.81368495615359393</v>
      </c>
      <c r="P148" s="124">
        <f>IF(RES_hhdet_in_tes!P148=0,"",RES_hhdet_in_tes!P148/RES_hhdet_in_fec!P148)</f>
        <v>0.8430330240650965</v>
      </c>
      <c r="Q148" s="124">
        <f>IF(RES_hhdet_in_tes!Q148=0,"",RES_hhdet_in_tes!Q148/RES_hhdet_in_fec!Q148)</f>
        <v>0.82211518938883832</v>
      </c>
      <c r="R148" s="124">
        <f>IF(RES_hhdet_in_tes!R148=0,"",RES_hhdet_in_tes!R148/RES_hhdet_in_fec!R148)</f>
        <v>0.83716408668815734</v>
      </c>
      <c r="S148" s="124">
        <f>IF(RES_hhdet_in_tes!S148=0,"",RES_hhdet_in_tes!S148/RES_hhdet_in_fec!S148)</f>
        <v>0.83626254987996407</v>
      </c>
      <c r="T148" s="124">
        <f>IF(RES_hhdet_in_tes!T148=0,"",RES_hhdet_in_tes!T148/RES_hhdet_in_fec!T148)</f>
        <v>0.83152589380477726</v>
      </c>
      <c r="U148" s="124">
        <f>IF(RES_hhdet_in_tes!U148=0,"",RES_hhdet_in_tes!U148/RES_hhdet_in_fec!U148)</f>
        <v>0.85328517170074702</v>
      </c>
      <c r="V148" s="124">
        <f>IF(RES_hhdet_in_tes!V148=0,"",RES_hhdet_in_tes!V148/RES_hhdet_in_fec!V148)</f>
        <v>0.85292372020054641</v>
      </c>
      <c r="W148" s="124">
        <f>IF(RES_hhdet_in_tes!W148=0,"",RES_hhdet_in_tes!W148/RES_hhdet_in_fec!W148)</f>
        <v>0.85885447578842256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0.72488958307309126</v>
      </c>
      <c r="D153" s="112">
        <f>IF(RES_hhdet_in_tes!D153=0,"",RES_hhdet_in_tes!D153/RES_hhdet_in_fec!D153)</f>
        <v>0.72590247705034727</v>
      </c>
      <c r="E153" s="112">
        <f>IF(RES_hhdet_in_tes!E153=0,"",RES_hhdet_in_tes!E153/RES_hhdet_in_fec!E153)</f>
        <v>0.72699327689904147</v>
      </c>
      <c r="F153" s="112">
        <f>IF(RES_hhdet_in_tes!F153=0,"",RES_hhdet_in_tes!F153/RES_hhdet_in_fec!F153)</f>
        <v>0.72809455487664432</v>
      </c>
      <c r="G153" s="112">
        <f>IF(RES_hhdet_in_tes!G153=0,"",RES_hhdet_in_tes!G153/RES_hhdet_in_fec!G153)</f>
        <v>0.7292682040504217</v>
      </c>
      <c r="H153" s="112">
        <f>IF(RES_hhdet_in_tes!H153=0,"",RES_hhdet_in_tes!H153/RES_hhdet_in_fec!H153)</f>
        <v>0.73050728703968437</v>
      </c>
      <c r="I153" s="112">
        <f>IF(RES_hhdet_in_tes!I153=0,"",RES_hhdet_in_tes!I153/RES_hhdet_in_fec!I153)</f>
        <v>0.73182792351966763</v>
      </c>
      <c r="J153" s="112">
        <f>IF(RES_hhdet_in_tes!J153=0,"",RES_hhdet_in_tes!J153/RES_hhdet_in_fec!J153)</f>
        <v>0.7332946379776305</v>
      </c>
      <c r="K153" s="112">
        <f>IF(RES_hhdet_in_tes!K153=0,"",RES_hhdet_in_tes!K153/RES_hhdet_in_fec!K153)</f>
        <v>0.73496461203336527</v>
      </c>
      <c r="L153" s="112">
        <f>IF(RES_hhdet_in_tes!L153=0,"",RES_hhdet_in_tes!L153/RES_hhdet_in_fec!L153)</f>
        <v>0.73685785852484953</v>
      </c>
      <c r="M153" s="112">
        <f>IF(RES_hhdet_in_tes!M153=0,"",RES_hhdet_in_tes!M153/RES_hhdet_in_fec!M153)</f>
        <v>0.74028623027766005</v>
      </c>
      <c r="N153" s="112">
        <f>IF(RES_hhdet_in_tes!N153=0,"",RES_hhdet_in_tes!N153/RES_hhdet_in_fec!N153)</f>
        <v>0.7458261357137973</v>
      </c>
      <c r="O153" s="112">
        <f>IF(RES_hhdet_in_tes!O153=0,"",RES_hhdet_in_tes!O153/RES_hhdet_in_fec!O153)</f>
        <v>0.75421675139119981</v>
      </c>
      <c r="P153" s="112">
        <f>IF(RES_hhdet_in_tes!P153=0,"",RES_hhdet_in_tes!P153/RES_hhdet_in_fec!P153)</f>
        <v>0.76513186528130916</v>
      </c>
      <c r="Q153" s="112">
        <f>IF(RES_hhdet_in_tes!Q153=0,"",RES_hhdet_in_tes!Q153/RES_hhdet_in_fec!Q153)</f>
        <v>0.77584221711109835</v>
      </c>
      <c r="R153" s="112">
        <f>IF(RES_hhdet_in_tes!R153=0,"",RES_hhdet_in_tes!R153/RES_hhdet_in_fec!R153)</f>
        <v>0.78351999361664137</v>
      </c>
      <c r="S153" s="112">
        <f>IF(RES_hhdet_in_tes!S153=0,"",RES_hhdet_in_tes!S153/RES_hhdet_in_fec!S153)</f>
        <v>0.79112207890553998</v>
      </c>
      <c r="T153" s="112">
        <f>IF(RES_hhdet_in_tes!T153=0,"",RES_hhdet_in_tes!T153/RES_hhdet_in_fec!T153)</f>
        <v>0.79848907137070246</v>
      </c>
      <c r="U153" s="112">
        <f>IF(RES_hhdet_in_tes!U153=0,"",RES_hhdet_in_tes!U153/RES_hhdet_in_fec!U153)</f>
        <v>0.80540941551946177</v>
      </c>
      <c r="V153" s="112">
        <f>IF(RES_hhdet_in_tes!V153=0,"",RES_hhdet_in_tes!V153/RES_hhdet_in_fec!V153)</f>
        <v>0.81155854286833795</v>
      </c>
      <c r="W153" s="112">
        <f>IF(RES_hhdet_in_tes!W153=0,"",RES_hhdet_in_tes!W153/RES_hhdet_in_fec!W153)</f>
        <v>0.81639909486192419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0.84428774977364585</v>
      </c>
      <c r="D154" s="113">
        <f>IF(RES_hhdet_in_tes!D154=0,"",RES_hhdet_in_tes!D154/RES_hhdet_in_fec!D154)</f>
        <v>0.83822844161405097</v>
      </c>
      <c r="E154" s="113">
        <f>IF(RES_hhdet_in_tes!E154=0,"",RES_hhdet_in_tes!E154/RES_hhdet_in_fec!E154)</f>
        <v>0.84193078478971783</v>
      </c>
      <c r="F154" s="113">
        <f>IF(RES_hhdet_in_tes!F154=0,"",RES_hhdet_in_tes!F154/RES_hhdet_in_fec!F154)</f>
        <v>0.84240654736830656</v>
      </c>
      <c r="G154" s="113">
        <f>IF(RES_hhdet_in_tes!G154=0,"",RES_hhdet_in_tes!G154/RES_hhdet_in_fec!G154)</f>
        <v>0.84142130304867446</v>
      </c>
      <c r="H154" s="113">
        <f>IF(RES_hhdet_in_tes!H154=0,"",RES_hhdet_in_tes!H154/RES_hhdet_in_fec!H154)</f>
        <v>0.84457703957530716</v>
      </c>
      <c r="I154" s="113">
        <f>IF(RES_hhdet_in_tes!I154=0,"",RES_hhdet_in_tes!I154/RES_hhdet_in_fec!I154)</f>
        <v>0.8367039324389457</v>
      </c>
      <c r="J154" s="113">
        <f>IF(RES_hhdet_in_tes!J154=0,"",RES_hhdet_in_tes!J154/RES_hhdet_in_fec!J154)</f>
        <v>0.85074357447136739</v>
      </c>
      <c r="K154" s="113">
        <f>IF(RES_hhdet_in_tes!K154=0,"",RES_hhdet_in_tes!K154/RES_hhdet_in_fec!K154)</f>
        <v>0.84767858968441123</v>
      </c>
      <c r="L154" s="113">
        <f>IF(RES_hhdet_in_tes!L154=0,"",RES_hhdet_in_tes!L154/RES_hhdet_in_fec!L154)</f>
        <v>0.86920353363896874</v>
      </c>
      <c r="M154" s="113">
        <f>IF(RES_hhdet_in_tes!M154=0,"",RES_hhdet_in_tes!M154/RES_hhdet_in_fec!M154)</f>
        <v>0.86019453334667562</v>
      </c>
      <c r="N154" s="113">
        <f>IF(RES_hhdet_in_tes!N154=0,"",RES_hhdet_in_tes!N154/RES_hhdet_in_fec!N154)</f>
        <v>0.86908553187295035</v>
      </c>
      <c r="O154" s="113">
        <f>IF(RES_hhdet_in_tes!O154=0,"",RES_hhdet_in_tes!O154/RES_hhdet_in_fec!O154)</f>
        <v>0.87162368354460562</v>
      </c>
      <c r="P154" s="113">
        <f>IF(RES_hhdet_in_tes!P154=0,"",RES_hhdet_in_tes!P154/RES_hhdet_in_fec!P154)</f>
        <v>0.87378099583667468</v>
      </c>
      <c r="Q154" s="113">
        <f>IF(RES_hhdet_in_tes!Q154=0,"",RES_hhdet_in_tes!Q154/RES_hhdet_in_fec!Q154)</f>
        <v>0.87910438627557119</v>
      </c>
      <c r="R154" s="113">
        <f>IF(RES_hhdet_in_tes!R154=0,"",RES_hhdet_in_tes!R154/RES_hhdet_in_fec!R154)</f>
        <v>0.88006795493851397</v>
      </c>
      <c r="S154" s="113">
        <f>IF(RES_hhdet_in_tes!S154=0,"",RES_hhdet_in_tes!S154/RES_hhdet_in_fec!S154)</f>
        <v>0.8841579375285864</v>
      </c>
      <c r="T154" s="113">
        <f>IF(RES_hhdet_in_tes!T154=0,"",RES_hhdet_in_tes!T154/RES_hhdet_in_fec!T154)</f>
        <v>0.89305208012117243</v>
      </c>
      <c r="U154" s="113">
        <f>IF(RES_hhdet_in_tes!U154=0,"",RES_hhdet_in_tes!U154/RES_hhdet_in_fec!U154)</f>
        <v>0.90044860166130403</v>
      </c>
      <c r="V154" s="113">
        <f>IF(RES_hhdet_in_tes!V154=0,"",RES_hhdet_in_tes!V154/RES_hhdet_in_fec!V154)</f>
        <v>0.90481489512926316</v>
      </c>
      <c r="W154" s="113">
        <f>IF(RES_hhdet_in_tes!W154=0,"",RES_hhdet_in_tes!W154/RES_hhdet_in_fec!W154)</f>
        <v>0.90782432742924057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0.72488958307309137</v>
      </c>
      <c r="D155" s="111">
        <f>IF(RES_hhdet_in_tes!D155=0,"",RES_hhdet_in_tes!D155/RES_hhdet_in_fec!D155)</f>
        <v>0.72590247705034727</v>
      </c>
      <c r="E155" s="111">
        <f>IF(RES_hhdet_in_tes!E155=0,"",RES_hhdet_in_tes!E155/RES_hhdet_in_fec!E155)</f>
        <v>0.72699327689904147</v>
      </c>
      <c r="F155" s="111">
        <f>IF(RES_hhdet_in_tes!F155=0,"",RES_hhdet_in_tes!F155/RES_hhdet_in_fec!F155)</f>
        <v>0.72809455487664432</v>
      </c>
      <c r="G155" s="111">
        <f>IF(RES_hhdet_in_tes!G155=0,"",RES_hhdet_in_tes!G155/RES_hhdet_in_fec!G155)</f>
        <v>0.7292682040504217</v>
      </c>
      <c r="H155" s="111">
        <f>IF(RES_hhdet_in_tes!H155=0,"",RES_hhdet_in_tes!H155/RES_hhdet_in_fec!H155)</f>
        <v>0.73050728703968415</v>
      </c>
      <c r="I155" s="111">
        <f>IF(RES_hhdet_in_tes!I155=0,"",RES_hhdet_in_tes!I155/RES_hhdet_in_fec!I155)</f>
        <v>0.73182792351966763</v>
      </c>
      <c r="J155" s="111">
        <f>IF(RES_hhdet_in_tes!J155=0,"",RES_hhdet_in_tes!J155/RES_hhdet_in_fec!J155)</f>
        <v>0.7332946379776305</v>
      </c>
      <c r="K155" s="111">
        <f>IF(RES_hhdet_in_tes!K155=0,"",RES_hhdet_in_tes!K155/RES_hhdet_in_fec!K155)</f>
        <v>0.73496461203336527</v>
      </c>
      <c r="L155" s="111">
        <f>IF(RES_hhdet_in_tes!L155=0,"",RES_hhdet_in_tes!L155/RES_hhdet_in_fec!L155)</f>
        <v>0.73685785852484953</v>
      </c>
      <c r="M155" s="111">
        <f>IF(RES_hhdet_in_tes!M155=0,"",RES_hhdet_in_tes!M155/RES_hhdet_in_fec!M155)</f>
        <v>0.74028623027766005</v>
      </c>
      <c r="N155" s="111">
        <f>IF(RES_hhdet_in_tes!N155=0,"",RES_hhdet_in_tes!N155/RES_hhdet_in_fec!N155)</f>
        <v>0.7458261357137973</v>
      </c>
      <c r="O155" s="111">
        <f>IF(RES_hhdet_in_tes!O155=0,"",RES_hhdet_in_tes!O155/RES_hhdet_in_fec!O155)</f>
        <v>0.75421675139119992</v>
      </c>
      <c r="P155" s="111">
        <f>IF(RES_hhdet_in_tes!P155=0,"",RES_hhdet_in_tes!P155/RES_hhdet_in_fec!P155)</f>
        <v>0.76513186528130905</v>
      </c>
      <c r="Q155" s="111">
        <f>IF(RES_hhdet_in_tes!Q155=0,"",RES_hhdet_in_tes!Q155/RES_hhdet_in_fec!Q155)</f>
        <v>0.77584221711109835</v>
      </c>
      <c r="R155" s="111">
        <f>IF(RES_hhdet_in_tes!R155=0,"",RES_hhdet_in_tes!R155/RES_hhdet_in_fec!R155)</f>
        <v>0.78351999361664137</v>
      </c>
      <c r="S155" s="111">
        <f>IF(RES_hhdet_in_tes!S155=0,"",RES_hhdet_in_tes!S155/RES_hhdet_in_fec!S155)</f>
        <v>0.79112207890554009</v>
      </c>
      <c r="T155" s="111">
        <f>IF(RES_hhdet_in_tes!T155=0,"",RES_hhdet_in_tes!T155/RES_hhdet_in_fec!T155)</f>
        <v>0.79848907137070246</v>
      </c>
      <c r="U155" s="111">
        <f>IF(RES_hhdet_in_tes!U155=0,"",RES_hhdet_in_tes!U155/RES_hhdet_in_fec!U155)</f>
        <v>0.80540941551946177</v>
      </c>
      <c r="V155" s="111">
        <f>IF(RES_hhdet_in_tes!V155=0,"",RES_hhdet_in_tes!V155/RES_hhdet_in_fec!V155)</f>
        <v>0.81155854286833806</v>
      </c>
      <c r="W155" s="111">
        <f>IF(RES_hhdet_in_tes!W155=0,"",RES_hhdet_in_tes!W155/RES_hhdet_in_fec!W155)</f>
        <v>0.81639909486192408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0.76926095304497577</v>
      </c>
      <c r="D157" s="124">
        <f>IF(RES_hhdet_in_tes!D157=0,"",RES_hhdet_in_tes!D157/RES_hhdet_in_fec!D157)</f>
        <v>0.77054993018673257</v>
      </c>
      <c r="E157" s="124">
        <f>IF(RES_hhdet_in_tes!E157=0,"",RES_hhdet_in_tes!E157/RES_hhdet_in_fec!E157)</f>
        <v>0.77188657057894694</v>
      </c>
      <c r="F157" s="124">
        <f>IF(RES_hhdet_in_tes!F157=0,"",RES_hhdet_in_tes!F157/RES_hhdet_in_fec!F157)</f>
        <v>0.77322971050531486</v>
      </c>
      <c r="G157" s="124">
        <f>IF(RES_hhdet_in_tes!G157=0,"",RES_hhdet_in_tes!G157/RES_hhdet_in_fec!G157)</f>
        <v>0.774616745481847</v>
      </c>
      <c r="H157" s="124">
        <f>IF(RES_hhdet_in_tes!H157=0,"",RES_hhdet_in_tes!H157/RES_hhdet_in_fec!H157)</f>
        <v>0.77604309877345601</v>
      </c>
      <c r="I157" s="124">
        <f>IF(RES_hhdet_in_tes!I157=0,"",RES_hhdet_in_tes!I157/RES_hhdet_in_fec!I157)</f>
        <v>0.77751798463637944</v>
      </c>
      <c r="J157" s="124">
        <f>IF(RES_hhdet_in_tes!J157=0,"",RES_hhdet_in_tes!J157/RES_hhdet_in_fec!J157)</f>
        <v>0.77907915062608435</v>
      </c>
      <c r="K157" s="124">
        <f>IF(RES_hhdet_in_tes!K157=0,"",RES_hhdet_in_tes!K157/RES_hhdet_in_fec!K157)</f>
        <v>0.78075869209350512</v>
      </c>
      <c r="L157" s="124">
        <f>IF(RES_hhdet_in_tes!L157=0,"",RES_hhdet_in_tes!L157/RES_hhdet_in_fec!L157)</f>
        <v>0.7825651958608596</v>
      </c>
      <c r="M157" s="124">
        <f>IF(RES_hhdet_in_tes!M157=0,"",RES_hhdet_in_tes!M157/RES_hhdet_in_fec!M157)</f>
        <v>0.78502300253222468</v>
      </c>
      <c r="N157" s="124">
        <f>IF(RES_hhdet_in_tes!N157=0,"",RES_hhdet_in_tes!N157/RES_hhdet_in_fec!N157)</f>
        <v>0.78828079082346869</v>
      </c>
      <c r="O157" s="124">
        <f>IF(RES_hhdet_in_tes!O157=0,"",RES_hhdet_in_tes!O157/RES_hhdet_in_fec!O157)</f>
        <v>0.7927000699358463</v>
      </c>
      <c r="P157" s="124">
        <f>IF(RES_hhdet_in_tes!P157=0,"",RES_hhdet_in_tes!P157/RES_hhdet_in_fec!P157)</f>
        <v>0.79847070776467943</v>
      </c>
      <c r="Q157" s="124">
        <f>IF(RES_hhdet_in_tes!Q157=0,"",RES_hhdet_in_tes!Q157/RES_hhdet_in_fec!Q157)</f>
        <v>0.80590829108716444</v>
      </c>
      <c r="R157" s="124">
        <f>IF(RES_hhdet_in_tes!R157=0,"",RES_hhdet_in_tes!R157/RES_hhdet_in_fec!R157)</f>
        <v>0.81602597636066987</v>
      </c>
      <c r="S157" s="124">
        <f>IF(RES_hhdet_in_tes!S157=0,"",RES_hhdet_in_tes!S157/RES_hhdet_in_fec!S157)</f>
        <v>0.82865379390607674</v>
      </c>
      <c r="T157" s="124">
        <f>IF(RES_hhdet_in_tes!T157=0,"",RES_hhdet_in_tes!T157/RES_hhdet_in_fec!T157)</f>
        <v>0.84223074578279922</v>
      </c>
      <c r="U157" s="124">
        <f>IF(RES_hhdet_in_tes!U157=0,"",RES_hhdet_in_tes!U157/RES_hhdet_in_fec!U157)</f>
        <v>0.85519583405028909</v>
      </c>
      <c r="V157" s="124">
        <f>IF(RES_hhdet_in_tes!V157=0,"",RES_hhdet_in_tes!V157/RES_hhdet_in_fec!V157)</f>
        <v>0.86598806076798174</v>
      </c>
      <c r="W157" s="124">
        <f>IF(RES_hhdet_in_tes!W157=0,"",RES_hhdet_in_tes!W157/RES_hhdet_in_fec!W157)</f>
        <v>0.87405909770422452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0.76926095304497577</v>
      </c>
      <c r="D159" s="45">
        <f>IF(RES_hhdet_in_tes!D159=0,"",RES_hhdet_in_tes!D159/RES_hhdet_in_fec!D159)</f>
        <v>0.77054993018673257</v>
      </c>
      <c r="E159" s="45">
        <f>IF(RES_hhdet_in_tes!E159=0,"",RES_hhdet_in_tes!E159/RES_hhdet_in_fec!E159)</f>
        <v>0.77188657057894694</v>
      </c>
      <c r="F159" s="45">
        <f>IF(RES_hhdet_in_tes!F159=0,"",RES_hhdet_in_tes!F159/RES_hhdet_in_fec!F159)</f>
        <v>0.77322971050531486</v>
      </c>
      <c r="G159" s="45">
        <f>IF(RES_hhdet_in_tes!G159=0,"",RES_hhdet_in_tes!G159/RES_hhdet_in_fec!G159)</f>
        <v>0.774616745481847</v>
      </c>
      <c r="H159" s="45">
        <f>IF(RES_hhdet_in_tes!H159=0,"",RES_hhdet_in_tes!H159/RES_hhdet_in_fec!H159)</f>
        <v>0.77604309877345601</v>
      </c>
      <c r="I159" s="45">
        <f>IF(RES_hhdet_in_tes!I159=0,"",RES_hhdet_in_tes!I159/RES_hhdet_in_fec!I159)</f>
        <v>0.77751798463637944</v>
      </c>
      <c r="J159" s="45">
        <f>IF(RES_hhdet_in_tes!J159=0,"",RES_hhdet_in_tes!J159/RES_hhdet_in_fec!J159)</f>
        <v>0.77907915062608435</v>
      </c>
      <c r="K159" s="45">
        <f>IF(RES_hhdet_in_tes!K159=0,"",RES_hhdet_in_tes!K159/RES_hhdet_in_fec!K159)</f>
        <v>0.78075869209350512</v>
      </c>
      <c r="L159" s="45">
        <f>IF(RES_hhdet_in_tes!L159=0,"",RES_hhdet_in_tes!L159/RES_hhdet_in_fec!L159)</f>
        <v>0.7825651958608596</v>
      </c>
      <c r="M159" s="45">
        <f>IF(RES_hhdet_in_tes!M159=0,"",RES_hhdet_in_tes!M159/RES_hhdet_in_fec!M159)</f>
        <v>0.78502300253222468</v>
      </c>
      <c r="N159" s="45">
        <f>IF(RES_hhdet_in_tes!N159=0,"",RES_hhdet_in_tes!N159/RES_hhdet_in_fec!N159)</f>
        <v>0.78828079082346869</v>
      </c>
      <c r="O159" s="45">
        <f>IF(RES_hhdet_in_tes!O159=0,"",RES_hhdet_in_tes!O159/RES_hhdet_in_fec!O159)</f>
        <v>0.7927000699358463</v>
      </c>
      <c r="P159" s="45">
        <f>IF(RES_hhdet_in_tes!P159=0,"",RES_hhdet_in_tes!P159/RES_hhdet_in_fec!P159)</f>
        <v>0.79847070776467943</v>
      </c>
      <c r="Q159" s="45">
        <f>IF(RES_hhdet_in_tes!Q159=0,"",RES_hhdet_in_tes!Q159/RES_hhdet_in_fec!Q159)</f>
        <v>0.80590829108716444</v>
      </c>
      <c r="R159" s="45">
        <f>IF(RES_hhdet_in_tes!R159=0,"",RES_hhdet_in_tes!R159/RES_hhdet_in_fec!R159)</f>
        <v>0.81602597636066987</v>
      </c>
      <c r="S159" s="45">
        <f>IF(RES_hhdet_in_tes!S159=0,"",RES_hhdet_in_tes!S159/RES_hhdet_in_fec!S159)</f>
        <v>0.82865379390607674</v>
      </c>
      <c r="T159" s="45">
        <f>IF(RES_hhdet_in_tes!T159=0,"",RES_hhdet_in_tes!T159/RES_hhdet_in_fec!T159)</f>
        <v>0.84223074578279922</v>
      </c>
      <c r="U159" s="45">
        <f>IF(RES_hhdet_in_tes!U159=0,"",RES_hhdet_in_tes!U159/RES_hhdet_in_fec!U159)</f>
        <v>0.85519583405028909</v>
      </c>
      <c r="V159" s="45">
        <f>IF(RES_hhdet_in_tes!V159=0,"",RES_hhdet_in_tes!V159/RES_hhdet_in_fec!V159)</f>
        <v>0.86598806076798174</v>
      </c>
      <c r="W159" s="45">
        <f>IF(RES_hhdet_in_tes!W159=0,"",RES_hhdet_in_tes!W159/RES_hhdet_in_fec!W159)</f>
        <v>0.87405909770422452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0.78486085554542084</v>
      </c>
      <c r="D161" s="119">
        <f>IF(RES_hhdet_in_tes!D161=0,"",RES_hhdet_in_tes!D161/RES_hhdet_in_fec!D161)</f>
        <v>0.78475789087154457</v>
      </c>
      <c r="E161" s="119">
        <f>IF(RES_hhdet_in_tes!E161=0,"",RES_hhdet_in_tes!E161/RES_hhdet_in_fec!E161)</f>
        <v>0.79369351554193812</v>
      </c>
      <c r="F161" s="119">
        <f>IF(RES_hhdet_in_tes!F161=0,"",RES_hhdet_in_tes!F161/RES_hhdet_in_fec!F161)</f>
        <v>0.79760167359327805</v>
      </c>
      <c r="G161" s="119">
        <f>IF(RES_hhdet_in_tes!G161=0,"",RES_hhdet_in_tes!G161/RES_hhdet_in_fec!G161)</f>
        <v>0.80041121448319186</v>
      </c>
      <c r="H161" s="119">
        <f>IF(RES_hhdet_in_tes!H161=0,"",RES_hhdet_in_tes!H161/RES_hhdet_in_fec!H161)</f>
        <v>0.80758061399969672</v>
      </c>
      <c r="I161" s="119">
        <f>IF(RES_hhdet_in_tes!I161=0,"",RES_hhdet_in_tes!I161/RES_hhdet_in_fec!I161)</f>
        <v>0.80979201429773306</v>
      </c>
      <c r="J161" s="119">
        <f>IF(RES_hhdet_in_tes!J161=0,"",RES_hhdet_in_tes!J161/RES_hhdet_in_fec!J161)</f>
        <v>0.81355486411769062</v>
      </c>
      <c r="K161" s="119">
        <f>IF(RES_hhdet_in_tes!K161=0,"",RES_hhdet_in_tes!K161/RES_hhdet_in_fec!K161)</f>
        <v>0.82115983991428099</v>
      </c>
      <c r="L161" s="119">
        <f>IF(RES_hhdet_in_tes!L161=0,"",RES_hhdet_in_tes!L161/RES_hhdet_in_fec!L161)</f>
        <v>0.8207539281095797</v>
      </c>
      <c r="M161" s="119">
        <f>IF(RES_hhdet_in_tes!M161=0,"",RES_hhdet_in_tes!M161/RES_hhdet_in_fec!M161)</f>
        <v>0.8391576291784052</v>
      </c>
      <c r="N161" s="119">
        <f>IF(RES_hhdet_in_tes!N161=0,"",RES_hhdet_in_tes!N161/RES_hhdet_in_fec!N161)</f>
        <v>0.84206948584530938</v>
      </c>
      <c r="O161" s="119">
        <f>IF(RES_hhdet_in_tes!O161=0,"",RES_hhdet_in_tes!O161/RES_hhdet_in_fec!O161)</f>
        <v>0.85885907214108881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 t="str">
        <f>IF(RES_hhdet_in_tes!W161=0,"",RES_hhdet_in_tes!W161/RES_hhdet_in_fec!W161)</f>
        <v/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0.78196505780071923</v>
      </c>
      <c r="D162" s="124">
        <f>IF(RES_hhdet_in_tes!D162=0,"",RES_hhdet_in_tes!D162/RES_hhdet_in_fec!D162)</f>
        <v>0.78551546586307086</v>
      </c>
      <c r="E162" s="124">
        <f>IF(RES_hhdet_in_tes!E162=0,"",RES_hhdet_in_tes!E162/RES_hhdet_in_fec!E162)</f>
        <v>0.78915696181957773</v>
      </c>
      <c r="F162" s="124">
        <f>IF(RES_hhdet_in_tes!F162=0,"",RES_hhdet_in_tes!F162/RES_hhdet_in_fec!F162)</f>
        <v>0.7928107603804222</v>
      </c>
      <c r="G162" s="124">
        <f>IF(RES_hhdet_in_tes!G162=0,"",RES_hhdet_in_tes!G162/RES_hhdet_in_fec!G162)</f>
        <v>0.79654838878708634</v>
      </c>
      <c r="H162" s="124">
        <f>IF(RES_hhdet_in_tes!H162=0,"",RES_hhdet_in_tes!H162/RES_hhdet_in_fec!H162)</f>
        <v>0.80036104225203464</v>
      </c>
      <c r="I162" s="124">
        <f>IF(RES_hhdet_in_tes!I162=0,"",RES_hhdet_in_tes!I162/RES_hhdet_in_fec!I162)</f>
        <v>0.80426627204450407</v>
      </c>
      <c r="J162" s="124">
        <f>IF(RES_hhdet_in_tes!J162=0,"",RES_hhdet_in_tes!J162/RES_hhdet_in_fec!J162)</f>
        <v>0.80833610054090155</v>
      </c>
      <c r="K162" s="124">
        <f>IF(RES_hhdet_in_tes!K162=0,"",RES_hhdet_in_tes!K162/RES_hhdet_in_fec!K162)</f>
        <v>0.81263155516567309</v>
      </c>
      <c r="L162" s="124">
        <f>IF(RES_hhdet_in_tes!L162=0,"",RES_hhdet_in_tes!L162/RES_hhdet_in_fec!L162)</f>
        <v>0.81716853134360312</v>
      </c>
      <c r="M162" s="124">
        <f>IF(RES_hhdet_in_tes!M162=0,"",RES_hhdet_in_tes!M162/RES_hhdet_in_fec!M162)</f>
        <v>0.82320087848468526</v>
      </c>
      <c r="N162" s="124">
        <f>IF(RES_hhdet_in_tes!N162=0,"",RES_hhdet_in_tes!N162/RES_hhdet_in_fec!N162)</f>
        <v>0.83110072320712081</v>
      </c>
      <c r="O162" s="124">
        <f>IF(RES_hhdet_in_tes!O162=0,"",RES_hhdet_in_tes!O162/RES_hhdet_in_fec!O162)</f>
        <v>0.84135650448410992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 t="str">
        <f>IF(RES_hhdet_in_tes!W162=0,"",RES_hhdet_in_tes!W162/RES_hhdet_in_fec!W162)</f>
        <v/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0.78196505780071923</v>
      </c>
      <c r="D163" s="45">
        <f>IF(RES_hhdet_in_tes!D163=0,"",RES_hhdet_in_tes!D163/RES_hhdet_in_fec!D163)</f>
        <v>0.78551546586307086</v>
      </c>
      <c r="E163" s="45">
        <f>IF(RES_hhdet_in_tes!E163=0,"",RES_hhdet_in_tes!E163/RES_hhdet_in_fec!E163)</f>
        <v>0.78915696181957773</v>
      </c>
      <c r="F163" s="45">
        <f>IF(RES_hhdet_in_tes!F163=0,"",RES_hhdet_in_tes!F163/RES_hhdet_in_fec!F163)</f>
        <v>0.7928107603804222</v>
      </c>
      <c r="G163" s="45">
        <f>IF(RES_hhdet_in_tes!G163=0,"",RES_hhdet_in_tes!G163/RES_hhdet_in_fec!G163)</f>
        <v>0.79654838878708634</v>
      </c>
      <c r="H163" s="45">
        <f>IF(RES_hhdet_in_tes!H163=0,"",RES_hhdet_in_tes!H163/RES_hhdet_in_fec!H163)</f>
        <v>0.80036104225203464</v>
      </c>
      <c r="I163" s="45">
        <f>IF(RES_hhdet_in_tes!I163=0,"",RES_hhdet_in_tes!I163/RES_hhdet_in_fec!I163)</f>
        <v>0.80426627204450407</v>
      </c>
      <c r="J163" s="45">
        <f>IF(RES_hhdet_in_tes!J163=0,"",RES_hhdet_in_tes!J163/RES_hhdet_in_fec!J163)</f>
        <v>0.80833610054090155</v>
      </c>
      <c r="K163" s="45">
        <f>IF(RES_hhdet_in_tes!K163=0,"",RES_hhdet_in_tes!K163/RES_hhdet_in_fec!K163)</f>
        <v>0.81263155516567309</v>
      </c>
      <c r="L163" s="45">
        <f>IF(RES_hhdet_in_tes!L163=0,"",RES_hhdet_in_tes!L163/RES_hhdet_in_fec!L163)</f>
        <v>0.81716853134360312</v>
      </c>
      <c r="M163" s="45">
        <f>IF(RES_hhdet_in_tes!M163=0,"",RES_hhdet_in_tes!M163/RES_hhdet_in_fec!M163)</f>
        <v>0.82320087848468526</v>
      </c>
      <c r="N163" s="45">
        <f>IF(RES_hhdet_in_tes!N163=0,"",RES_hhdet_in_tes!N163/RES_hhdet_in_fec!N163)</f>
        <v>0.83110072320712081</v>
      </c>
      <c r="O163" s="45">
        <f>IF(RES_hhdet_in_tes!O163=0,"",RES_hhdet_in_tes!O163/RES_hhdet_in_fec!O163)</f>
        <v>0.84135650448410992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 t="str">
        <f>IF(RES_hhdet_in_tes!W163=0,"",RES_hhdet_in_tes!W163/RES_hhdet_in_fec!W163)</f>
        <v/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2.6100601542002408</v>
      </c>
      <c r="D164" s="124">
        <f>IF(RES_hhdet_in_tes!D164=0,"",RES_hhdet_in_tes!D164/RES_hhdet_in_fec!D164)</f>
        <v>2.7044602027243969</v>
      </c>
      <c r="E164" s="124">
        <f>IF(RES_hhdet_in_tes!E164=0,"",RES_hhdet_in_tes!E164/RES_hhdet_in_fec!E164)</f>
        <v>2.7998569857676805</v>
      </c>
      <c r="F164" s="124">
        <f>IF(RES_hhdet_in_tes!F164=0,"",RES_hhdet_in_tes!F164/RES_hhdet_in_fec!F164)</f>
        <v>2.8953562222158866</v>
      </c>
      <c r="G164" s="124">
        <f>IF(RES_hhdet_in_tes!G164=0,"",RES_hhdet_in_tes!G164/RES_hhdet_in_fec!G164)</f>
        <v>2.9917629377428487</v>
      </c>
      <c r="H164" s="124">
        <f>IF(RES_hhdet_in_tes!H164=0,"",RES_hhdet_in_tes!H164/RES_hhdet_in_fec!H164)</f>
        <v>3.0889733757813058</v>
      </c>
      <c r="I164" s="124">
        <f>IF(RES_hhdet_in_tes!I164=0,"",RES_hhdet_in_tes!I164/RES_hhdet_in_fec!I164)</f>
        <v>3.1871804568361775</v>
      </c>
      <c r="J164" s="124">
        <f>IF(RES_hhdet_in_tes!J164=0,"",RES_hhdet_in_tes!J164/RES_hhdet_in_fec!J164)</f>
        <v>3.287186642942082</v>
      </c>
      <c r="K164" s="124">
        <f>IF(RES_hhdet_in_tes!K164=0,"",RES_hhdet_in_tes!K164/RES_hhdet_in_fec!K164)</f>
        <v>3.3896666613144917</v>
      </c>
      <c r="L164" s="124">
        <f>IF(RES_hhdet_in_tes!L164=0,"",RES_hhdet_in_tes!L164/RES_hhdet_in_fec!L164)</f>
        <v>3.4947873343064808</v>
      </c>
      <c r="M164" s="124">
        <f>IF(RES_hhdet_in_tes!M164=0,"",RES_hhdet_in_tes!M164/RES_hhdet_in_fec!M164)</f>
        <v>3.6203440727988814</v>
      </c>
      <c r="N164" s="124">
        <f>IF(RES_hhdet_in_tes!N164=0,"",RES_hhdet_in_tes!N164/RES_hhdet_in_fec!N164)</f>
        <v>3.7721606037146627</v>
      </c>
      <c r="O164" s="124">
        <f>IF(RES_hhdet_in_tes!O164=0,"",RES_hhdet_in_tes!O164/RES_hhdet_in_fec!O164)</f>
        <v>3.9534565617362762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2.6100601542002408</v>
      </c>
      <c r="D165" s="111">
        <f>IF(RES_hhdet_in_tes!D165=0,"",RES_hhdet_in_tes!D165/RES_hhdet_in_fec!D165)</f>
        <v>2.7044602027243969</v>
      </c>
      <c r="E165" s="111">
        <f>IF(RES_hhdet_in_tes!E165=0,"",RES_hhdet_in_tes!E165/RES_hhdet_in_fec!E165)</f>
        <v>2.7998569857676805</v>
      </c>
      <c r="F165" s="111">
        <f>IF(RES_hhdet_in_tes!F165=0,"",RES_hhdet_in_tes!F165/RES_hhdet_in_fec!F165)</f>
        <v>2.8953562222158866</v>
      </c>
      <c r="G165" s="111">
        <f>IF(RES_hhdet_in_tes!G165=0,"",RES_hhdet_in_tes!G165/RES_hhdet_in_fec!G165)</f>
        <v>2.9917629377428487</v>
      </c>
      <c r="H165" s="111">
        <f>IF(RES_hhdet_in_tes!H165=0,"",RES_hhdet_in_tes!H165/RES_hhdet_in_fec!H165)</f>
        <v>3.0889733757813058</v>
      </c>
      <c r="I165" s="111">
        <f>IF(RES_hhdet_in_tes!I165=0,"",RES_hhdet_in_tes!I165/RES_hhdet_in_fec!I165)</f>
        <v>3.1871804568361775</v>
      </c>
      <c r="J165" s="111">
        <f>IF(RES_hhdet_in_tes!J165=0,"",RES_hhdet_in_tes!J165/RES_hhdet_in_fec!J165)</f>
        <v>3.287186642942082</v>
      </c>
      <c r="K165" s="111">
        <f>IF(RES_hhdet_in_tes!K165=0,"",RES_hhdet_in_tes!K165/RES_hhdet_in_fec!K165)</f>
        <v>3.3896666613144917</v>
      </c>
      <c r="L165" s="111">
        <f>IF(RES_hhdet_in_tes!L165=0,"",RES_hhdet_in_tes!L165/RES_hhdet_in_fec!L165)</f>
        <v>3.4947873343064808</v>
      </c>
      <c r="M165" s="111">
        <f>IF(RES_hhdet_in_tes!M165=0,"",RES_hhdet_in_tes!M165/RES_hhdet_in_fec!M165)</f>
        <v>3.6203440727988814</v>
      </c>
      <c r="N165" s="111">
        <f>IF(RES_hhdet_in_tes!N165=0,"",RES_hhdet_in_tes!N165/RES_hhdet_in_fec!N165)</f>
        <v>3.7721606037146627</v>
      </c>
      <c r="O165" s="111">
        <f>IF(RES_hhdet_in_tes!O165=0,"",RES_hhdet_in_tes!O165/RES_hhdet_in_fec!O165)</f>
        <v>3.9534565617362762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0.78523006164569886</v>
      </c>
      <c r="D166" s="124">
        <f>IF(RES_hhdet_in_tes!D166=0,"",RES_hhdet_in_tes!D166/RES_hhdet_in_fec!D166)</f>
        <v>0.77562902658267463</v>
      </c>
      <c r="E166" s="124">
        <f>IF(RES_hhdet_in_tes!E166=0,"",RES_hhdet_in_tes!E166/RES_hhdet_in_fec!E166)</f>
        <v>0.77971779802049479</v>
      </c>
      <c r="F166" s="124">
        <f>IF(RES_hhdet_in_tes!F166=0,"",RES_hhdet_in_tes!F166/RES_hhdet_in_fec!F166)</f>
        <v>0.79302565109886092</v>
      </c>
      <c r="G166" s="124">
        <f>IF(RES_hhdet_in_tes!G166=0,"",RES_hhdet_in_tes!G166/RES_hhdet_in_fec!G166)</f>
        <v>0.78306070453267462</v>
      </c>
      <c r="H166" s="124">
        <f>IF(RES_hhdet_in_tes!H166=0,"",RES_hhdet_in_tes!H166/RES_hhdet_in_fec!H166)</f>
        <v>0.7784676274091159</v>
      </c>
      <c r="I166" s="124">
        <f>IF(RES_hhdet_in_tes!I166=0,"",RES_hhdet_in_tes!I166/RES_hhdet_in_fec!I166)</f>
        <v>0.8014797127915696</v>
      </c>
      <c r="J166" s="124">
        <f>IF(RES_hhdet_in_tes!J166=0,"",RES_hhdet_in_tes!J166/RES_hhdet_in_fec!J166)</f>
        <v>0.7833281688218996</v>
      </c>
      <c r="K166" s="124">
        <f>IF(RES_hhdet_in_tes!K166=0,"",RES_hhdet_in_tes!K166/RES_hhdet_in_fec!K166)</f>
        <v>0.8110837998539886</v>
      </c>
      <c r="L166" s="124">
        <f>IF(RES_hhdet_in_tes!L166=0,"",RES_hhdet_in_tes!L166/RES_hhdet_in_fec!L166)</f>
        <v>0.75127152392234575</v>
      </c>
      <c r="M166" s="124">
        <f>IF(RES_hhdet_in_tes!M166=0,"",RES_hhdet_in_tes!M166/RES_hhdet_in_fec!M166)</f>
        <v>0.84939657861223949</v>
      </c>
      <c r="N166" s="124">
        <f>IF(RES_hhdet_in_tes!N166=0,"",RES_hhdet_in_tes!N166/RES_hhdet_in_fec!N166)</f>
        <v>0.79385457274123516</v>
      </c>
      <c r="O166" s="124">
        <f>IF(RES_hhdet_in_tes!O166=0,"",RES_hhdet_in_tes!O166/RES_hhdet_in_fec!O166)</f>
        <v>0.8136779881822761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 t="str">
        <f>IF(RES_hhdet_in_tes!W166=0,"",RES_hhdet_in_tes!W166/RES_hhdet_in_fec!W166)</f>
        <v/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0.72488958307309137</v>
      </c>
      <c r="D171" s="112">
        <f>IF(RES_hhdet_in_tes!D171=0,"",RES_hhdet_in_tes!D171/RES_hhdet_in_fec!D171)</f>
        <v>0.72590247705034727</v>
      </c>
      <c r="E171" s="112">
        <f>IF(RES_hhdet_in_tes!E171=0,"",RES_hhdet_in_tes!E171/RES_hhdet_in_fec!E171)</f>
        <v>0.72699327689904147</v>
      </c>
      <c r="F171" s="112">
        <f>IF(RES_hhdet_in_tes!F171=0,"",RES_hhdet_in_tes!F171/RES_hhdet_in_fec!F171)</f>
        <v>0.72809455487664432</v>
      </c>
      <c r="G171" s="112">
        <f>IF(RES_hhdet_in_tes!G171=0,"",RES_hhdet_in_tes!G171/RES_hhdet_in_fec!G171)</f>
        <v>0.7292682040504217</v>
      </c>
      <c r="H171" s="112">
        <f>IF(RES_hhdet_in_tes!H171=0,"",RES_hhdet_in_tes!H171/RES_hhdet_in_fec!H171)</f>
        <v>0.73050728703968426</v>
      </c>
      <c r="I171" s="112">
        <f>IF(RES_hhdet_in_tes!I171=0,"",RES_hhdet_in_tes!I171/RES_hhdet_in_fec!I171)</f>
        <v>0.73182792351966763</v>
      </c>
      <c r="J171" s="112">
        <f>IF(RES_hhdet_in_tes!J171=0,"",RES_hhdet_in_tes!J171/RES_hhdet_in_fec!J171)</f>
        <v>0.7332946379776305</v>
      </c>
      <c r="K171" s="112">
        <f>IF(RES_hhdet_in_tes!K171=0,"",RES_hhdet_in_tes!K171/RES_hhdet_in_fec!K171)</f>
        <v>0.73496461203336527</v>
      </c>
      <c r="L171" s="112">
        <f>IF(RES_hhdet_in_tes!L171=0,"",RES_hhdet_in_tes!L171/RES_hhdet_in_fec!L171)</f>
        <v>0.73685785852484953</v>
      </c>
      <c r="M171" s="112">
        <f>IF(RES_hhdet_in_tes!M171=0,"",RES_hhdet_in_tes!M171/RES_hhdet_in_fec!M171)</f>
        <v>0.74028623027766005</v>
      </c>
      <c r="N171" s="112">
        <f>IF(RES_hhdet_in_tes!N171=0,"",RES_hhdet_in_tes!N171/RES_hhdet_in_fec!N171)</f>
        <v>0.7458261357137973</v>
      </c>
      <c r="O171" s="112">
        <f>IF(RES_hhdet_in_tes!O171=0,"",RES_hhdet_in_tes!O171/RES_hhdet_in_fec!O171)</f>
        <v>0.75421675139119992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0.84428774977364596</v>
      </c>
      <c r="D172" s="113">
        <f>IF(RES_hhdet_in_tes!D172=0,"",RES_hhdet_in_tes!D172/RES_hhdet_in_fec!D172)</f>
        <v>0.83822844161405086</v>
      </c>
      <c r="E172" s="113">
        <f>IF(RES_hhdet_in_tes!E172=0,"",RES_hhdet_in_tes!E172/RES_hhdet_in_fec!E172)</f>
        <v>0.84193078478971806</v>
      </c>
      <c r="F172" s="113">
        <f>IF(RES_hhdet_in_tes!F172=0,"",RES_hhdet_in_tes!F172/RES_hhdet_in_fec!F172)</f>
        <v>0.84240654736830667</v>
      </c>
      <c r="G172" s="113">
        <f>IF(RES_hhdet_in_tes!G172=0,"",RES_hhdet_in_tes!G172/RES_hhdet_in_fec!G172)</f>
        <v>0.84142130304867446</v>
      </c>
      <c r="H172" s="113">
        <f>IF(RES_hhdet_in_tes!H172=0,"",RES_hhdet_in_tes!H172/RES_hhdet_in_fec!H172)</f>
        <v>0.84457703957530716</v>
      </c>
      <c r="I172" s="113">
        <f>IF(RES_hhdet_in_tes!I172=0,"",RES_hhdet_in_tes!I172/RES_hhdet_in_fec!I172)</f>
        <v>0.83670393243894547</v>
      </c>
      <c r="J172" s="113">
        <f>IF(RES_hhdet_in_tes!J172=0,"",RES_hhdet_in_tes!J172/RES_hhdet_in_fec!J172)</f>
        <v>0.85074357447136728</v>
      </c>
      <c r="K172" s="113">
        <f>IF(RES_hhdet_in_tes!K172=0,"",RES_hhdet_in_tes!K172/RES_hhdet_in_fec!K172)</f>
        <v>0.84767858968441112</v>
      </c>
      <c r="L172" s="113">
        <f>IF(RES_hhdet_in_tes!L172=0,"",RES_hhdet_in_tes!L172/RES_hhdet_in_fec!L172)</f>
        <v>0.86920353363896863</v>
      </c>
      <c r="M172" s="113">
        <f>IF(RES_hhdet_in_tes!M172=0,"",RES_hhdet_in_tes!M172/RES_hhdet_in_fec!M172)</f>
        <v>0.86019453334667562</v>
      </c>
      <c r="N172" s="113">
        <f>IF(RES_hhdet_in_tes!N172=0,"",RES_hhdet_in_tes!N172/RES_hhdet_in_fec!N172)</f>
        <v>0.86908553187295012</v>
      </c>
      <c r="O172" s="113">
        <f>IF(RES_hhdet_in_tes!O172=0,"",RES_hhdet_in_tes!O172/RES_hhdet_in_fec!O172)</f>
        <v>0.87162368354460573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0.72488958307309126</v>
      </c>
      <c r="D173" s="111">
        <f>IF(RES_hhdet_in_tes!D173=0,"",RES_hhdet_in_tes!D173/RES_hhdet_in_fec!D173)</f>
        <v>0.72590247705034727</v>
      </c>
      <c r="E173" s="111">
        <f>IF(RES_hhdet_in_tes!E173=0,"",RES_hhdet_in_tes!E173/RES_hhdet_in_fec!E173)</f>
        <v>0.72699327689904147</v>
      </c>
      <c r="F173" s="111">
        <f>IF(RES_hhdet_in_tes!F173=0,"",RES_hhdet_in_tes!F173/RES_hhdet_in_fec!F173)</f>
        <v>0.72809455487664443</v>
      </c>
      <c r="G173" s="111">
        <f>IF(RES_hhdet_in_tes!G173=0,"",RES_hhdet_in_tes!G173/RES_hhdet_in_fec!G173)</f>
        <v>0.72926820405042159</v>
      </c>
      <c r="H173" s="111">
        <f>IF(RES_hhdet_in_tes!H173=0,"",RES_hhdet_in_tes!H173/RES_hhdet_in_fec!H173)</f>
        <v>0.73050728703968426</v>
      </c>
      <c r="I173" s="111">
        <f>IF(RES_hhdet_in_tes!I173=0,"",RES_hhdet_in_tes!I173/RES_hhdet_in_fec!I173)</f>
        <v>0.73182792351966763</v>
      </c>
      <c r="J173" s="111">
        <f>IF(RES_hhdet_in_tes!J173=0,"",RES_hhdet_in_tes!J173/RES_hhdet_in_fec!J173)</f>
        <v>0.7332946379776305</v>
      </c>
      <c r="K173" s="111">
        <f>IF(RES_hhdet_in_tes!K173=0,"",RES_hhdet_in_tes!K173/RES_hhdet_in_fec!K173)</f>
        <v>0.73496461203336527</v>
      </c>
      <c r="L173" s="111">
        <f>IF(RES_hhdet_in_tes!L173=0,"",RES_hhdet_in_tes!L173/RES_hhdet_in_fec!L173)</f>
        <v>0.73685785852484953</v>
      </c>
      <c r="M173" s="111">
        <f>IF(RES_hhdet_in_tes!M173=0,"",RES_hhdet_in_tes!M173/RES_hhdet_in_fec!M173)</f>
        <v>0.74028623027766005</v>
      </c>
      <c r="N173" s="111">
        <f>IF(RES_hhdet_in_tes!N173=0,"",RES_hhdet_in_tes!N173/RES_hhdet_in_fec!N173)</f>
        <v>0.7458261357137973</v>
      </c>
      <c r="O173" s="111">
        <f>IF(RES_hhdet_in_tes!O173=0,"",RES_hhdet_in_tes!O173/RES_hhdet_in_fec!O173)</f>
        <v>0.75421675139119992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0.76926095304497577</v>
      </c>
      <c r="D175" s="124">
        <f>IF(RES_hhdet_in_tes!D175=0,"",RES_hhdet_in_tes!D175/RES_hhdet_in_fec!D175)</f>
        <v>0.77054993018673257</v>
      </c>
      <c r="E175" s="124">
        <f>IF(RES_hhdet_in_tes!E175=0,"",RES_hhdet_in_tes!E175/RES_hhdet_in_fec!E175)</f>
        <v>0.77188657057894694</v>
      </c>
      <c r="F175" s="124">
        <f>IF(RES_hhdet_in_tes!F175=0,"",RES_hhdet_in_tes!F175/RES_hhdet_in_fec!F175)</f>
        <v>0.77322971050531475</v>
      </c>
      <c r="G175" s="124">
        <f>IF(RES_hhdet_in_tes!G175=0,"",RES_hhdet_in_tes!G175/RES_hhdet_in_fec!G175)</f>
        <v>0.774616745481847</v>
      </c>
      <c r="H175" s="124">
        <f>IF(RES_hhdet_in_tes!H175=0,"",RES_hhdet_in_tes!H175/RES_hhdet_in_fec!H175)</f>
        <v>0.77604309877345601</v>
      </c>
      <c r="I175" s="124">
        <f>IF(RES_hhdet_in_tes!I175=0,"",RES_hhdet_in_tes!I175/RES_hhdet_in_fec!I175)</f>
        <v>0.77751798463637944</v>
      </c>
      <c r="J175" s="124">
        <f>IF(RES_hhdet_in_tes!J175=0,"",RES_hhdet_in_tes!J175/RES_hhdet_in_fec!J175)</f>
        <v>0.77907915062608446</v>
      </c>
      <c r="K175" s="124">
        <f>IF(RES_hhdet_in_tes!K175=0,"",RES_hhdet_in_tes!K175/RES_hhdet_in_fec!K175)</f>
        <v>0.78075869209350512</v>
      </c>
      <c r="L175" s="124">
        <f>IF(RES_hhdet_in_tes!L175=0,"",RES_hhdet_in_tes!L175/RES_hhdet_in_fec!L175)</f>
        <v>0.7825651958608596</v>
      </c>
      <c r="M175" s="124">
        <f>IF(RES_hhdet_in_tes!M175=0,"",RES_hhdet_in_tes!M175/RES_hhdet_in_fec!M175)</f>
        <v>0.78502300253222468</v>
      </c>
      <c r="N175" s="124">
        <f>IF(RES_hhdet_in_tes!N175=0,"",RES_hhdet_in_tes!N175/RES_hhdet_in_fec!N175)</f>
        <v>0.78828079082346858</v>
      </c>
      <c r="O175" s="124">
        <f>IF(RES_hhdet_in_tes!O175=0,"",RES_hhdet_in_tes!O175/RES_hhdet_in_fec!O175)</f>
        <v>0.7927000699358463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 t="str">
        <f>IF(RES_hhdet_in_tes!W175=0,"",RES_hhdet_in_tes!W175/RES_hhdet_in_fec!W175)</f>
        <v/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0.76926095304497577</v>
      </c>
      <c r="D177" s="45">
        <f>IF(RES_hhdet_in_tes!D177=0,"",RES_hhdet_in_tes!D177/RES_hhdet_in_fec!D177)</f>
        <v>0.77054993018673257</v>
      </c>
      <c r="E177" s="45">
        <f>IF(RES_hhdet_in_tes!E177=0,"",RES_hhdet_in_tes!E177/RES_hhdet_in_fec!E177)</f>
        <v>0.77188657057894694</v>
      </c>
      <c r="F177" s="45">
        <f>IF(RES_hhdet_in_tes!F177=0,"",RES_hhdet_in_tes!F177/RES_hhdet_in_fec!F177)</f>
        <v>0.77322971050531475</v>
      </c>
      <c r="G177" s="45">
        <f>IF(RES_hhdet_in_tes!G177=0,"",RES_hhdet_in_tes!G177/RES_hhdet_in_fec!G177)</f>
        <v>0.774616745481847</v>
      </c>
      <c r="H177" s="45">
        <f>IF(RES_hhdet_in_tes!H177=0,"",RES_hhdet_in_tes!H177/RES_hhdet_in_fec!H177)</f>
        <v>0.77604309877345601</v>
      </c>
      <c r="I177" s="45">
        <f>IF(RES_hhdet_in_tes!I177=0,"",RES_hhdet_in_tes!I177/RES_hhdet_in_fec!I177)</f>
        <v>0.77751798463637944</v>
      </c>
      <c r="J177" s="45">
        <f>IF(RES_hhdet_in_tes!J177=0,"",RES_hhdet_in_tes!J177/RES_hhdet_in_fec!J177)</f>
        <v>0.77907915062608446</v>
      </c>
      <c r="K177" s="45">
        <f>IF(RES_hhdet_in_tes!K177=0,"",RES_hhdet_in_tes!K177/RES_hhdet_in_fec!K177)</f>
        <v>0.78075869209350512</v>
      </c>
      <c r="L177" s="45">
        <f>IF(RES_hhdet_in_tes!L177=0,"",RES_hhdet_in_tes!L177/RES_hhdet_in_fec!L177)</f>
        <v>0.7825651958608596</v>
      </c>
      <c r="M177" s="45">
        <f>IF(RES_hhdet_in_tes!M177=0,"",RES_hhdet_in_tes!M177/RES_hhdet_in_fec!M177)</f>
        <v>0.78502300253222468</v>
      </c>
      <c r="N177" s="45">
        <f>IF(RES_hhdet_in_tes!N177=0,"",RES_hhdet_in_tes!N177/RES_hhdet_in_fec!N177)</f>
        <v>0.78828079082346858</v>
      </c>
      <c r="O177" s="45">
        <f>IF(RES_hhdet_in_tes!O177=0,"",RES_hhdet_in_tes!O177/RES_hhdet_in_fec!O177)</f>
        <v>0.7927000699358463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 t="str">
        <f>IF(RES_hhdet_in_tes!W177=0,"",RES_hhdet_in_tes!W177/RES_hhdet_in_fec!W177)</f>
        <v/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0.18974740689678507</v>
      </c>
      <c r="D3" s="117">
        <f t="shared" si="0"/>
        <v>0.22133568115858804</v>
      </c>
      <c r="E3" s="117">
        <f t="shared" si="0"/>
        <v>0.12786843047091992</v>
      </c>
      <c r="F3" s="117">
        <f t="shared" si="0"/>
        <v>0.13060224861927267</v>
      </c>
      <c r="G3" s="117">
        <f t="shared" si="0"/>
        <v>0.13985909003666078</v>
      </c>
      <c r="H3" s="117">
        <f t="shared" si="0"/>
        <v>0.14949630929619478</v>
      </c>
      <c r="I3" s="117">
        <f t="shared" si="0"/>
        <v>0.27805196038682056</v>
      </c>
      <c r="J3" s="117">
        <f t="shared" si="0"/>
        <v>0.69791038742836797</v>
      </c>
      <c r="K3" s="117">
        <f t="shared" si="0"/>
        <v>0.19528537870045104</v>
      </c>
      <c r="L3" s="117">
        <f t="shared" si="0"/>
        <v>3.4112618181583662E-2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8.2263331413122684E-2</v>
      </c>
      <c r="S3" s="117">
        <f t="shared" si="1"/>
        <v>3.3807048741046987E-2</v>
      </c>
      <c r="T3" s="117">
        <f t="shared" si="1"/>
        <v>7.2543865123501458E-2</v>
      </c>
      <c r="U3" s="117">
        <f t="shared" si="1"/>
        <v>9.3031914991992912E-2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0.18974740689678507</v>
      </c>
      <c r="D4" s="122">
        <f t="shared" si="3"/>
        <v>0.22133568115858804</v>
      </c>
      <c r="E4" s="122">
        <f t="shared" si="3"/>
        <v>0.12786843047091992</v>
      </c>
      <c r="F4" s="122">
        <f t="shared" si="3"/>
        <v>0.13060224861927267</v>
      </c>
      <c r="G4" s="122">
        <f t="shared" si="3"/>
        <v>0.13985909003666078</v>
      </c>
      <c r="H4" s="122">
        <f t="shared" si="3"/>
        <v>0.14949630929619478</v>
      </c>
      <c r="I4" s="122">
        <f t="shared" si="3"/>
        <v>0.27805196038682056</v>
      </c>
      <c r="J4" s="122">
        <f t="shared" si="3"/>
        <v>0.69791038742836797</v>
      </c>
      <c r="K4" s="122">
        <f t="shared" si="3"/>
        <v>0.19528537870045104</v>
      </c>
      <c r="L4" s="122">
        <f t="shared" si="3"/>
        <v>3.4112618181583662E-2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8.2263331413122684E-2</v>
      </c>
      <c r="S4" s="122">
        <f t="shared" si="4"/>
        <v>3.3807048741046987E-2</v>
      </c>
      <c r="T4" s="122">
        <f t="shared" si="4"/>
        <v>7.2543865123501458E-2</v>
      </c>
      <c r="U4" s="122">
        <f t="shared" si="4"/>
        <v>9.3031914991992912E-2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0.18974740689678507</v>
      </c>
      <c r="D5" s="98">
        <v>0.22133568115858804</v>
      </c>
      <c r="E5" s="98">
        <v>0.12786843047091992</v>
      </c>
      <c r="F5" s="98">
        <v>0.13060224861927267</v>
      </c>
      <c r="G5" s="98">
        <v>0.13985909003666078</v>
      </c>
      <c r="H5" s="98">
        <v>0.14949630929619478</v>
      </c>
      <c r="I5" s="98">
        <v>0.27805196038682056</v>
      </c>
      <c r="J5" s="98">
        <v>0.69791038742836797</v>
      </c>
      <c r="K5" s="98">
        <v>0.19528537870045104</v>
      </c>
      <c r="L5" s="98">
        <v>3.4112618181583662E-2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8.2263331413122684E-2</v>
      </c>
      <c r="S5" s="98">
        <v>3.3807048741046987E-2</v>
      </c>
      <c r="T5" s="98">
        <v>7.2543865123501458E-2</v>
      </c>
      <c r="U5" s="98">
        <v>9.3031914991992912E-2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1.6250481673295116</v>
      </c>
      <c r="D24" s="117">
        <f t="shared" si="7"/>
        <v>1.5921598929792962</v>
      </c>
      <c r="E24" s="117">
        <f t="shared" si="7"/>
        <v>1.6835084290589004</v>
      </c>
      <c r="F24" s="117">
        <f t="shared" si="7"/>
        <v>2.172058171285181</v>
      </c>
      <c r="G24" s="117">
        <f t="shared" si="7"/>
        <v>2.3916422386580165</v>
      </c>
      <c r="H24" s="117">
        <f t="shared" si="7"/>
        <v>3.0132629728879983</v>
      </c>
      <c r="I24" s="117">
        <f t="shared" si="7"/>
        <v>2.35962031594446</v>
      </c>
      <c r="J24" s="117">
        <f t="shared" si="7"/>
        <v>1.590709619444318</v>
      </c>
      <c r="K24" s="117">
        <f t="shared" si="7"/>
        <v>1.5347321577578183</v>
      </c>
      <c r="L24" s="117">
        <f t="shared" si="7"/>
        <v>1.8757546536870326</v>
      </c>
      <c r="M24" s="117">
        <f t="shared" si="7"/>
        <v>1.5586297926975743</v>
      </c>
      <c r="N24" s="117">
        <f t="shared" si="7"/>
        <v>1.6448062201735216</v>
      </c>
      <c r="O24" s="117">
        <f t="shared" si="7"/>
        <v>2.0694044373174503</v>
      </c>
      <c r="P24" s="117">
        <f t="shared" si="7"/>
        <v>1.4449822507625016</v>
      </c>
      <c r="Q24" s="117">
        <f t="shared" si="7"/>
        <v>0.81194793851559199</v>
      </c>
      <c r="R24" s="117">
        <f t="shared" ref="R24:V24" si="8">R25+R28+R30+R39</f>
        <v>1.0666462202398554</v>
      </c>
      <c r="S24" s="117">
        <f t="shared" si="8"/>
        <v>1.2180015755739975</v>
      </c>
      <c r="T24" s="117">
        <f t="shared" si="8"/>
        <v>1.338345033850753</v>
      </c>
      <c r="U24" s="117">
        <f t="shared" si="8"/>
        <v>1.3065543434271383</v>
      </c>
      <c r="V24" s="117">
        <f t="shared" si="8"/>
        <v>1.0628131181490219</v>
      </c>
      <c r="W24" s="117">
        <f t="shared" ref="W24" si="9">W25+W28+W30+W39</f>
        <v>0.71499086666277445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1.6250481673295116</v>
      </c>
      <c r="D25" s="122">
        <f t="shared" si="10"/>
        <v>1.5921598929792962</v>
      </c>
      <c r="E25" s="122">
        <f t="shared" si="10"/>
        <v>1.6835084290589004</v>
      </c>
      <c r="F25" s="122">
        <f t="shared" si="10"/>
        <v>2.172058171285181</v>
      </c>
      <c r="G25" s="122">
        <f t="shared" si="10"/>
        <v>2.3916422386580165</v>
      </c>
      <c r="H25" s="122">
        <f t="shared" si="10"/>
        <v>3.0132629728879983</v>
      </c>
      <c r="I25" s="122">
        <f t="shared" si="10"/>
        <v>2.35962031594446</v>
      </c>
      <c r="J25" s="122">
        <f t="shared" si="10"/>
        <v>1.590709619444318</v>
      </c>
      <c r="K25" s="122">
        <f t="shared" si="10"/>
        <v>1.5347321577578183</v>
      </c>
      <c r="L25" s="122">
        <f t="shared" si="10"/>
        <v>1.8757546536870326</v>
      </c>
      <c r="M25" s="122">
        <f t="shared" si="10"/>
        <v>1.5586297926975743</v>
      </c>
      <c r="N25" s="122">
        <f t="shared" si="10"/>
        <v>1.6448062201735216</v>
      </c>
      <c r="O25" s="122">
        <f t="shared" si="10"/>
        <v>2.0694044373174503</v>
      </c>
      <c r="P25" s="122">
        <f t="shared" si="10"/>
        <v>1.4449822507625016</v>
      </c>
      <c r="Q25" s="122">
        <f t="shared" si="10"/>
        <v>0.81194793851559199</v>
      </c>
      <c r="R25" s="122">
        <f t="shared" ref="R25:V25" si="11">SUM(R26:R27)</f>
        <v>1.0666462202398554</v>
      </c>
      <c r="S25" s="122">
        <f t="shared" si="11"/>
        <v>1.2180015755739975</v>
      </c>
      <c r="T25" s="122">
        <f t="shared" si="11"/>
        <v>1.338345033850753</v>
      </c>
      <c r="U25" s="122">
        <f t="shared" si="11"/>
        <v>1.3065543434271383</v>
      </c>
      <c r="V25" s="122">
        <f t="shared" si="11"/>
        <v>1.0628131181490219</v>
      </c>
      <c r="W25" s="122">
        <f t="shared" ref="W25" si="12">SUM(W26:W27)</f>
        <v>0.71499086666277445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1.6250481673295116</v>
      </c>
      <c r="D26" s="98">
        <v>1.5921598929792962</v>
      </c>
      <c r="E26" s="98">
        <v>1.6835084290589004</v>
      </c>
      <c r="F26" s="98">
        <v>2.172058171285181</v>
      </c>
      <c r="G26" s="98">
        <v>2.3916422386580165</v>
      </c>
      <c r="H26" s="98">
        <v>3.0132629728879983</v>
      </c>
      <c r="I26" s="98">
        <v>2.35962031594446</v>
      </c>
      <c r="J26" s="98">
        <v>1.590709619444318</v>
      </c>
      <c r="K26" s="98">
        <v>1.5347321577578183</v>
      </c>
      <c r="L26" s="98">
        <v>1.8757546536870326</v>
      </c>
      <c r="M26" s="98">
        <v>1.5586297926975743</v>
      </c>
      <c r="N26" s="98">
        <v>1.6448062201735216</v>
      </c>
      <c r="O26" s="98">
        <v>2.0694044373174503</v>
      </c>
      <c r="P26" s="98">
        <v>1.4449822507625016</v>
      </c>
      <c r="Q26" s="98">
        <v>0.81194793851559199</v>
      </c>
      <c r="R26" s="98">
        <v>1.0666462202398554</v>
      </c>
      <c r="S26" s="98">
        <v>1.2180015755739975</v>
      </c>
      <c r="T26" s="98">
        <v>1.338345033850753</v>
      </c>
      <c r="U26" s="98">
        <v>1.3065543434271383</v>
      </c>
      <c r="V26" s="98">
        <v>1.0628131181490219</v>
      </c>
      <c r="W26" s="98">
        <v>0.71499086666277445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2.3543535234388839</v>
      </c>
      <c r="M43" s="117">
        <f t="shared" si="14"/>
        <v>3.3103888305366431</v>
      </c>
      <c r="N43" s="117">
        <f t="shared" si="14"/>
        <v>2.8516156624984883</v>
      </c>
      <c r="O43" s="117">
        <f t="shared" si="14"/>
        <v>3.0775138868617549</v>
      </c>
      <c r="P43" s="117">
        <f t="shared" si="14"/>
        <v>1.8746168017955662</v>
      </c>
      <c r="Q43" s="117">
        <f t="shared" si="14"/>
        <v>0.53262612141362398</v>
      </c>
      <c r="R43" s="117">
        <f t="shared" ref="R43:V43" si="15">R44+R47+R49+R58</f>
        <v>0.13648828546594582</v>
      </c>
      <c r="S43" s="117">
        <f t="shared" si="15"/>
        <v>3.377533193430398E-2</v>
      </c>
      <c r="T43" s="117">
        <f t="shared" si="15"/>
        <v>0.12487775317344205</v>
      </c>
      <c r="U43" s="117">
        <f t="shared" si="15"/>
        <v>0.16689394381443948</v>
      </c>
      <c r="V43" s="117">
        <f t="shared" si="15"/>
        <v>0.22819754851156551</v>
      </c>
      <c r="W43" s="117">
        <f t="shared" ref="W43" si="16">W44+W47+W49+W58</f>
        <v>1.2964279631059712E-2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2.3543535234388839</v>
      </c>
      <c r="M44" s="122">
        <f t="shared" si="17"/>
        <v>3.3103888305366431</v>
      </c>
      <c r="N44" s="122">
        <f t="shared" si="17"/>
        <v>2.8516156624984883</v>
      </c>
      <c r="O44" s="122">
        <f t="shared" si="17"/>
        <v>3.0775138868617549</v>
      </c>
      <c r="P44" s="122">
        <f t="shared" si="17"/>
        <v>1.8746168017955662</v>
      </c>
      <c r="Q44" s="122">
        <f t="shared" si="17"/>
        <v>0.53262612141362398</v>
      </c>
      <c r="R44" s="122">
        <f t="shared" ref="R44:V44" si="18">SUM(R45:R46)</f>
        <v>0.13648828546594582</v>
      </c>
      <c r="S44" s="122">
        <f t="shared" si="18"/>
        <v>3.377533193430398E-2</v>
      </c>
      <c r="T44" s="122">
        <f t="shared" si="18"/>
        <v>0.12487775317344205</v>
      </c>
      <c r="U44" s="122">
        <f t="shared" si="18"/>
        <v>0.16689394381443948</v>
      </c>
      <c r="V44" s="122">
        <f t="shared" si="18"/>
        <v>0.22819754851156551</v>
      </c>
      <c r="W44" s="122">
        <f t="shared" ref="W44" si="19">SUM(W45:W46)</f>
        <v>1.2964279631059712E-2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2.3543535234388839</v>
      </c>
      <c r="M45" s="98">
        <v>3.3103888305366431</v>
      </c>
      <c r="N45" s="98">
        <v>2.8516156624984883</v>
      </c>
      <c r="O45" s="98">
        <v>3.0775138868617549</v>
      </c>
      <c r="P45" s="98">
        <v>1.8746168017955662</v>
      </c>
      <c r="Q45" s="98">
        <v>0.53262612141362398</v>
      </c>
      <c r="R45" s="98">
        <v>0.13648828546594582</v>
      </c>
      <c r="S45" s="98">
        <v>3.377533193430398E-2</v>
      </c>
      <c r="T45" s="98">
        <v>0.12487775317344205</v>
      </c>
      <c r="U45" s="98">
        <v>0.16689394381443948</v>
      </c>
      <c r="V45" s="98">
        <v>0.22819754851156551</v>
      </c>
      <c r="W45" s="98">
        <v>1.2964279631059712E-2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588.83383574894992</v>
      </c>
      <c r="D62" s="117">
        <f t="shared" si="21"/>
        <v>542.89864484685768</v>
      </c>
      <c r="E62" s="117">
        <f t="shared" si="21"/>
        <v>529.33269098488006</v>
      </c>
      <c r="F62" s="117">
        <f t="shared" si="21"/>
        <v>463.36631692548514</v>
      </c>
      <c r="G62" s="117">
        <f t="shared" si="21"/>
        <v>419.64766691024823</v>
      </c>
      <c r="H62" s="117">
        <f t="shared" si="21"/>
        <v>463.70690632237972</v>
      </c>
      <c r="I62" s="117">
        <f t="shared" si="21"/>
        <v>431.97071239988747</v>
      </c>
      <c r="J62" s="117">
        <f t="shared" si="21"/>
        <v>468.80766235194733</v>
      </c>
      <c r="K62" s="117">
        <f t="shared" si="21"/>
        <v>509.27462168446988</v>
      </c>
      <c r="L62" s="117">
        <f t="shared" si="21"/>
        <v>634.993856409464</v>
      </c>
      <c r="M62" s="117">
        <f t="shared" si="21"/>
        <v>443.97175164705499</v>
      </c>
      <c r="N62" s="117">
        <f t="shared" si="21"/>
        <v>422.31321401145175</v>
      </c>
      <c r="O62" s="117">
        <f t="shared" si="21"/>
        <v>545.98717042953956</v>
      </c>
      <c r="P62" s="117">
        <f t="shared" si="21"/>
        <v>280.72522195295591</v>
      </c>
      <c r="Q62" s="117">
        <f t="shared" si="21"/>
        <v>309.24966992079408</v>
      </c>
      <c r="R62" s="117">
        <f t="shared" ref="R62:V62" si="22">R63+R66+R68+R77</f>
        <v>421.00442063595028</v>
      </c>
      <c r="S62" s="117">
        <f t="shared" si="22"/>
        <v>340.04149481737585</v>
      </c>
      <c r="T62" s="117">
        <f t="shared" si="22"/>
        <v>304.7253651021191</v>
      </c>
      <c r="U62" s="117">
        <f t="shared" si="22"/>
        <v>289.56477474018033</v>
      </c>
      <c r="V62" s="117">
        <f t="shared" si="22"/>
        <v>288.98022701667816</v>
      </c>
      <c r="W62" s="117">
        <f t="shared" ref="W62" si="23">W63+W66+W68+W77</f>
        <v>244.71015970249613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524.73840914710911</v>
      </c>
      <c r="D63" s="122">
        <f t="shared" si="24"/>
        <v>476.0316753129174</v>
      </c>
      <c r="E63" s="122">
        <f t="shared" si="24"/>
        <v>463.72211383824612</v>
      </c>
      <c r="F63" s="122">
        <f t="shared" si="24"/>
        <v>405.89836408004538</v>
      </c>
      <c r="G63" s="122">
        <f t="shared" si="24"/>
        <v>366.34001755174984</v>
      </c>
      <c r="H63" s="122">
        <f t="shared" si="24"/>
        <v>404.41114943145431</v>
      </c>
      <c r="I63" s="122">
        <f t="shared" si="24"/>
        <v>373.83274013927803</v>
      </c>
      <c r="J63" s="122">
        <f t="shared" si="24"/>
        <v>409.21910476472351</v>
      </c>
      <c r="K63" s="122">
        <f t="shared" si="24"/>
        <v>443.91960274412634</v>
      </c>
      <c r="L63" s="122">
        <f t="shared" si="24"/>
        <v>551.40592463741712</v>
      </c>
      <c r="M63" s="122">
        <f t="shared" si="24"/>
        <v>384.73057492485134</v>
      </c>
      <c r="N63" s="122">
        <f t="shared" si="24"/>
        <v>368.49767999351144</v>
      </c>
      <c r="O63" s="122">
        <f t="shared" si="24"/>
        <v>474.58447110532171</v>
      </c>
      <c r="P63" s="122">
        <f t="shared" si="24"/>
        <v>240.06195693337344</v>
      </c>
      <c r="Q63" s="122">
        <f t="shared" si="24"/>
        <v>261.63548341923212</v>
      </c>
      <c r="R63" s="122">
        <f t="shared" ref="R63:V63" si="25">SUM(R64:R65)</f>
        <v>351.11797110478807</v>
      </c>
      <c r="S63" s="122">
        <f t="shared" si="25"/>
        <v>283.57944696608661</v>
      </c>
      <c r="T63" s="122">
        <f t="shared" si="25"/>
        <v>254.4550006401679</v>
      </c>
      <c r="U63" s="122">
        <f t="shared" si="25"/>
        <v>241.88976258806926</v>
      </c>
      <c r="V63" s="122">
        <f t="shared" si="25"/>
        <v>242.03645961565761</v>
      </c>
      <c r="W63" s="122">
        <f t="shared" ref="W63" si="26">SUM(W64:W65)</f>
        <v>203.09290443181405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524.73840914710911</v>
      </c>
      <c r="D64" s="98">
        <v>476.0316753129174</v>
      </c>
      <c r="E64" s="98">
        <v>463.72211383824612</v>
      </c>
      <c r="F64" s="98">
        <v>405.89836408004538</v>
      </c>
      <c r="G64" s="98">
        <v>366.34001755174984</v>
      </c>
      <c r="H64" s="98">
        <v>404.41114943145431</v>
      </c>
      <c r="I64" s="98">
        <v>373.83274013927803</v>
      </c>
      <c r="J64" s="98">
        <v>409.21910476472351</v>
      </c>
      <c r="K64" s="98">
        <v>443.91960274412634</v>
      </c>
      <c r="L64" s="98">
        <v>551.40592463741712</v>
      </c>
      <c r="M64" s="98">
        <v>384.73057492485134</v>
      </c>
      <c r="N64" s="98">
        <v>368.49767999351144</v>
      </c>
      <c r="O64" s="98">
        <v>474.58447110532171</v>
      </c>
      <c r="P64" s="98">
        <v>240.06195693337344</v>
      </c>
      <c r="Q64" s="98">
        <v>261.63548341923212</v>
      </c>
      <c r="R64" s="98">
        <v>351.11797110478807</v>
      </c>
      <c r="S64" s="98">
        <v>283.57944696608661</v>
      </c>
      <c r="T64" s="98">
        <v>254.4550006401679</v>
      </c>
      <c r="U64" s="98">
        <v>241.88976258806926</v>
      </c>
      <c r="V64" s="98">
        <v>242.03645961565761</v>
      </c>
      <c r="W64" s="98">
        <v>203.09290443181405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57.892262307472116</v>
      </c>
      <c r="D68" s="122">
        <v>61.286181671376468</v>
      </c>
      <c r="E68" s="122">
        <v>60.30105908001994</v>
      </c>
      <c r="F68" s="122">
        <v>52.799199229878091</v>
      </c>
      <c r="G68" s="122">
        <v>48.530784208886082</v>
      </c>
      <c r="H68" s="122">
        <v>53.050652732814953</v>
      </c>
      <c r="I68" s="122">
        <v>51.205630029225723</v>
      </c>
      <c r="J68" s="122">
        <v>51.207275518932555</v>
      </c>
      <c r="K68" s="122">
        <v>57.732248935498063</v>
      </c>
      <c r="L68" s="122">
        <v>73.493292725780947</v>
      </c>
      <c r="M68" s="122">
        <v>50.214929855544717</v>
      </c>
      <c r="N68" s="122">
        <v>45.591415026996579</v>
      </c>
      <c r="O68" s="122">
        <v>61.60675788697268</v>
      </c>
      <c r="P68" s="122">
        <v>34.776504603923343</v>
      </c>
      <c r="Q68" s="122">
        <v>41.423052211024206</v>
      </c>
      <c r="R68" s="122">
        <v>60.725775876161038</v>
      </c>
      <c r="S68" s="122">
        <v>48.761394548274197</v>
      </c>
      <c r="T68" s="122">
        <v>43.028802453169789</v>
      </c>
      <c r="U68" s="122">
        <v>40.072698749441301</v>
      </c>
      <c r="V68" s="122">
        <v>38.592679387742344</v>
      </c>
      <c r="W68" s="122">
        <v>35.056683329961444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57.36047484450269</v>
      </c>
      <c r="D69" s="98">
        <v>61.229603984758128</v>
      </c>
      <c r="E69" s="98">
        <v>60.004296783775878</v>
      </c>
      <c r="F69" s="98">
        <v>52.486883240788835</v>
      </c>
      <c r="G69" s="98">
        <v>48.370964744312907</v>
      </c>
      <c r="H69" s="98">
        <v>52.846065516325325</v>
      </c>
      <c r="I69" s="98">
        <v>51.129109511660047</v>
      </c>
      <c r="J69" s="98">
        <v>50.774146887471986</v>
      </c>
      <c r="K69" s="98">
        <v>57.514411159396602</v>
      </c>
      <c r="L69" s="98">
        <v>73.138410902805333</v>
      </c>
      <c r="M69" s="98">
        <v>50.214929855544717</v>
      </c>
      <c r="N69" s="98">
        <v>45.516809015699266</v>
      </c>
      <c r="O69" s="98">
        <v>61.183063014873944</v>
      </c>
      <c r="P69" s="98">
        <v>34.776504603923343</v>
      </c>
      <c r="Q69" s="98">
        <v>41.167235041577513</v>
      </c>
      <c r="R69" s="98">
        <v>60.359801734120154</v>
      </c>
      <c r="S69" s="98">
        <v>48.678976588381786</v>
      </c>
      <c r="T69" s="98">
        <v>42.957413777892697</v>
      </c>
      <c r="U69" s="98">
        <v>40.010751642333588</v>
      </c>
      <c r="V69" s="98">
        <v>38.56946482782579</v>
      </c>
      <c r="W69" s="98">
        <v>34.870700591067795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0.53178746296942769</v>
      </c>
      <c r="D70" s="98">
        <v>5.6577686618339409E-2</v>
      </c>
      <c r="E70" s="98">
        <v>0.29676229624405948</v>
      </c>
      <c r="F70" s="98">
        <v>0.31231598908925767</v>
      </c>
      <c r="G70" s="98">
        <v>0.15981946457317847</v>
      </c>
      <c r="H70" s="98">
        <v>0.20458721648963055</v>
      </c>
      <c r="I70" s="98">
        <v>7.6520517565678056E-2</v>
      </c>
      <c r="J70" s="98">
        <v>0.4331286314605664</v>
      </c>
      <c r="K70" s="98">
        <v>0.21783777610146415</v>
      </c>
      <c r="L70" s="98">
        <v>0.35488182297561288</v>
      </c>
      <c r="M70" s="98">
        <v>0</v>
      </c>
      <c r="N70" s="98">
        <v>7.4606011297311828E-2</v>
      </c>
      <c r="O70" s="98">
        <v>0.42369487209873252</v>
      </c>
      <c r="P70" s="98">
        <v>0</v>
      </c>
      <c r="Q70" s="98">
        <v>0.25581716944669541</v>
      </c>
      <c r="R70" s="98">
        <v>0.36597414204088474</v>
      </c>
      <c r="S70" s="98">
        <v>8.2417959892413642E-2</v>
      </c>
      <c r="T70" s="98">
        <v>7.1388675277089475E-2</v>
      </c>
      <c r="U70" s="98">
        <v>6.1947107107712916E-2</v>
      </c>
      <c r="V70" s="98">
        <v>2.3214559916555938E-2</v>
      </c>
      <c r="W70" s="98">
        <v>0.18598273889364794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0.53178746296942769</v>
      </c>
      <c r="D71" s="101">
        <v>5.6577686618339409E-2</v>
      </c>
      <c r="E71" s="101">
        <v>0.29676229624405948</v>
      </c>
      <c r="F71" s="101">
        <v>0.31231598908925767</v>
      </c>
      <c r="G71" s="101">
        <v>0.15981946457317847</v>
      </c>
      <c r="H71" s="101">
        <v>0.20458721648963055</v>
      </c>
      <c r="I71" s="101">
        <v>7.6520517565678056E-2</v>
      </c>
      <c r="J71" s="101">
        <v>0.4331286314605664</v>
      </c>
      <c r="K71" s="101">
        <v>0.21783777610146415</v>
      </c>
      <c r="L71" s="101">
        <v>0.35488182297561288</v>
      </c>
      <c r="M71" s="101">
        <v>0</v>
      </c>
      <c r="N71" s="101">
        <v>7.4606011297311828E-2</v>
      </c>
      <c r="O71" s="101">
        <v>0.42369487209873252</v>
      </c>
      <c r="P71" s="101">
        <v>0</v>
      </c>
      <c r="Q71" s="101">
        <v>0.25581716944669541</v>
      </c>
      <c r="R71" s="101">
        <v>0.36597414204088474</v>
      </c>
      <c r="S71" s="101">
        <v>8.2417959892413642E-2</v>
      </c>
      <c r="T71" s="101">
        <v>7.1388675277089475E-2</v>
      </c>
      <c r="U71" s="101">
        <v>6.1947107107712916E-2</v>
      </c>
      <c r="V71" s="101">
        <v>2.3214559916555938E-2</v>
      </c>
      <c r="W71" s="101">
        <v>0.18598273889364794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6.2031642943687091</v>
      </c>
      <c r="D77" s="122">
        <v>5.5807878625638434</v>
      </c>
      <c r="E77" s="122">
        <v>5.3095180666140056</v>
      </c>
      <c r="F77" s="122">
        <v>4.6687536155616698</v>
      </c>
      <c r="G77" s="122">
        <v>4.7768651496123198</v>
      </c>
      <c r="H77" s="122">
        <v>6.2451041581104265</v>
      </c>
      <c r="I77" s="122">
        <v>6.9323422313837089</v>
      </c>
      <c r="J77" s="122">
        <v>8.3812820682913127</v>
      </c>
      <c r="K77" s="122">
        <v>7.6227700048454627</v>
      </c>
      <c r="L77" s="122">
        <v>10.09463904626592</v>
      </c>
      <c r="M77" s="122">
        <v>9.0262468666589637</v>
      </c>
      <c r="N77" s="122">
        <v>8.2241189909437384</v>
      </c>
      <c r="O77" s="122">
        <v>9.7959414372451743</v>
      </c>
      <c r="P77" s="122">
        <v>5.8867604156591415</v>
      </c>
      <c r="Q77" s="122">
        <v>6.1911342905377493</v>
      </c>
      <c r="R77" s="122">
        <v>9.1606736550012009</v>
      </c>
      <c r="S77" s="122">
        <v>7.7006533030150486</v>
      </c>
      <c r="T77" s="122">
        <v>7.2415620087814236</v>
      </c>
      <c r="U77" s="122">
        <v>7.6023134026697941</v>
      </c>
      <c r="V77" s="122">
        <v>8.3510880132782415</v>
      </c>
      <c r="W77" s="122">
        <v>6.5605719407206484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6.2031642943687091</v>
      </c>
      <c r="D78" s="98">
        <v>5.5807878625638434</v>
      </c>
      <c r="E78" s="98">
        <v>5.3095180666140056</v>
      </c>
      <c r="F78" s="98">
        <v>4.6687536155616698</v>
      </c>
      <c r="G78" s="98">
        <v>4.7768651496123198</v>
      </c>
      <c r="H78" s="98">
        <v>6.2451041581104265</v>
      </c>
      <c r="I78" s="98">
        <v>6.9323422313837089</v>
      </c>
      <c r="J78" s="98">
        <v>8.3812820682913127</v>
      </c>
      <c r="K78" s="98">
        <v>7.6227700048454627</v>
      </c>
      <c r="L78" s="98">
        <v>10.09463904626592</v>
      </c>
      <c r="M78" s="98">
        <v>9.0262468666589637</v>
      </c>
      <c r="N78" s="98">
        <v>8.2241189909437384</v>
      </c>
      <c r="O78" s="98">
        <v>9.7959414372451743</v>
      </c>
      <c r="P78" s="98">
        <v>5.8867604156591415</v>
      </c>
      <c r="Q78" s="98">
        <v>6.1911342905377493</v>
      </c>
      <c r="R78" s="98">
        <v>9.1606736550012009</v>
      </c>
      <c r="S78" s="98">
        <v>7.7006533030150486</v>
      </c>
      <c r="T78" s="98">
        <v>7.2415620087814236</v>
      </c>
      <c r="U78" s="98">
        <v>7.6023134026697941</v>
      </c>
      <c r="V78" s="98">
        <v>8.3510880132782415</v>
      </c>
      <c r="W78" s="98">
        <v>6.5605719407206484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12450.645906529573</v>
      </c>
      <c r="D3" s="117">
        <f t="shared" si="0"/>
        <v>12474.534359404484</v>
      </c>
      <c r="E3" s="117">
        <f t="shared" si="0"/>
        <v>12675.374775548773</v>
      </c>
      <c r="F3" s="117">
        <f t="shared" si="0"/>
        <v>8442.4619859313734</v>
      </c>
      <c r="G3" s="117">
        <f t="shared" si="0"/>
        <v>8338.9256633847363</v>
      </c>
      <c r="H3" s="117">
        <f t="shared" si="0"/>
        <v>8155.6232425358394</v>
      </c>
      <c r="I3" s="117">
        <f t="shared" si="0"/>
        <v>8938.9918167060241</v>
      </c>
      <c r="J3" s="117">
        <f t="shared" si="0"/>
        <v>33242.059603904752</v>
      </c>
      <c r="K3" s="117">
        <f t="shared" si="0"/>
        <v>10836.908805776822</v>
      </c>
      <c r="L3" s="117">
        <f t="shared" si="0"/>
        <v>11411.523542931249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9946.0805070321112</v>
      </c>
      <c r="S3" s="117">
        <f t="shared" si="1"/>
        <v>10288.523338355577</v>
      </c>
      <c r="T3" s="117">
        <f t="shared" si="1"/>
        <v>9119.0539147714771</v>
      </c>
      <c r="U3" s="117">
        <f t="shared" si="1"/>
        <v>9651.8689014429474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11035.546331382293</v>
      </c>
      <c r="D4" s="122">
        <f t="shared" si="3"/>
        <v>10874.360930366467</v>
      </c>
      <c r="E4" s="122">
        <f t="shared" si="3"/>
        <v>11074.457404066348</v>
      </c>
      <c r="F4" s="122">
        <f t="shared" si="3"/>
        <v>6899.3721965292852</v>
      </c>
      <c r="G4" s="122">
        <f t="shared" si="3"/>
        <v>6761.5893992206302</v>
      </c>
      <c r="H4" s="122">
        <f t="shared" si="3"/>
        <v>6559.6690477986976</v>
      </c>
      <c r="I4" s="122">
        <f t="shared" si="3"/>
        <v>7377.7700984588437</v>
      </c>
      <c r="J4" s="122">
        <f t="shared" si="3"/>
        <v>31747.874100084693</v>
      </c>
      <c r="K4" s="122">
        <f t="shared" si="3"/>
        <v>9327.5023472237717</v>
      </c>
      <c r="L4" s="122">
        <f t="shared" si="3"/>
        <v>9777.7502846453863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8411.9271190094423</v>
      </c>
      <c r="S4" s="122">
        <f t="shared" si="4"/>
        <v>8801.228036938006</v>
      </c>
      <c r="T4" s="122">
        <f t="shared" si="4"/>
        <v>7694.9374094077639</v>
      </c>
      <c r="U4" s="122">
        <f t="shared" si="4"/>
        <v>8327.6857719061409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10965.38985571503</v>
      </c>
      <c r="D5" s="98">
        <v>10806.069223932467</v>
      </c>
      <c r="E5" s="98">
        <v>11005.656934376457</v>
      </c>
      <c r="F5" s="98">
        <v>6857.0474592994397</v>
      </c>
      <c r="G5" s="98">
        <v>6720.7686735569951</v>
      </c>
      <c r="H5" s="98">
        <v>6520.7473753042677</v>
      </c>
      <c r="I5" s="98">
        <v>7334.9150677118396</v>
      </c>
      <c r="J5" s="98">
        <v>31561.09019257304</v>
      </c>
      <c r="K5" s="98">
        <v>9272.8100047697499</v>
      </c>
      <c r="L5" s="98">
        <v>9718.6946386278178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8362.4145267785989</v>
      </c>
      <c r="S5" s="98">
        <v>8748.9434375137826</v>
      </c>
      <c r="T5" s="98">
        <v>7648.5250681397683</v>
      </c>
      <c r="U5" s="98">
        <v>8277.2843164196074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70.156475667262654</v>
      </c>
      <c r="D6" s="98">
        <v>68.291706433999522</v>
      </c>
      <c r="E6" s="98">
        <v>68.800469689891301</v>
      </c>
      <c r="F6" s="98">
        <v>42.324737229845312</v>
      </c>
      <c r="G6" s="98">
        <v>40.82072566363518</v>
      </c>
      <c r="H6" s="98">
        <v>38.92167249443029</v>
      </c>
      <c r="I6" s="98">
        <v>42.855030747003681</v>
      </c>
      <c r="J6" s="98">
        <v>186.78390751165352</v>
      </c>
      <c r="K6" s="98">
        <v>54.692342454021542</v>
      </c>
      <c r="L6" s="98">
        <v>59.055646017568129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49.512592230842927</v>
      </c>
      <c r="S6" s="98">
        <v>52.284599424222797</v>
      </c>
      <c r="T6" s="98">
        <v>46.412341267995096</v>
      </c>
      <c r="U6" s="98">
        <v>50.401455486533308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3.8613719829623938</v>
      </c>
      <c r="D7" s="122">
        <f t="shared" si="6"/>
        <v>0</v>
      </c>
      <c r="E7" s="122">
        <f t="shared" si="6"/>
        <v>8.3423335462671329</v>
      </c>
      <c r="F7" s="122">
        <f t="shared" si="6"/>
        <v>10.954408557250765</v>
      </c>
      <c r="G7" s="122">
        <f t="shared" si="6"/>
        <v>21.826371983334838</v>
      </c>
      <c r="H7" s="122">
        <f t="shared" si="6"/>
        <v>35.511775775289983</v>
      </c>
      <c r="I7" s="122">
        <f t="shared" si="6"/>
        <v>6.5997699059377259</v>
      </c>
      <c r="J7" s="122">
        <f t="shared" si="6"/>
        <v>11.281484185659131</v>
      </c>
      <c r="K7" s="122">
        <f t="shared" si="6"/>
        <v>20.595752795830609</v>
      </c>
      <c r="L7" s="122">
        <f t="shared" si="6"/>
        <v>17.269552678024134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48.350627790055846</v>
      </c>
      <c r="S7" s="122">
        <f t="shared" si="6"/>
        <v>27.863410780460125</v>
      </c>
      <c r="T7" s="122">
        <f t="shared" si="6"/>
        <v>17.628307484997247</v>
      </c>
      <c r="U7" s="122">
        <f t="shared" si="6"/>
        <v>15.518900070279832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3.8613719829623938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8.3423335462671329</v>
      </c>
      <c r="F8" s="98">
        <f>IF(RES_hhdet_in_fec!F8=0,0,RES_hhdet_in_fec!F8*1000*11630/RES_hhdet_in_new!F5)</f>
        <v>10.954408557250765</v>
      </c>
      <c r="G8" s="98">
        <f>IF(RES_hhdet_in_fec!G8=0,0,RES_hhdet_in_fec!G8*1000*11630/RES_hhdet_in_new!G5)</f>
        <v>21.826371983334838</v>
      </c>
      <c r="H8" s="98">
        <f>IF(RES_hhdet_in_fec!H8=0,0,RES_hhdet_in_fec!H8*1000*11630/RES_hhdet_in_new!H5)</f>
        <v>35.511775775289983</v>
      </c>
      <c r="I8" s="98">
        <f>IF(RES_hhdet_in_fec!I8=0,0,RES_hhdet_in_fec!I8*1000*11630/RES_hhdet_in_new!I5)</f>
        <v>6.5997699059377259</v>
      </c>
      <c r="J8" s="98">
        <f>IF(RES_hhdet_in_fec!J8=0,0,RES_hhdet_in_fec!J8*1000*11630/RES_hhdet_in_new!J5)</f>
        <v>11.281484185659131</v>
      </c>
      <c r="K8" s="98">
        <f>IF(RES_hhdet_in_fec!K8=0,0,RES_hhdet_in_fec!K8*1000*11630/RES_hhdet_in_new!K5)</f>
        <v>20.595752795830609</v>
      </c>
      <c r="L8" s="98">
        <f>IF(RES_hhdet_in_fec!L8=0,0,RES_hhdet_in_fec!L8*1000*11630/RES_hhdet_in_new!L5)</f>
        <v>17.269552678024134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48.350627790055846</v>
      </c>
      <c r="S8" s="98">
        <f>IF(RES_hhdet_in_fec!S8=0,0,RES_hhdet_in_fec!S8*1000*11630/RES_hhdet_in_new!S5)</f>
        <v>27.863410780460125</v>
      </c>
      <c r="T8" s="98">
        <f>IF(RES_hhdet_in_fec!T8=0,0,RES_hhdet_in_fec!T8*1000*11630/RES_hhdet_in_new!T5)</f>
        <v>17.628307484997247</v>
      </c>
      <c r="U8" s="98">
        <f>IF(RES_hhdet_in_fec!U8=0,0,RES_hhdet_in_fec!U8*1000*11630/RES_hhdet_in_new!U5)</f>
        <v>15.518900070279832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1171.5691063900049</v>
      </c>
      <c r="D9" s="122">
        <v>1360.3791942055373</v>
      </c>
      <c r="E9" s="122">
        <v>1353.6175424835756</v>
      </c>
      <c r="F9" s="122">
        <v>1286.408117236439</v>
      </c>
      <c r="G9" s="122">
        <v>1309.3468519005692</v>
      </c>
      <c r="H9" s="122">
        <v>1291.3052994865714</v>
      </c>
      <c r="I9" s="122">
        <v>1303.1804756584522</v>
      </c>
      <c r="J9" s="122">
        <v>1225.1120627605301</v>
      </c>
      <c r="K9" s="122">
        <v>1253.7300440717038</v>
      </c>
      <c r="L9" s="122">
        <v>1329.7279525644703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1231.2019277806917</v>
      </c>
      <c r="S9" s="122">
        <v>1212.5082067334554</v>
      </c>
      <c r="T9" s="122">
        <v>1166.9612594416615</v>
      </c>
      <c r="U9" s="122">
        <v>1075.8637126903204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1270.4240229441673</v>
      </c>
      <c r="D15" s="101">
        <v>1454.3041071709563</v>
      </c>
      <c r="E15" s="101">
        <v>1449.3706973941764</v>
      </c>
      <c r="F15" s="101">
        <v>1402.4057222346551</v>
      </c>
      <c r="G15" s="101">
        <v>1404.3588042850511</v>
      </c>
      <c r="H15" s="101">
        <v>1377.1217164633556</v>
      </c>
      <c r="I15" s="101">
        <v>1427.3364856280773</v>
      </c>
      <c r="J15" s="101">
        <v>1308.2229260280833</v>
      </c>
      <c r="K15" s="101">
        <v>1382.2388734335188</v>
      </c>
      <c r="L15" s="101">
        <v>1350.3320533326371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1313.2882806910629</v>
      </c>
      <c r="S15" s="101">
        <v>1286.2498655860334</v>
      </c>
      <c r="T15" s="101">
        <v>1215.0263259614628</v>
      </c>
      <c r="U15" s="101">
        <v>1139.9632564763726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1091.0206558643908</v>
      </c>
      <c r="D16" s="104">
        <v>1259.7453588854453</v>
      </c>
      <c r="E16" s="104">
        <v>1251.879815391062</v>
      </c>
      <c r="F16" s="104">
        <v>1212.591459510302</v>
      </c>
      <c r="G16" s="104">
        <v>1217.5019645955699</v>
      </c>
      <c r="H16" s="104">
        <v>1191.1861463469895</v>
      </c>
      <c r="I16" s="104">
        <v>1248.5518312718173</v>
      </c>
      <c r="J16" s="104">
        <v>1127.671740308916</v>
      </c>
      <c r="K16" s="104">
        <v>1198.6548314880686</v>
      </c>
      <c r="L16" s="104">
        <v>1144.2910456509687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1169.6371630979131</v>
      </c>
      <c r="S16" s="104">
        <v>1151.0568243563068</v>
      </c>
      <c r="T16" s="104">
        <v>1085.2506463579998</v>
      </c>
      <c r="U16" s="104">
        <v>1019.3052917026272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617.51671661786725</v>
      </c>
      <c r="D17" s="98">
        <v>743.49803560172393</v>
      </c>
      <c r="E17" s="98">
        <v>724.83072104887378</v>
      </c>
      <c r="F17" s="98">
        <v>702.80488369491002</v>
      </c>
      <c r="G17" s="98">
        <v>713.14074656085882</v>
      </c>
      <c r="H17" s="98">
        <v>686.98583812688514</v>
      </c>
      <c r="I17" s="98">
        <v>760.27156469362535</v>
      </c>
      <c r="J17" s="98">
        <v>631.0793748272838</v>
      </c>
      <c r="K17" s="98">
        <v>688.892135554525</v>
      </c>
      <c r="L17" s="98">
        <v>568.7771043462842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647.99045091413609</v>
      </c>
      <c r="S17" s="98">
        <v>638.36711825052168</v>
      </c>
      <c r="T17" s="98">
        <v>575.97520871265738</v>
      </c>
      <c r="U17" s="98">
        <v>521.47059115893489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473.50393924652383</v>
      </c>
      <c r="D18" s="98">
        <v>516.24732328372124</v>
      </c>
      <c r="E18" s="98">
        <v>527.04909434218803</v>
      </c>
      <c r="F18" s="98">
        <v>509.78657581539193</v>
      </c>
      <c r="G18" s="98">
        <v>504.36121803471104</v>
      </c>
      <c r="H18" s="98">
        <v>504.20030822010449</v>
      </c>
      <c r="I18" s="98">
        <v>488.28026657819186</v>
      </c>
      <c r="J18" s="98">
        <v>496.59236548163199</v>
      </c>
      <c r="K18" s="98">
        <v>509.76269593354363</v>
      </c>
      <c r="L18" s="98">
        <v>575.51394130468464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521.64671218377714</v>
      </c>
      <c r="S18" s="98">
        <v>512.68970610578492</v>
      </c>
      <c r="T18" s="98">
        <v>509.27543764534232</v>
      </c>
      <c r="U18" s="98">
        <v>497.83470054369235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239.66909677431326</v>
      </c>
      <c r="D19" s="122">
        <v>239.79423483247999</v>
      </c>
      <c r="E19" s="122">
        <v>238.95749545258411</v>
      </c>
      <c r="F19" s="122">
        <v>245.72726360839866</v>
      </c>
      <c r="G19" s="122">
        <v>246.16304028020272</v>
      </c>
      <c r="H19" s="122">
        <v>269.13711947528071</v>
      </c>
      <c r="I19" s="122">
        <v>251.44147268279119</v>
      </c>
      <c r="J19" s="122">
        <v>257.79195687387534</v>
      </c>
      <c r="K19" s="122">
        <v>235.08066168551554</v>
      </c>
      <c r="L19" s="122">
        <v>286.77575304336796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254.60083245192089</v>
      </c>
      <c r="S19" s="122">
        <v>246.92368390365527</v>
      </c>
      <c r="T19" s="122">
        <v>239.52693843705433</v>
      </c>
      <c r="U19" s="122">
        <v>232.80051677620602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239.66909677431326</v>
      </c>
      <c r="D22" s="33">
        <v>239.79423483247999</v>
      </c>
      <c r="E22" s="33">
        <v>238.95749545258411</v>
      </c>
      <c r="F22" s="33">
        <v>245.72726360839866</v>
      </c>
      <c r="G22" s="33">
        <v>246.16304028020272</v>
      </c>
      <c r="H22" s="33">
        <v>269.13711947528071</v>
      </c>
      <c r="I22" s="33">
        <v>251.44147268279119</v>
      </c>
      <c r="J22" s="33">
        <v>257.79195687387534</v>
      </c>
      <c r="K22" s="33">
        <v>235.08066168551554</v>
      </c>
      <c r="L22" s="33">
        <v>286.77575304336796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254.60083245192089</v>
      </c>
      <c r="S22" s="33">
        <v>246.92368390365527</v>
      </c>
      <c r="T22" s="33">
        <v>239.52693843705433</v>
      </c>
      <c r="U22" s="33">
        <v>232.80051677620602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16732.29400027683</v>
      </c>
      <c r="D24" s="117">
        <f t="shared" si="7"/>
        <v>16145.670309220315</v>
      </c>
      <c r="E24" s="117">
        <f t="shared" si="7"/>
        <v>15946.07615482338</v>
      </c>
      <c r="F24" s="117">
        <f t="shared" si="7"/>
        <v>15392.16645486738</v>
      </c>
      <c r="G24" s="117">
        <f t="shared" si="7"/>
        <v>14636.310052983192</v>
      </c>
      <c r="H24" s="117">
        <f t="shared" si="7"/>
        <v>15336.153318172497</v>
      </c>
      <c r="I24" s="117">
        <f t="shared" si="7"/>
        <v>14133.226084458594</v>
      </c>
      <c r="J24" s="117">
        <f t="shared" si="7"/>
        <v>14890.500392433207</v>
      </c>
      <c r="K24" s="117">
        <f t="shared" si="7"/>
        <v>14632.128690227524</v>
      </c>
      <c r="L24" s="117">
        <f t="shared" si="7"/>
        <v>16512.260734835425</v>
      </c>
      <c r="M24" s="117">
        <f t="shared" si="7"/>
        <v>13185.61598324962</v>
      </c>
      <c r="N24" s="117">
        <f t="shared" si="7"/>
        <v>13590.355280500575</v>
      </c>
      <c r="O24" s="117">
        <f t="shared" si="7"/>
        <v>13705.701669950493</v>
      </c>
      <c r="P24" s="117">
        <f t="shared" si="7"/>
        <v>10340.857811227339</v>
      </c>
      <c r="Q24" s="117">
        <f t="shared" si="7"/>
        <v>9722.4907630242797</v>
      </c>
      <c r="R24" s="117">
        <f t="shared" ref="R24:V24" si="8">R25+R28+R30+R39</f>
        <v>9414.9731959158689</v>
      </c>
      <c r="S24" s="117">
        <f t="shared" si="8"/>
        <v>9021.7263050645215</v>
      </c>
      <c r="T24" s="117">
        <f t="shared" si="8"/>
        <v>8551.2707496151834</v>
      </c>
      <c r="U24" s="117">
        <f t="shared" si="8"/>
        <v>8053.7655994098859</v>
      </c>
      <c r="V24" s="117">
        <f t="shared" si="8"/>
        <v>7687.2275461530098</v>
      </c>
      <c r="W24" s="117">
        <f t="shared" ref="W24" si="9">W25+W28+W30+W39</f>
        <v>6957.7847347788947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15316.477852064019</v>
      </c>
      <c r="D25" s="122">
        <f t="shared" si="10"/>
        <v>14543.653103178172</v>
      </c>
      <c r="E25" s="122">
        <f t="shared" si="10"/>
        <v>14347.653666246993</v>
      </c>
      <c r="F25" s="122">
        <f t="shared" si="10"/>
        <v>13848.754987591721</v>
      </c>
      <c r="G25" s="122">
        <f t="shared" si="10"/>
        <v>13060.32510962667</v>
      </c>
      <c r="H25" s="122">
        <f t="shared" si="10"/>
        <v>13740.909964841763</v>
      </c>
      <c r="I25" s="122">
        <f t="shared" si="10"/>
        <v>12572.303963097824</v>
      </c>
      <c r="J25" s="122">
        <f t="shared" si="10"/>
        <v>13396.685520343679</v>
      </c>
      <c r="K25" s="122">
        <f t="shared" si="10"/>
        <v>13123.811632985853</v>
      </c>
      <c r="L25" s="122">
        <f t="shared" si="10"/>
        <v>14875.985452212833</v>
      </c>
      <c r="M25" s="122">
        <f t="shared" si="10"/>
        <v>11650.008644163512</v>
      </c>
      <c r="N25" s="122">
        <f t="shared" si="10"/>
        <v>11996.591144956397</v>
      </c>
      <c r="O25" s="122">
        <f t="shared" si="10"/>
        <v>12173.456275312845</v>
      </c>
      <c r="P25" s="122">
        <f t="shared" si="10"/>
        <v>8823.4692316049859</v>
      </c>
      <c r="Q25" s="122">
        <f t="shared" si="10"/>
        <v>8176.5999408471644</v>
      </c>
      <c r="R25" s="122">
        <f t="shared" ref="R25:V25" si="11">SUM(R26:R27)</f>
        <v>7880.4826538241659</v>
      </c>
      <c r="S25" s="122">
        <f t="shared" si="11"/>
        <v>7527.4819144060884</v>
      </c>
      <c r="T25" s="122">
        <f t="shared" si="11"/>
        <v>7125.9989864535364</v>
      </c>
      <c r="U25" s="122">
        <f t="shared" si="11"/>
        <v>6730.5653467180655</v>
      </c>
      <c r="V25" s="122">
        <f t="shared" si="11"/>
        <v>6440.3168155569356</v>
      </c>
      <c r="W25" s="122">
        <f t="shared" ref="W25" si="12">SUM(W26:W27)</f>
        <v>5737.3705542459666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15124.228755411626</v>
      </c>
      <c r="D26" s="98">
        <v>14362.663899960162</v>
      </c>
      <c r="E26" s="98">
        <v>14170.388145137887</v>
      </c>
      <c r="F26" s="98">
        <v>13679.254085498218</v>
      </c>
      <c r="G26" s="98">
        <v>12902.509755249475</v>
      </c>
      <c r="H26" s="98">
        <v>13577.212373803311</v>
      </c>
      <c r="I26" s="98">
        <v>12425.217202176802</v>
      </c>
      <c r="J26" s="98">
        <v>13237.420818485889</v>
      </c>
      <c r="K26" s="98">
        <v>12967.701642460725</v>
      </c>
      <c r="L26" s="98">
        <v>14692.911307180857</v>
      </c>
      <c r="M26" s="98">
        <v>11512.373036135526</v>
      </c>
      <c r="N26" s="98">
        <v>11850.636293283127</v>
      </c>
      <c r="O26" s="98">
        <v>12018.335136703769</v>
      </c>
      <c r="P26" s="98">
        <v>8713.8041062271077</v>
      </c>
      <c r="Q26" s="98">
        <v>8068.4961715471472</v>
      </c>
      <c r="R26" s="98">
        <v>7774.1264452853438</v>
      </c>
      <c r="S26" s="98">
        <v>7426.4077815360797</v>
      </c>
      <c r="T26" s="98">
        <v>7030.5971391205176</v>
      </c>
      <c r="U26" s="98">
        <v>6641.6766169592956</v>
      </c>
      <c r="V26" s="98">
        <v>6356.9271117383132</v>
      </c>
      <c r="W26" s="98">
        <v>5661.0089635326158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192.24909665239326</v>
      </c>
      <c r="D27" s="98">
        <v>180.9892032180112</v>
      </c>
      <c r="E27" s="98">
        <v>177.26552110910637</v>
      </c>
      <c r="F27" s="98">
        <v>169.5009020935035</v>
      </c>
      <c r="G27" s="98">
        <v>157.81535437719472</v>
      </c>
      <c r="H27" s="98">
        <v>163.69759103845198</v>
      </c>
      <c r="I27" s="98">
        <v>147.08676092102243</v>
      </c>
      <c r="J27" s="98">
        <v>159.26470185778925</v>
      </c>
      <c r="K27" s="98">
        <v>156.1099905251294</v>
      </c>
      <c r="L27" s="98">
        <v>183.07414503197586</v>
      </c>
      <c r="M27" s="98">
        <v>137.63560802798523</v>
      </c>
      <c r="N27" s="98">
        <v>145.95485167326945</v>
      </c>
      <c r="O27" s="98">
        <v>155.12113860907584</v>
      </c>
      <c r="P27" s="98">
        <v>109.66512537787848</v>
      </c>
      <c r="Q27" s="98">
        <v>108.10376930001684</v>
      </c>
      <c r="R27" s="98">
        <v>106.35620853882185</v>
      </c>
      <c r="S27" s="98">
        <v>101.07413287000875</v>
      </c>
      <c r="T27" s="98">
        <v>95.401847333018978</v>
      </c>
      <c r="U27" s="98">
        <v>88.888729758769898</v>
      </c>
      <c r="V27" s="98">
        <v>83.38970381862201</v>
      </c>
      <c r="W27" s="98">
        <v>76.36159071335122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3.2001222353514978</v>
      </c>
      <c r="D28" s="122">
        <f t="shared" si="13"/>
        <v>0.81269262584613011</v>
      </c>
      <c r="E28" s="122">
        <f t="shared" si="13"/>
        <v>7.8957076585128707</v>
      </c>
      <c r="F28" s="122">
        <f t="shared" si="13"/>
        <v>9.8730720902260103</v>
      </c>
      <c r="G28" s="122">
        <f t="shared" si="13"/>
        <v>21.868404562434399</v>
      </c>
      <c r="H28" s="122">
        <f t="shared" si="13"/>
        <v>33.864009993836753</v>
      </c>
      <c r="I28" s="122">
        <f t="shared" si="13"/>
        <v>6.1813634406091369</v>
      </c>
      <c r="J28" s="122">
        <f t="shared" si="13"/>
        <v>11.420103556560425</v>
      </c>
      <c r="K28" s="122">
        <f t="shared" si="13"/>
        <v>20.669167872975056</v>
      </c>
      <c r="L28" s="122">
        <f t="shared" si="13"/>
        <v>25.197567964376852</v>
      </c>
      <c r="M28" s="122">
        <f t="shared" si="13"/>
        <v>56.597329731723086</v>
      </c>
      <c r="N28" s="122">
        <f t="shared" si="13"/>
        <v>57.728940804669726</v>
      </c>
      <c r="O28" s="122">
        <f t="shared" si="13"/>
        <v>42.354149253404451</v>
      </c>
      <c r="P28" s="122">
        <f t="shared" si="13"/>
        <v>52.800104531500345</v>
      </c>
      <c r="Q28" s="122">
        <f t="shared" si="13"/>
        <v>49.257755656571618</v>
      </c>
      <c r="R28" s="122">
        <f t="shared" si="13"/>
        <v>50.556469528822184</v>
      </c>
      <c r="S28" s="122">
        <f t="shared" si="13"/>
        <v>30.352593599490149</v>
      </c>
      <c r="T28" s="122">
        <f t="shared" si="13"/>
        <v>19.500526299036331</v>
      </c>
      <c r="U28" s="122">
        <f t="shared" si="13"/>
        <v>14.527315231301214</v>
      </c>
      <c r="V28" s="122">
        <f t="shared" si="13"/>
        <v>12.498796722889585</v>
      </c>
      <c r="W28" s="122">
        <f t="shared" si="13"/>
        <v>26.731155261319604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3.2001222353514978</v>
      </c>
      <c r="D29" s="98">
        <f>IF(RES_hhdet_in_fec!D29=0,0,RES_hhdet_in_fec!D29*1000*11630/RES_hhdet_in_new!D26)</f>
        <v>0.81269262584613011</v>
      </c>
      <c r="E29" s="98">
        <f>IF(RES_hhdet_in_fec!E29=0,0,RES_hhdet_in_fec!E29*1000*11630/RES_hhdet_in_new!E26)</f>
        <v>7.8957076585128707</v>
      </c>
      <c r="F29" s="98">
        <f>IF(RES_hhdet_in_fec!F29=0,0,RES_hhdet_in_fec!F29*1000*11630/RES_hhdet_in_new!F26)</f>
        <v>9.8730720902260103</v>
      </c>
      <c r="G29" s="98">
        <f>IF(RES_hhdet_in_fec!G29=0,0,RES_hhdet_in_fec!G29*1000*11630/RES_hhdet_in_new!G26)</f>
        <v>21.868404562434399</v>
      </c>
      <c r="H29" s="98">
        <f>IF(RES_hhdet_in_fec!H29=0,0,RES_hhdet_in_fec!H29*1000*11630/RES_hhdet_in_new!H26)</f>
        <v>33.864009993836753</v>
      </c>
      <c r="I29" s="98">
        <f>IF(RES_hhdet_in_fec!I29=0,0,RES_hhdet_in_fec!I29*1000*11630/RES_hhdet_in_new!I26)</f>
        <v>6.1813634406091369</v>
      </c>
      <c r="J29" s="98">
        <f>IF(RES_hhdet_in_fec!J29=0,0,RES_hhdet_in_fec!J29*1000*11630/RES_hhdet_in_new!J26)</f>
        <v>11.420103556560425</v>
      </c>
      <c r="K29" s="98">
        <f>IF(RES_hhdet_in_fec!K29=0,0,RES_hhdet_in_fec!K29*1000*11630/RES_hhdet_in_new!K26)</f>
        <v>20.669167872975056</v>
      </c>
      <c r="L29" s="98">
        <f>IF(RES_hhdet_in_fec!L29=0,0,RES_hhdet_in_fec!L29*1000*11630/RES_hhdet_in_new!L26)</f>
        <v>25.197567964376852</v>
      </c>
      <c r="M29" s="98">
        <f>IF(RES_hhdet_in_fec!M29=0,0,RES_hhdet_in_fec!M29*1000*11630/RES_hhdet_in_new!M26)</f>
        <v>56.597329731723086</v>
      </c>
      <c r="N29" s="98">
        <f>IF(RES_hhdet_in_fec!N29=0,0,RES_hhdet_in_fec!N29*1000*11630/RES_hhdet_in_new!N26)</f>
        <v>57.728940804669726</v>
      </c>
      <c r="O29" s="98">
        <f>IF(RES_hhdet_in_fec!O29=0,0,RES_hhdet_in_fec!O29*1000*11630/RES_hhdet_in_new!O26)</f>
        <v>42.354149253404451</v>
      </c>
      <c r="P29" s="98">
        <f>IF(RES_hhdet_in_fec!P29=0,0,RES_hhdet_in_fec!P29*1000*11630/RES_hhdet_in_new!P26)</f>
        <v>52.800104531500345</v>
      </c>
      <c r="Q29" s="98">
        <f>IF(RES_hhdet_in_fec!Q29=0,0,RES_hhdet_in_fec!Q29*1000*11630/RES_hhdet_in_new!Q26)</f>
        <v>49.257755656571618</v>
      </c>
      <c r="R29" s="98">
        <f>IF(RES_hhdet_in_fec!R29=0,0,RES_hhdet_in_fec!R29*1000*11630/RES_hhdet_in_new!R26)</f>
        <v>50.556469528822184</v>
      </c>
      <c r="S29" s="98">
        <f>IF(RES_hhdet_in_fec!S29=0,0,RES_hhdet_in_fec!S29*1000*11630/RES_hhdet_in_new!S26)</f>
        <v>30.352593599490149</v>
      </c>
      <c r="T29" s="98">
        <f>IF(RES_hhdet_in_fec!T29=0,0,RES_hhdet_in_fec!T29*1000*11630/RES_hhdet_in_new!T26)</f>
        <v>19.500526299036331</v>
      </c>
      <c r="U29" s="98">
        <f>IF(RES_hhdet_in_fec!U29=0,0,RES_hhdet_in_fec!U29*1000*11630/RES_hhdet_in_new!U26)</f>
        <v>14.527315231301214</v>
      </c>
      <c r="V29" s="98">
        <f>IF(RES_hhdet_in_fec!V29=0,0,RES_hhdet_in_fec!V29*1000*11630/RES_hhdet_in_new!V26)</f>
        <v>12.498796722889585</v>
      </c>
      <c r="W29" s="98">
        <f>IF(RES_hhdet_in_fec!W29=0,0,RES_hhdet_in_fec!W29*1000*11630/RES_hhdet_in_new!W26)</f>
        <v>26.731155261319604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1172.9469292031474</v>
      </c>
      <c r="D30" s="122">
        <v>1361.4102785838168</v>
      </c>
      <c r="E30" s="122">
        <v>1351.5692854652921</v>
      </c>
      <c r="F30" s="122">
        <v>1287.8111315770345</v>
      </c>
      <c r="G30" s="122">
        <v>1307.9534985138848</v>
      </c>
      <c r="H30" s="122">
        <v>1292.2422238616164</v>
      </c>
      <c r="I30" s="122">
        <v>1303.2992852373707</v>
      </c>
      <c r="J30" s="122">
        <v>1224.6028116590926</v>
      </c>
      <c r="K30" s="122">
        <v>1252.5672276831815</v>
      </c>
      <c r="L30" s="122">
        <v>1324.3019616148465</v>
      </c>
      <c r="M30" s="122">
        <v>1193.8461528717471</v>
      </c>
      <c r="N30" s="122">
        <v>1252.1522775311421</v>
      </c>
      <c r="O30" s="122">
        <v>1213.1048696332427</v>
      </c>
      <c r="P30" s="122">
        <v>1195.1292041443792</v>
      </c>
      <c r="Q30" s="122">
        <v>1234.2607490855512</v>
      </c>
      <c r="R30" s="122">
        <v>1229.3332401109606</v>
      </c>
      <c r="S30" s="122">
        <v>1216.9681131552873</v>
      </c>
      <c r="T30" s="122">
        <v>1166.2442984255551</v>
      </c>
      <c r="U30" s="122">
        <v>1075.872420684314</v>
      </c>
      <c r="V30" s="122">
        <v>1007.5551004542094</v>
      </c>
      <c r="W30" s="122">
        <v>969.78889369071032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1270.4240229441677</v>
      </c>
      <c r="D35" s="101">
        <v>1454.3041071709561</v>
      </c>
      <c r="E35" s="101">
        <v>1449.3706973941769</v>
      </c>
      <c r="F35" s="101">
        <v>1402.4057222346548</v>
      </c>
      <c r="G35" s="101">
        <v>1404.3588042850508</v>
      </c>
      <c r="H35" s="101">
        <v>1377.1217164633556</v>
      </c>
      <c r="I35" s="101">
        <v>1427.3364856280771</v>
      </c>
      <c r="J35" s="101">
        <v>1308.2229260280833</v>
      </c>
      <c r="K35" s="101">
        <v>1382.2388734335186</v>
      </c>
      <c r="L35" s="101">
        <v>1350.3320533326373</v>
      </c>
      <c r="M35" s="101">
        <v>1369.3927481228147</v>
      </c>
      <c r="N35" s="101">
        <v>1332.9008649134082</v>
      </c>
      <c r="O35" s="101">
        <v>1308.7040246525746</v>
      </c>
      <c r="P35" s="101">
        <v>1315.891018472036</v>
      </c>
      <c r="Q35" s="101">
        <v>1307.5212811095651</v>
      </c>
      <c r="R35" s="101">
        <v>1313.2882806910632</v>
      </c>
      <c r="S35" s="101">
        <v>1286.2498655860334</v>
      </c>
      <c r="T35" s="101">
        <v>1215.026325961463</v>
      </c>
      <c r="U35" s="101">
        <v>1139.9632564763729</v>
      </c>
      <c r="V35" s="101">
        <v>1059.1541662513989</v>
      </c>
      <c r="W35" s="101">
        <v>1020.4230426154323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1091.0206558643911</v>
      </c>
      <c r="D36" s="104">
        <v>1259.7453588854448</v>
      </c>
      <c r="E36" s="104">
        <v>1251.8798153910618</v>
      </c>
      <c r="F36" s="104">
        <v>1212.5914595103022</v>
      </c>
      <c r="G36" s="104">
        <v>1217.5019645955697</v>
      </c>
      <c r="H36" s="104">
        <v>1191.1861463469893</v>
      </c>
      <c r="I36" s="104">
        <v>1248.5518312718175</v>
      </c>
      <c r="J36" s="104">
        <v>1127.6717403089158</v>
      </c>
      <c r="K36" s="104">
        <v>1198.6548314880688</v>
      </c>
      <c r="L36" s="104">
        <v>1144.2910456509687</v>
      </c>
      <c r="M36" s="104">
        <v>1178.8175736790329</v>
      </c>
      <c r="N36" s="104">
        <v>1143.8687312330837</v>
      </c>
      <c r="O36" s="104">
        <v>1132.3922010402791</v>
      </c>
      <c r="P36" s="104">
        <v>1153.2413423480702</v>
      </c>
      <c r="Q36" s="104">
        <v>1154.4344146631583</v>
      </c>
      <c r="R36" s="104">
        <v>1169.6371630979133</v>
      </c>
      <c r="S36" s="104">
        <v>1151.0568243563071</v>
      </c>
      <c r="T36" s="104">
        <v>1085.250646358</v>
      </c>
      <c r="U36" s="104">
        <v>1019.3052917026273</v>
      </c>
      <c r="V36" s="104">
        <v>949.39430374639494</v>
      </c>
      <c r="W36" s="104">
        <v>917.30001403614517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617.51671661786725</v>
      </c>
      <c r="D37" s="98">
        <v>743.4980356017237</v>
      </c>
      <c r="E37" s="98">
        <v>724.83072104887401</v>
      </c>
      <c r="F37" s="98">
        <v>702.8048836949099</v>
      </c>
      <c r="G37" s="98">
        <v>713.14074656085882</v>
      </c>
      <c r="H37" s="98">
        <v>686.98583812688514</v>
      </c>
      <c r="I37" s="98">
        <v>760.27156469362558</v>
      </c>
      <c r="J37" s="98">
        <v>631.0793748272838</v>
      </c>
      <c r="K37" s="98">
        <v>688.89213555452511</v>
      </c>
      <c r="L37" s="98">
        <v>568.7771043462842</v>
      </c>
      <c r="M37" s="98">
        <v>634.56450985841059</v>
      </c>
      <c r="N37" s="98">
        <v>589.15957774448168</v>
      </c>
      <c r="O37" s="98">
        <v>591.46561197809206</v>
      </c>
      <c r="P37" s="98">
        <v>619.75616217795152</v>
      </c>
      <c r="Q37" s="98">
        <v>622.62418581502845</v>
      </c>
      <c r="R37" s="98">
        <v>647.9904509141362</v>
      </c>
      <c r="S37" s="98">
        <v>638.3671182505218</v>
      </c>
      <c r="T37" s="98">
        <v>575.97520871265738</v>
      </c>
      <c r="U37" s="98">
        <v>521.47059115893501</v>
      </c>
      <c r="V37" s="98">
        <v>479.55581399819971</v>
      </c>
      <c r="W37" s="98">
        <v>460.52466723604323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473.50393924652377</v>
      </c>
      <c r="D38" s="98">
        <v>516.24732328372113</v>
      </c>
      <c r="E38" s="98">
        <v>527.04909434218803</v>
      </c>
      <c r="F38" s="98">
        <v>509.78657581539215</v>
      </c>
      <c r="G38" s="98">
        <v>504.36121803471093</v>
      </c>
      <c r="H38" s="98">
        <v>504.20030822010426</v>
      </c>
      <c r="I38" s="98">
        <v>488.28026657819203</v>
      </c>
      <c r="J38" s="98">
        <v>496.59236548163199</v>
      </c>
      <c r="K38" s="98">
        <v>509.76269593354374</v>
      </c>
      <c r="L38" s="98">
        <v>575.51394130468452</v>
      </c>
      <c r="M38" s="98">
        <v>544.25306382062229</v>
      </c>
      <c r="N38" s="98">
        <v>554.70915348860194</v>
      </c>
      <c r="O38" s="98">
        <v>540.92658906218708</v>
      </c>
      <c r="P38" s="98">
        <v>533.48518017011884</v>
      </c>
      <c r="Q38" s="98">
        <v>531.8102288481299</v>
      </c>
      <c r="R38" s="98">
        <v>521.64671218377714</v>
      </c>
      <c r="S38" s="98">
        <v>512.68970610578515</v>
      </c>
      <c r="T38" s="98">
        <v>509.27543764534244</v>
      </c>
      <c r="U38" s="98">
        <v>497.83470054369224</v>
      </c>
      <c r="V38" s="98">
        <v>469.83848974819534</v>
      </c>
      <c r="W38" s="98">
        <v>456.775346800102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239.66909677431329</v>
      </c>
      <c r="D39" s="122">
        <v>239.79423483247999</v>
      </c>
      <c r="E39" s="122">
        <v>238.95749545258417</v>
      </c>
      <c r="F39" s="122">
        <v>245.72726360839866</v>
      </c>
      <c r="G39" s="122">
        <v>246.16304028020272</v>
      </c>
      <c r="H39" s="122">
        <v>269.13711947528066</v>
      </c>
      <c r="I39" s="122">
        <v>251.44147268279121</v>
      </c>
      <c r="J39" s="122">
        <v>257.79195687387522</v>
      </c>
      <c r="K39" s="122">
        <v>235.08066168551548</v>
      </c>
      <c r="L39" s="122">
        <v>286.77575304336796</v>
      </c>
      <c r="M39" s="122">
        <v>285.16385648263696</v>
      </c>
      <c r="N39" s="122">
        <v>283.88291720836645</v>
      </c>
      <c r="O39" s="122">
        <v>276.78637575100277</v>
      </c>
      <c r="P39" s="122">
        <v>269.45927094647436</v>
      </c>
      <c r="Q39" s="122">
        <v>262.37231743499194</v>
      </c>
      <c r="R39" s="122">
        <v>254.60083245192095</v>
      </c>
      <c r="S39" s="122">
        <v>246.92368390365533</v>
      </c>
      <c r="T39" s="122">
        <v>239.52693843705427</v>
      </c>
      <c r="U39" s="122">
        <v>232.80051677620602</v>
      </c>
      <c r="V39" s="122">
        <v>226.85683341897473</v>
      </c>
      <c r="W39" s="122">
        <v>223.89413158089786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239.66909677431329</v>
      </c>
      <c r="D41" s="33">
        <v>239.79423483247999</v>
      </c>
      <c r="E41" s="33">
        <v>238.95749545258417</v>
      </c>
      <c r="F41" s="33">
        <v>245.72726360839866</v>
      </c>
      <c r="G41" s="33">
        <v>246.16304028020272</v>
      </c>
      <c r="H41" s="33">
        <v>269.13711947528066</v>
      </c>
      <c r="I41" s="33">
        <v>251.44147268279121</v>
      </c>
      <c r="J41" s="33">
        <v>257.79195687387522</v>
      </c>
      <c r="K41" s="33">
        <v>235.08066168551548</v>
      </c>
      <c r="L41" s="33">
        <v>286.77575304336796</v>
      </c>
      <c r="M41" s="33">
        <v>285.16385648263696</v>
      </c>
      <c r="N41" s="33">
        <v>283.88291720836645</v>
      </c>
      <c r="O41" s="33">
        <v>276.78637575100277</v>
      </c>
      <c r="P41" s="33">
        <v>269.45927094647436</v>
      </c>
      <c r="Q41" s="33">
        <v>262.37231743499194</v>
      </c>
      <c r="R41" s="33">
        <v>254.60083245192095</v>
      </c>
      <c r="S41" s="33">
        <v>246.92368390365533</v>
      </c>
      <c r="T41" s="33">
        <v>239.52693843705427</v>
      </c>
      <c r="U41" s="33">
        <v>232.80051677620602</v>
      </c>
      <c r="V41" s="33">
        <v>226.85683341897473</v>
      </c>
      <c r="W41" s="33">
        <v>223.89413158089786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15173.554443932298</v>
      </c>
      <c r="M43" s="117">
        <f t="shared" si="14"/>
        <v>13981.345676864243</v>
      </c>
      <c r="N43" s="117">
        <f t="shared" si="14"/>
        <v>13676.662927888452</v>
      </c>
      <c r="O43" s="117">
        <f t="shared" si="14"/>
        <v>12890.548983605433</v>
      </c>
      <c r="P43" s="117">
        <f t="shared" si="14"/>
        <v>11109.96969819593</v>
      </c>
      <c r="Q43" s="117">
        <f t="shared" si="14"/>
        <v>10274.102553251314</v>
      </c>
      <c r="R43" s="117">
        <f t="shared" ref="R43:V43" si="15">R44+R47+R49+R58</f>
        <v>9621.4529820083735</v>
      </c>
      <c r="S43" s="117">
        <f t="shared" si="15"/>
        <v>9138.367725762073</v>
      </c>
      <c r="T43" s="117">
        <f t="shared" si="15"/>
        <v>8599.4556121662918</v>
      </c>
      <c r="U43" s="117">
        <f t="shared" si="15"/>
        <v>8012.2076359346247</v>
      </c>
      <c r="V43" s="117">
        <f t="shared" si="15"/>
        <v>7471.933627726974</v>
      </c>
      <c r="W43" s="117">
        <f t="shared" ref="W43" si="16">W44+W47+W49+W58</f>
        <v>6758.4493286515044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13537.3262256585</v>
      </c>
      <c r="M44" s="122">
        <f t="shared" si="17"/>
        <v>12445.55222946418</v>
      </c>
      <c r="N44" s="122">
        <f t="shared" si="17"/>
        <v>12082.642119270786</v>
      </c>
      <c r="O44" s="122">
        <f t="shared" si="17"/>
        <v>11358.313535199106</v>
      </c>
      <c r="P44" s="122">
        <f t="shared" si="17"/>
        <v>9592.7810512763263</v>
      </c>
      <c r="Q44" s="122">
        <f t="shared" si="17"/>
        <v>8728.3867494515889</v>
      </c>
      <c r="R44" s="122">
        <f t="shared" ref="R44:V44" si="18">SUM(R45:R46)</f>
        <v>8086.631724417839</v>
      </c>
      <c r="S44" s="122">
        <f t="shared" si="18"/>
        <v>7649.7230641070882</v>
      </c>
      <c r="T44" s="122">
        <f t="shared" si="18"/>
        <v>7174.3822559941436</v>
      </c>
      <c r="U44" s="122">
        <f t="shared" si="18"/>
        <v>6689.7488286278494</v>
      </c>
      <c r="V44" s="122">
        <f t="shared" si="18"/>
        <v>6225.2177431192968</v>
      </c>
      <c r="W44" s="122">
        <f t="shared" ref="W44" si="19">SUM(W45:W46)</f>
        <v>5541.8174536951819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13371.001782251042</v>
      </c>
      <c r="M45" s="98">
        <v>12298.930969547739</v>
      </c>
      <c r="N45" s="98">
        <v>11936.283701448381</v>
      </c>
      <c r="O45" s="98">
        <v>11214.494506867335</v>
      </c>
      <c r="P45" s="98">
        <v>9474.5513579872386</v>
      </c>
      <c r="Q45" s="98">
        <v>8614.1311701937411</v>
      </c>
      <c r="R45" s="98">
        <v>7978.6503717723645</v>
      </c>
      <c r="S45" s="98">
        <v>7548.1419529674813</v>
      </c>
      <c r="T45" s="98">
        <v>7079.4218377214183</v>
      </c>
      <c r="U45" s="98">
        <v>6602.422352396622</v>
      </c>
      <c r="V45" s="98">
        <v>6145.5680020887048</v>
      </c>
      <c r="W45" s="98">
        <v>5468.9510446952509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166.32444340745877</v>
      </c>
      <c r="M46" s="98">
        <v>146.6212599164401</v>
      </c>
      <c r="N46" s="98">
        <v>146.35841782240468</v>
      </c>
      <c r="O46" s="98">
        <v>143.81902833177008</v>
      </c>
      <c r="P46" s="98">
        <v>118.22969328908832</v>
      </c>
      <c r="Q46" s="98">
        <v>114.25557925784835</v>
      </c>
      <c r="R46" s="98">
        <v>107.9813526454743</v>
      </c>
      <c r="S46" s="98">
        <v>101.58111113960658</v>
      </c>
      <c r="T46" s="98">
        <v>94.960418272725519</v>
      </c>
      <c r="U46" s="98">
        <v>87.326476231226991</v>
      </c>
      <c r="V46" s="98">
        <v>79.649741030591997</v>
      </c>
      <c r="W46" s="98">
        <v>72.86640899993067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25.25994272308008</v>
      </c>
      <c r="M47" s="122">
        <f t="shared" si="20"/>
        <v>56.908777790197867</v>
      </c>
      <c r="N47" s="122">
        <f t="shared" si="20"/>
        <v>57.804686996206748</v>
      </c>
      <c r="O47" s="122">
        <f t="shared" si="20"/>
        <v>42.423372225721096</v>
      </c>
      <c r="P47" s="122">
        <f t="shared" si="20"/>
        <v>52.744167279414349</v>
      </c>
      <c r="Q47" s="122">
        <f t="shared" si="20"/>
        <v>49.434187844289944</v>
      </c>
      <c r="R47" s="122">
        <f t="shared" si="20"/>
        <v>50.912797809699832</v>
      </c>
      <c r="S47" s="122">
        <f t="shared" si="20"/>
        <v>27.043898698681886</v>
      </c>
      <c r="T47" s="122">
        <f t="shared" si="20"/>
        <v>18.943852819698538</v>
      </c>
      <c r="U47" s="122">
        <f t="shared" si="20"/>
        <v>13.794577840248742</v>
      </c>
      <c r="V47" s="122">
        <f t="shared" si="20"/>
        <v>12.081841854539972</v>
      </c>
      <c r="W47" s="122">
        <f t="shared" si="20"/>
        <v>18.147157906341512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25.25994272308008</v>
      </c>
      <c r="M48" s="98">
        <f>IF(RES_hhdet_in_fec!M48=0,0,RES_hhdet_in_fec!M48*1000*11630/RES_hhdet_in_new!M45)</f>
        <v>56.908777790197867</v>
      </c>
      <c r="N48" s="98">
        <f>IF(RES_hhdet_in_fec!N48=0,0,RES_hhdet_in_fec!N48*1000*11630/RES_hhdet_in_new!N45)</f>
        <v>57.804686996206748</v>
      </c>
      <c r="O48" s="98">
        <f>IF(RES_hhdet_in_fec!O48=0,0,RES_hhdet_in_fec!O48*1000*11630/RES_hhdet_in_new!O45)</f>
        <v>42.423372225721096</v>
      </c>
      <c r="P48" s="98">
        <f>IF(RES_hhdet_in_fec!P48=0,0,RES_hhdet_in_fec!P48*1000*11630/RES_hhdet_in_new!P45)</f>
        <v>52.744167279414349</v>
      </c>
      <c r="Q48" s="98">
        <f>IF(RES_hhdet_in_fec!Q48=0,0,RES_hhdet_in_fec!Q48*1000*11630/RES_hhdet_in_new!Q45)</f>
        <v>49.434187844289944</v>
      </c>
      <c r="R48" s="98">
        <f>IF(RES_hhdet_in_fec!R48=0,0,RES_hhdet_in_fec!R48*1000*11630/RES_hhdet_in_new!R45)</f>
        <v>50.912797809699832</v>
      </c>
      <c r="S48" s="98">
        <f>IF(RES_hhdet_in_fec!S48=0,0,RES_hhdet_in_fec!S48*1000*11630/RES_hhdet_in_new!S45)</f>
        <v>27.043898698681886</v>
      </c>
      <c r="T48" s="98">
        <f>IF(RES_hhdet_in_fec!T48=0,0,RES_hhdet_in_fec!T48*1000*11630/RES_hhdet_in_new!T45)</f>
        <v>18.943852819698538</v>
      </c>
      <c r="U48" s="98">
        <f>IF(RES_hhdet_in_fec!U48=0,0,RES_hhdet_in_fec!U48*1000*11630/RES_hhdet_in_new!U45)</f>
        <v>13.794577840248742</v>
      </c>
      <c r="V48" s="98">
        <f>IF(RES_hhdet_in_fec!V48=0,0,RES_hhdet_in_fec!V48*1000*11630/RES_hhdet_in_new!V45)</f>
        <v>12.081841854539972</v>
      </c>
      <c r="W48" s="98">
        <f>IF(RES_hhdet_in_fec!W48=0,0,RES_hhdet_in_fec!W48*1000*11630/RES_hhdet_in_new!W45)</f>
        <v>18.147157906341512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1324.1925225073505</v>
      </c>
      <c r="M49" s="122">
        <v>1193.7208131272266</v>
      </c>
      <c r="N49" s="122">
        <v>1252.3332044130937</v>
      </c>
      <c r="O49" s="122">
        <v>1213.0257004296029</v>
      </c>
      <c r="P49" s="122">
        <v>1194.985208693716</v>
      </c>
      <c r="Q49" s="122">
        <v>1233.9092985204418</v>
      </c>
      <c r="R49" s="122">
        <v>1229.3076273289139</v>
      </c>
      <c r="S49" s="122">
        <v>1214.6770790526487</v>
      </c>
      <c r="T49" s="122">
        <v>1166.6025649153946</v>
      </c>
      <c r="U49" s="122">
        <v>1075.8637126903207</v>
      </c>
      <c r="V49" s="122">
        <v>1007.777209334163</v>
      </c>
      <c r="W49" s="122">
        <v>974.5905854690825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1350.3320533326366</v>
      </c>
      <c r="M54" s="101">
        <v>1369.3927481228143</v>
      </c>
      <c r="N54" s="101">
        <v>1332.900864913408</v>
      </c>
      <c r="O54" s="101">
        <v>1308.7040246525746</v>
      </c>
      <c r="P54" s="101">
        <v>1315.8910184720364</v>
      </c>
      <c r="Q54" s="101">
        <v>1307.5212811095653</v>
      </c>
      <c r="R54" s="101">
        <v>1313.2882806910629</v>
      </c>
      <c r="S54" s="101">
        <v>1286.2498655860336</v>
      </c>
      <c r="T54" s="101">
        <v>1215.0263259614633</v>
      </c>
      <c r="U54" s="101">
        <v>1139.9632564763729</v>
      </c>
      <c r="V54" s="101">
        <v>1059.1541662513989</v>
      </c>
      <c r="W54" s="101">
        <v>1020.4230426154323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1144.2910456509687</v>
      </c>
      <c r="M55" s="104">
        <v>1178.8175736790326</v>
      </c>
      <c r="N55" s="104">
        <v>1143.8687312330837</v>
      </c>
      <c r="O55" s="104">
        <v>1132.3922010402791</v>
      </c>
      <c r="P55" s="104">
        <v>1153.24134234807</v>
      </c>
      <c r="Q55" s="104">
        <v>1154.4344146631586</v>
      </c>
      <c r="R55" s="104">
        <v>1169.6371630979131</v>
      </c>
      <c r="S55" s="104">
        <v>1151.0568243563068</v>
      </c>
      <c r="T55" s="104">
        <v>1085.2506463579996</v>
      </c>
      <c r="U55" s="104">
        <v>1019.3052917026273</v>
      </c>
      <c r="V55" s="104">
        <v>949.39430374639494</v>
      </c>
      <c r="W55" s="104">
        <v>917.30001403614506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568.77710434628432</v>
      </c>
      <c r="M56" s="98">
        <v>634.56450985841059</v>
      </c>
      <c r="N56" s="98">
        <v>589.15957774448168</v>
      </c>
      <c r="O56" s="98">
        <v>591.46561197809194</v>
      </c>
      <c r="P56" s="98">
        <v>619.75616217795152</v>
      </c>
      <c r="Q56" s="98">
        <v>622.62418581502868</v>
      </c>
      <c r="R56" s="98">
        <v>647.99045091413609</v>
      </c>
      <c r="S56" s="98">
        <v>638.3671182505218</v>
      </c>
      <c r="T56" s="98">
        <v>575.97520871265738</v>
      </c>
      <c r="U56" s="98">
        <v>521.47059115893489</v>
      </c>
      <c r="V56" s="98">
        <v>479.55581399819948</v>
      </c>
      <c r="W56" s="98">
        <v>460.52466723604311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575.51394130468452</v>
      </c>
      <c r="M57" s="98">
        <v>544.25306382062217</v>
      </c>
      <c r="N57" s="98">
        <v>554.70915348860183</v>
      </c>
      <c r="O57" s="98">
        <v>540.92658906218696</v>
      </c>
      <c r="P57" s="98">
        <v>533.48518017011861</v>
      </c>
      <c r="Q57" s="98">
        <v>531.81022884813012</v>
      </c>
      <c r="R57" s="98">
        <v>521.64671218377703</v>
      </c>
      <c r="S57" s="98">
        <v>512.68970610578481</v>
      </c>
      <c r="T57" s="98">
        <v>509.27543764534238</v>
      </c>
      <c r="U57" s="98">
        <v>497.83470054369229</v>
      </c>
      <c r="V57" s="98">
        <v>469.8384897481954</v>
      </c>
      <c r="W57" s="98">
        <v>456.77534680010183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286.77575304336796</v>
      </c>
      <c r="M58" s="122">
        <v>285.1638564826369</v>
      </c>
      <c r="N58" s="122">
        <v>283.88291720836645</v>
      </c>
      <c r="O58" s="122">
        <v>276.78637575100271</v>
      </c>
      <c r="P58" s="122">
        <v>269.45927094647436</v>
      </c>
      <c r="Q58" s="122">
        <v>262.372317434992</v>
      </c>
      <c r="R58" s="122">
        <v>254.60083245192095</v>
      </c>
      <c r="S58" s="122">
        <v>246.92368390365525</v>
      </c>
      <c r="T58" s="122">
        <v>239.52693843705427</v>
      </c>
      <c r="U58" s="122">
        <v>232.800516776206</v>
      </c>
      <c r="V58" s="122">
        <v>226.8568334189747</v>
      </c>
      <c r="W58" s="122">
        <v>223.89413158089786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286.77575304336796</v>
      </c>
      <c r="M60" s="33">
        <v>285.1638564826369</v>
      </c>
      <c r="N60" s="33">
        <v>283.88291720836645</v>
      </c>
      <c r="O60" s="33">
        <v>276.78637575100271</v>
      </c>
      <c r="P60" s="33">
        <v>269.45927094647436</v>
      </c>
      <c r="Q60" s="33">
        <v>262.372317434992</v>
      </c>
      <c r="R60" s="33">
        <v>254.60083245192095</v>
      </c>
      <c r="S60" s="33">
        <v>246.92368390365525</v>
      </c>
      <c r="T60" s="33">
        <v>239.52693843705427</v>
      </c>
      <c r="U60" s="33">
        <v>232.800516776206</v>
      </c>
      <c r="V60" s="33">
        <v>226.8568334189747</v>
      </c>
      <c r="W60" s="33">
        <v>223.89413158089786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14941.453158958637</v>
      </c>
      <c r="D62" s="117">
        <f t="shared" si="21"/>
        <v>14257.321972821223</v>
      </c>
      <c r="E62" s="117">
        <f t="shared" si="21"/>
        <v>14457.298582237003</v>
      </c>
      <c r="F62" s="117">
        <f t="shared" si="21"/>
        <v>13820.101359665454</v>
      </c>
      <c r="G62" s="117">
        <f t="shared" si="21"/>
        <v>13294.432438919697</v>
      </c>
      <c r="H62" s="117">
        <f t="shared" si="21"/>
        <v>13310.13423411547</v>
      </c>
      <c r="I62" s="117">
        <f t="shared" si="21"/>
        <v>11834.640102157415</v>
      </c>
      <c r="J62" s="117">
        <f t="shared" si="21"/>
        <v>13322.530469269566</v>
      </c>
      <c r="K62" s="117">
        <f t="shared" si="21"/>
        <v>13047.307585099505</v>
      </c>
      <c r="L62" s="117">
        <f t="shared" si="21"/>
        <v>14971.972420656695</v>
      </c>
      <c r="M62" s="117">
        <f t="shared" si="21"/>
        <v>11648.884532713331</v>
      </c>
      <c r="N62" s="117">
        <f t="shared" si="21"/>
        <v>12239.163683884821</v>
      </c>
      <c r="O62" s="117">
        <f t="shared" si="21"/>
        <v>12640.035283075973</v>
      </c>
      <c r="P62" s="117">
        <f t="shared" si="21"/>
        <v>9037.2675853312576</v>
      </c>
      <c r="Q62" s="117">
        <f t="shared" si="21"/>
        <v>9170.2133157116987</v>
      </c>
      <c r="R62" s="117">
        <f t="shared" ref="R62:V62" si="22">R63+R66+R68+R77</f>
        <v>9130.6309479669235</v>
      </c>
      <c r="S62" s="117">
        <f t="shared" si="22"/>
        <v>8499.8359945747543</v>
      </c>
      <c r="T62" s="117">
        <f t="shared" si="22"/>
        <v>8107.3680749534133</v>
      </c>
      <c r="U62" s="117">
        <f t="shared" si="22"/>
        <v>7471.5182555417696</v>
      </c>
      <c r="V62" s="117">
        <f t="shared" si="22"/>
        <v>6761.9710958671112</v>
      </c>
      <c r="W62" s="117">
        <f t="shared" ref="W62" si="23">W63+W66+W68+W77</f>
        <v>6776.5735828460693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13180.015367091302</v>
      </c>
      <c r="D63" s="122">
        <f t="shared" si="24"/>
        <v>12387.767009265845</v>
      </c>
      <c r="E63" s="122">
        <f t="shared" si="24"/>
        <v>12554.816839939935</v>
      </c>
      <c r="F63" s="122">
        <f t="shared" si="24"/>
        <v>11982.332644883907</v>
      </c>
      <c r="G63" s="122">
        <f t="shared" si="24"/>
        <v>11476.421208466414</v>
      </c>
      <c r="H63" s="122">
        <f t="shared" si="24"/>
        <v>11458.924351298918</v>
      </c>
      <c r="I63" s="122">
        <f t="shared" si="24"/>
        <v>10120.224931342955</v>
      </c>
      <c r="J63" s="122">
        <f t="shared" si="24"/>
        <v>11541.488959766817</v>
      </c>
      <c r="K63" s="122">
        <f t="shared" si="24"/>
        <v>11275.277965548903</v>
      </c>
      <c r="L63" s="122">
        <f t="shared" si="24"/>
        <v>12887.00648230192</v>
      </c>
      <c r="M63" s="122">
        <f t="shared" si="24"/>
        <v>9970.8633496357197</v>
      </c>
      <c r="N63" s="122">
        <f t="shared" si="24"/>
        <v>10529.023970581515</v>
      </c>
      <c r="O63" s="122">
        <f t="shared" si="24"/>
        <v>10868.452466523662</v>
      </c>
      <c r="P63" s="122">
        <f t="shared" si="24"/>
        <v>7588.8323832705655</v>
      </c>
      <c r="Q63" s="122">
        <f t="shared" si="24"/>
        <v>7549.8840502673429</v>
      </c>
      <c r="R63" s="122">
        <f t="shared" ref="R63:V63" si="25">SUM(R64:R65)</f>
        <v>7490.6128220620112</v>
      </c>
      <c r="S63" s="122">
        <f t="shared" si="25"/>
        <v>6972.0019997587469</v>
      </c>
      <c r="T63" s="122">
        <f t="shared" si="25"/>
        <v>6655.6043436031414</v>
      </c>
      <c r="U63" s="122">
        <f t="shared" si="25"/>
        <v>6131.3065849554896</v>
      </c>
      <c r="V63" s="122">
        <f t="shared" si="25"/>
        <v>5558.0703407682677</v>
      </c>
      <c r="W63" s="122">
        <f t="shared" ref="W63" si="26">SUM(W64:W65)</f>
        <v>5530.7240367020659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12986.406949656806</v>
      </c>
      <c r="D64" s="98">
        <v>12207.112763748737</v>
      </c>
      <c r="E64" s="98">
        <v>12372.875285021115</v>
      </c>
      <c r="F64" s="98">
        <v>11810.17083209042</v>
      </c>
      <c r="G64" s="98">
        <v>11313.547115514848</v>
      </c>
      <c r="H64" s="98">
        <v>11298.556750848838</v>
      </c>
      <c r="I64" s="98">
        <v>9981.1469746495677</v>
      </c>
      <c r="J64" s="98">
        <v>11380.420720627777</v>
      </c>
      <c r="K64" s="98">
        <v>11118.03145433881</v>
      </c>
      <c r="L64" s="98">
        <v>12701.425154187356</v>
      </c>
      <c r="M64" s="98">
        <v>9833.9013355597235</v>
      </c>
      <c r="N64" s="98">
        <v>10381.833564313298</v>
      </c>
      <c r="O64" s="98">
        <v>10712.008935609259</v>
      </c>
      <c r="P64" s="98">
        <v>7484.2804652452387</v>
      </c>
      <c r="Q64" s="98">
        <v>7440.8069640202575</v>
      </c>
      <c r="R64" s="98">
        <v>7380.69421652043</v>
      </c>
      <c r="S64" s="98">
        <v>6870.494467037086</v>
      </c>
      <c r="T64" s="98">
        <v>6559.117235990253</v>
      </c>
      <c r="U64" s="98">
        <v>6043.6745254787947</v>
      </c>
      <c r="V64" s="98">
        <v>5480.2253914558787</v>
      </c>
      <c r="W64" s="98">
        <v>5451.1082545504451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193.60841743449649</v>
      </c>
      <c r="D65" s="98">
        <v>180.65424551710785</v>
      </c>
      <c r="E65" s="98">
        <v>181.94155491881966</v>
      </c>
      <c r="F65" s="98">
        <v>172.16181279348763</v>
      </c>
      <c r="G65" s="98">
        <v>162.87409295156669</v>
      </c>
      <c r="H65" s="98">
        <v>160.36760045007861</v>
      </c>
      <c r="I65" s="98">
        <v>139.07795669338645</v>
      </c>
      <c r="J65" s="98">
        <v>161.06823913903983</v>
      </c>
      <c r="K65" s="98">
        <v>157.24651121009268</v>
      </c>
      <c r="L65" s="98">
        <v>185.58132811456312</v>
      </c>
      <c r="M65" s="98">
        <v>136.96201407599682</v>
      </c>
      <c r="N65" s="98">
        <v>147.19040626821757</v>
      </c>
      <c r="O65" s="98">
        <v>156.4435309144026</v>
      </c>
      <c r="P65" s="98">
        <v>104.55191802532677</v>
      </c>
      <c r="Q65" s="98">
        <v>109.07708624708506</v>
      </c>
      <c r="R65" s="98">
        <v>109.91860554158109</v>
      </c>
      <c r="S65" s="98">
        <v>101.50753272166135</v>
      </c>
      <c r="T65" s="98">
        <v>96.487107612888167</v>
      </c>
      <c r="U65" s="98">
        <v>87.632059476694522</v>
      </c>
      <c r="V65" s="98">
        <v>77.844949312389048</v>
      </c>
      <c r="W65" s="98">
        <v>79.615782151620593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3.303298518480227</v>
      </c>
      <c r="D66" s="122">
        <f t="shared" si="27"/>
        <v>0.78871451269910764</v>
      </c>
      <c r="E66" s="122">
        <f t="shared" si="27"/>
        <v>7.763014817494315</v>
      </c>
      <c r="F66" s="122">
        <f t="shared" si="27"/>
        <v>9.8557813156077554</v>
      </c>
      <c r="G66" s="122">
        <f t="shared" si="27"/>
        <v>21.825866348890976</v>
      </c>
      <c r="H66" s="122">
        <f t="shared" si="27"/>
        <v>33.946846138730059</v>
      </c>
      <c r="I66" s="122">
        <f t="shared" si="27"/>
        <v>6.112043450785575</v>
      </c>
      <c r="J66" s="122">
        <f t="shared" si="27"/>
        <v>11.334867302530153</v>
      </c>
      <c r="K66" s="122">
        <f t="shared" si="27"/>
        <v>20.632154776978716</v>
      </c>
      <c r="L66" s="122">
        <f t="shared" si="27"/>
        <v>25.326127830647508</v>
      </c>
      <c r="M66" s="122">
        <f t="shared" si="27"/>
        <v>56.799491167129936</v>
      </c>
      <c r="N66" s="122">
        <f t="shared" si="27"/>
        <v>57.785183370723253</v>
      </c>
      <c r="O66" s="122">
        <f t="shared" si="27"/>
        <v>42.389468378367823</v>
      </c>
      <c r="P66" s="122">
        <f t="shared" si="27"/>
        <v>52.825595614029815</v>
      </c>
      <c r="Q66" s="122">
        <f t="shared" si="27"/>
        <v>49.245237980981912</v>
      </c>
      <c r="R66" s="122">
        <f t="shared" si="27"/>
        <v>50.506030905891052</v>
      </c>
      <c r="S66" s="122">
        <f t="shared" si="27"/>
        <v>30.331514656522753</v>
      </c>
      <c r="T66" s="122">
        <f t="shared" si="27"/>
        <v>19.461821058165587</v>
      </c>
      <c r="U66" s="122">
        <f t="shared" si="27"/>
        <v>14.473949104785454</v>
      </c>
      <c r="V66" s="122">
        <f t="shared" si="27"/>
        <v>12.464715646112044</v>
      </c>
      <c r="W66" s="122">
        <f t="shared" si="27"/>
        <v>26.725540722842734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3.303298518480227</v>
      </c>
      <c r="D67" s="98">
        <f>IF(RES_hhdet_in_fec!D67=0,0,RES_hhdet_in_fec!D67*1000*11630/RES_hhdet_in_new!D64)</f>
        <v>0.78871451269910764</v>
      </c>
      <c r="E67" s="98">
        <f>IF(RES_hhdet_in_fec!E67=0,0,RES_hhdet_in_fec!E67*1000*11630/RES_hhdet_in_new!E64)</f>
        <v>7.763014817494315</v>
      </c>
      <c r="F67" s="98">
        <f>IF(RES_hhdet_in_fec!F67=0,0,RES_hhdet_in_fec!F67*1000*11630/RES_hhdet_in_new!F64)</f>
        <v>9.8557813156077554</v>
      </c>
      <c r="G67" s="98">
        <f>IF(RES_hhdet_in_fec!G67=0,0,RES_hhdet_in_fec!G67*1000*11630/RES_hhdet_in_new!G64)</f>
        <v>21.825866348890976</v>
      </c>
      <c r="H67" s="98">
        <f>IF(RES_hhdet_in_fec!H67=0,0,RES_hhdet_in_fec!H67*1000*11630/RES_hhdet_in_new!H64)</f>
        <v>33.946846138730059</v>
      </c>
      <c r="I67" s="98">
        <f>IF(RES_hhdet_in_fec!I67=0,0,RES_hhdet_in_fec!I67*1000*11630/RES_hhdet_in_new!I64)</f>
        <v>6.112043450785575</v>
      </c>
      <c r="J67" s="98">
        <f>IF(RES_hhdet_in_fec!J67=0,0,RES_hhdet_in_fec!J67*1000*11630/RES_hhdet_in_new!J64)</f>
        <v>11.334867302530153</v>
      </c>
      <c r="K67" s="98">
        <f>IF(RES_hhdet_in_fec!K67=0,0,RES_hhdet_in_fec!K67*1000*11630/RES_hhdet_in_new!K64)</f>
        <v>20.632154776978716</v>
      </c>
      <c r="L67" s="98">
        <f>IF(RES_hhdet_in_fec!L67=0,0,RES_hhdet_in_fec!L67*1000*11630/RES_hhdet_in_new!L64)</f>
        <v>25.326127830647508</v>
      </c>
      <c r="M67" s="98">
        <f>IF(RES_hhdet_in_fec!M67=0,0,RES_hhdet_in_fec!M67*1000*11630/RES_hhdet_in_new!M64)</f>
        <v>56.799491167129936</v>
      </c>
      <c r="N67" s="98">
        <f>IF(RES_hhdet_in_fec!N67=0,0,RES_hhdet_in_fec!N67*1000*11630/RES_hhdet_in_new!N64)</f>
        <v>57.785183370723253</v>
      </c>
      <c r="O67" s="98">
        <f>IF(RES_hhdet_in_fec!O67=0,0,RES_hhdet_in_fec!O67*1000*11630/RES_hhdet_in_new!O64)</f>
        <v>42.389468378367823</v>
      </c>
      <c r="P67" s="98">
        <f>IF(RES_hhdet_in_fec!P67=0,0,RES_hhdet_in_fec!P67*1000*11630/RES_hhdet_in_new!P64)</f>
        <v>52.825595614029815</v>
      </c>
      <c r="Q67" s="98">
        <f>IF(RES_hhdet_in_fec!Q67=0,0,RES_hhdet_in_fec!Q67*1000*11630/RES_hhdet_in_new!Q64)</f>
        <v>49.245237980981912</v>
      </c>
      <c r="R67" s="98">
        <f>IF(RES_hhdet_in_fec!R67=0,0,RES_hhdet_in_fec!R67*1000*11630/RES_hhdet_in_new!R64)</f>
        <v>50.506030905891052</v>
      </c>
      <c r="S67" s="98">
        <f>IF(RES_hhdet_in_fec!S67=0,0,RES_hhdet_in_fec!S67*1000*11630/RES_hhdet_in_new!S64)</f>
        <v>30.331514656522753</v>
      </c>
      <c r="T67" s="98">
        <f>IF(RES_hhdet_in_fec!T67=0,0,RES_hhdet_in_fec!T67*1000*11630/RES_hhdet_in_new!T64)</f>
        <v>19.461821058165587</v>
      </c>
      <c r="U67" s="98">
        <f>IF(RES_hhdet_in_fec!U67=0,0,RES_hhdet_in_fec!U67*1000*11630/RES_hhdet_in_new!U64)</f>
        <v>14.473949104785454</v>
      </c>
      <c r="V67" s="98">
        <f>IF(RES_hhdet_in_fec!V67=0,0,RES_hhdet_in_fec!V67*1000*11630/RES_hhdet_in_new!V64)</f>
        <v>12.464715646112044</v>
      </c>
      <c r="W67" s="98">
        <f>IF(RES_hhdet_in_fec!W67=0,0,RES_hhdet_in_fec!W67*1000*11630/RES_hhdet_in_new!W64)</f>
        <v>26.725540722842734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1486.3194129225694</v>
      </c>
      <c r="D68" s="122">
        <v>1599.8996724826131</v>
      </c>
      <c r="E68" s="122">
        <v>1626.0932532068741</v>
      </c>
      <c r="F68" s="122">
        <v>1554.500849084415</v>
      </c>
      <c r="G68" s="122">
        <v>1519.7519740397208</v>
      </c>
      <c r="H68" s="122">
        <v>1510.2146310844805</v>
      </c>
      <c r="I68" s="122">
        <v>1420.8505720059211</v>
      </c>
      <c r="J68" s="122">
        <v>1461.8299447353033</v>
      </c>
      <c r="K68" s="122">
        <v>1475.7702789841196</v>
      </c>
      <c r="L68" s="122">
        <v>1711.8206137610232</v>
      </c>
      <c r="M68" s="122">
        <v>1284.7012560128637</v>
      </c>
      <c r="N68" s="122">
        <v>1318.4988750117416</v>
      </c>
      <c r="O68" s="122">
        <v>1403.5083120126383</v>
      </c>
      <c r="P68" s="122">
        <v>1084.2153439678</v>
      </c>
      <c r="Q68" s="122">
        <v>1266.3901513786022</v>
      </c>
      <c r="R68" s="122">
        <v>1287.7374325325852</v>
      </c>
      <c r="S68" s="122">
        <v>1202.9409493022781</v>
      </c>
      <c r="T68" s="122">
        <v>1142.9864132231567</v>
      </c>
      <c r="U68" s="122">
        <v>1040.5601966926763</v>
      </c>
      <c r="V68" s="122">
        <v>911.72042961143154</v>
      </c>
      <c r="W68" s="122">
        <v>946.33173750181084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1503.8201262211296</v>
      </c>
      <c r="D69" s="98">
        <v>1605.299621077575</v>
      </c>
      <c r="E69" s="98">
        <v>1631.2793826622067</v>
      </c>
      <c r="F69" s="98">
        <v>1560.1270164209868</v>
      </c>
      <c r="G69" s="98">
        <v>1524.2739962940032</v>
      </c>
      <c r="H69" s="98">
        <v>1516.2539013642902</v>
      </c>
      <c r="I69" s="98">
        <v>1426.3755020856693</v>
      </c>
      <c r="J69" s="98">
        <v>1471.5757621837868</v>
      </c>
      <c r="K69" s="98">
        <v>1482.1778212245638</v>
      </c>
      <c r="L69" s="98">
        <v>1718.2722176815371</v>
      </c>
      <c r="M69" s="98">
        <v>1284.7915344247995</v>
      </c>
      <c r="N69" s="98">
        <v>1320.9509453212152</v>
      </c>
      <c r="O69" s="98">
        <v>1406.8219241237614</v>
      </c>
      <c r="P69" s="98">
        <v>1084.2149093500038</v>
      </c>
      <c r="Q69" s="98">
        <v>1270.1804420856038</v>
      </c>
      <c r="R69" s="98">
        <v>1289.2000115098888</v>
      </c>
      <c r="S69" s="98">
        <v>1203.0044164501157</v>
      </c>
      <c r="T69" s="98">
        <v>1142.5978264071339</v>
      </c>
      <c r="U69" s="98">
        <v>1039.5064516901289</v>
      </c>
      <c r="V69" s="98">
        <v>908.11108737383108</v>
      </c>
      <c r="W69" s="98">
        <v>946.97208922970583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1230.9523788026438</v>
      </c>
      <c r="D70" s="98">
        <v>1330.2516718528911</v>
      </c>
      <c r="E70" s="98">
        <v>1351.9001978992535</v>
      </c>
      <c r="F70" s="98">
        <v>1298.4877077900142</v>
      </c>
      <c r="G70" s="98">
        <v>1276.3926026643735</v>
      </c>
      <c r="H70" s="98">
        <v>1271.3786014443722</v>
      </c>
      <c r="I70" s="98">
        <v>1213.4430984498886</v>
      </c>
      <c r="J70" s="98">
        <v>1239.2056450006955</v>
      </c>
      <c r="K70" s="98">
        <v>1259.7440624909523</v>
      </c>
      <c r="L70" s="98">
        <v>1440.553549298894</v>
      </c>
      <c r="M70" s="98">
        <v>0</v>
      </c>
      <c r="N70" s="98">
        <v>1128.885779017726</v>
      </c>
      <c r="O70" s="98">
        <v>1229.6632373551597</v>
      </c>
      <c r="P70" s="98">
        <v>0</v>
      </c>
      <c r="Q70" s="98">
        <v>1152.8843757642589</v>
      </c>
      <c r="R70" s="98">
        <v>1186.312393121824</v>
      </c>
      <c r="S70" s="98">
        <v>1116.1765696054797</v>
      </c>
      <c r="T70" s="98">
        <v>1064.6636235163396</v>
      </c>
      <c r="U70" s="98">
        <v>972.16321423935074</v>
      </c>
      <c r="V70" s="98">
        <v>852.00643636468862</v>
      </c>
      <c r="W70" s="98">
        <v>891.97636946312969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737.15918679115396</v>
      </c>
      <c r="D71" s="101">
        <v>819.13167071383771</v>
      </c>
      <c r="E71" s="101">
        <v>817.70242123588241</v>
      </c>
      <c r="F71" s="101">
        <v>783.39664672545825</v>
      </c>
      <c r="G71" s="101">
        <v>773.55050792157897</v>
      </c>
      <c r="H71" s="101">
        <v>758.80793871605272</v>
      </c>
      <c r="I71" s="101">
        <v>753.25938571067206</v>
      </c>
      <c r="J71" s="101">
        <v>717.98654979090145</v>
      </c>
      <c r="K71" s="101">
        <v>741.31850171230565</v>
      </c>
      <c r="L71" s="101">
        <v>764.99288896462224</v>
      </c>
      <c r="M71" s="101">
        <v>0</v>
      </c>
      <c r="N71" s="101">
        <v>581.7477796126451</v>
      </c>
      <c r="O71" s="101">
        <v>648.30494298448207</v>
      </c>
      <c r="P71" s="101">
        <v>0</v>
      </c>
      <c r="Q71" s="101">
        <v>608.39215040988165</v>
      </c>
      <c r="R71" s="101">
        <v>642.13749556417395</v>
      </c>
      <c r="S71" s="101">
        <v>598.37318539612113</v>
      </c>
      <c r="T71" s="101">
        <v>544.65220253754694</v>
      </c>
      <c r="U71" s="101">
        <v>475.54974511579474</v>
      </c>
      <c r="V71" s="101">
        <v>407.61108365949752</v>
      </c>
      <c r="W71" s="101">
        <v>428.71926556812122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493.79319201148985</v>
      </c>
      <c r="D72" s="104">
        <v>511.12000113905339</v>
      </c>
      <c r="E72" s="104">
        <v>534.19777666337131</v>
      </c>
      <c r="F72" s="104">
        <v>515.09106106455579</v>
      </c>
      <c r="G72" s="104">
        <v>502.84209474279447</v>
      </c>
      <c r="H72" s="104">
        <v>512.57066272831958</v>
      </c>
      <c r="I72" s="104">
        <v>460.18371273921662</v>
      </c>
      <c r="J72" s="104">
        <v>521.2190952097942</v>
      </c>
      <c r="K72" s="104">
        <v>518.42556077864651</v>
      </c>
      <c r="L72" s="104">
        <v>675.56066033427226</v>
      </c>
      <c r="M72" s="104">
        <v>0</v>
      </c>
      <c r="N72" s="104">
        <v>547.13799940508079</v>
      </c>
      <c r="O72" s="104">
        <v>581.35829437067775</v>
      </c>
      <c r="P72" s="104">
        <v>0</v>
      </c>
      <c r="Q72" s="104">
        <v>544.49222535437718</v>
      </c>
      <c r="R72" s="104">
        <v>544.17489755765007</v>
      </c>
      <c r="S72" s="104">
        <v>517.80338420935857</v>
      </c>
      <c r="T72" s="104">
        <v>520.01142097879256</v>
      </c>
      <c r="U72" s="104">
        <v>496.61346912355594</v>
      </c>
      <c r="V72" s="104">
        <v>444.39535270519121</v>
      </c>
      <c r="W72" s="104">
        <v>463.25710389500858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1270.4240229441673</v>
      </c>
      <c r="D73" s="101">
        <v>1454.3041071709563</v>
      </c>
      <c r="E73" s="101">
        <v>1449.3706973941767</v>
      </c>
      <c r="F73" s="101">
        <v>1402.4057222346551</v>
      </c>
      <c r="G73" s="101">
        <v>1404.3588042850511</v>
      </c>
      <c r="H73" s="101">
        <v>1377.1217164633556</v>
      </c>
      <c r="I73" s="101">
        <v>1427.3364856280773</v>
      </c>
      <c r="J73" s="101">
        <v>1308.2229260280835</v>
      </c>
      <c r="K73" s="101">
        <v>1382.2388734335184</v>
      </c>
      <c r="L73" s="101">
        <v>1350.3320533326369</v>
      </c>
      <c r="M73" s="101">
        <v>1369.392748122815</v>
      </c>
      <c r="N73" s="101">
        <v>1332.900864913408</v>
      </c>
      <c r="O73" s="101">
        <v>1308.7040246525746</v>
      </c>
      <c r="P73" s="101">
        <v>0</v>
      </c>
      <c r="Q73" s="101">
        <v>1307.5212811095655</v>
      </c>
      <c r="R73" s="101">
        <v>1313.2882806910629</v>
      </c>
      <c r="S73" s="101">
        <v>1286.2498655860336</v>
      </c>
      <c r="T73" s="101">
        <v>1215.0263259614626</v>
      </c>
      <c r="U73" s="101">
        <v>1139.9632564763726</v>
      </c>
      <c r="V73" s="101">
        <v>1059.1541662513991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1091.0206558643908</v>
      </c>
      <c r="D74" s="104">
        <v>1259.7453588854451</v>
      </c>
      <c r="E74" s="104">
        <v>1251.8798153910618</v>
      </c>
      <c r="F74" s="104">
        <v>1212.5914595103022</v>
      </c>
      <c r="G74" s="104">
        <v>1217.5019645955699</v>
      </c>
      <c r="H74" s="104">
        <v>1191.1861463469895</v>
      </c>
      <c r="I74" s="104">
        <v>1248.5518312718173</v>
      </c>
      <c r="J74" s="104">
        <v>1127.6717403089158</v>
      </c>
      <c r="K74" s="104">
        <v>1198.6548314880683</v>
      </c>
      <c r="L74" s="104">
        <v>1144.2910456509683</v>
      </c>
      <c r="M74" s="104">
        <v>1178.8175736790326</v>
      </c>
      <c r="N74" s="104">
        <v>1143.8687312330835</v>
      </c>
      <c r="O74" s="104">
        <v>1132.3922010402789</v>
      </c>
      <c r="P74" s="104">
        <v>1153.24134234807</v>
      </c>
      <c r="Q74" s="104">
        <v>1154.4344146631586</v>
      </c>
      <c r="R74" s="104">
        <v>1169.6371630979131</v>
      </c>
      <c r="S74" s="104">
        <v>1151.0568243563066</v>
      </c>
      <c r="T74" s="104">
        <v>1085.2506463579998</v>
      </c>
      <c r="U74" s="104">
        <v>1019.3052917026272</v>
      </c>
      <c r="V74" s="104">
        <v>949.39430374639494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617.51671661786702</v>
      </c>
      <c r="D75" s="98">
        <v>743.4980356017237</v>
      </c>
      <c r="E75" s="98">
        <v>724.8307210488739</v>
      </c>
      <c r="F75" s="98">
        <v>702.80488369491013</v>
      </c>
      <c r="G75" s="98">
        <v>713.14074656085882</v>
      </c>
      <c r="H75" s="98">
        <v>686.98583812688514</v>
      </c>
      <c r="I75" s="98">
        <v>760.27156469362546</v>
      </c>
      <c r="J75" s="98">
        <v>631.0793748272838</v>
      </c>
      <c r="K75" s="98">
        <v>688.89213555452488</v>
      </c>
      <c r="L75" s="98">
        <v>568.7771043462842</v>
      </c>
      <c r="M75" s="98">
        <v>634.5645098584107</v>
      </c>
      <c r="N75" s="98">
        <v>589.15957774448179</v>
      </c>
      <c r="O75" s="98">
        <v>591.46561197809194</v>
      </c>
      <c r="P75" s="98">
        <v>619.75616217795152</v>
      </c>
      <c r="Q75" s="98">
        <v>622.62418581502857</v>
      </c>
      <c r="R75" s="98">
        <v>647.99045091413609</v>
      </c>
      <c r="S75" s="98">
        <v>638.36711825052168</v>
      </c>
      <c r="T75" s="98">
        <v>575.97520871265738</v>
      </c>
      <c r="U75" s="98">
        <v>521.47059115893501</v>
      </c>
      <c r="V75" s="98">
        <v>479.55581399819965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473.50393924652371</v>
      </c>
      <c r="D76" s="98">
        <v>516.24732328372136</v>
      </c>
      <c r="E76" s="98">
        <v>527.04909434218814</v>
      </c>
      <c r="F76" s="98">
        <v>509.78657581539221</v>
      </c>
      <c r="G76" s="98">
        <v>504.36121803471093</v>
      </c>
      <c r="H76" s="98">
        <v>504.20030822010443</v>
      </c>
      <c r="I76" s="98">
        <v>488.28026657819186</v>
      </c>
      <c r="J76" s="98">
        <v>496.59236548163199</v>
      </c>
      <c r="K76" s="98">
        <v>509.76269593354345</v>
      </c>
      <c r="L76" s="98">
        <v>575.51394130468429</v>
      </c>
      <c r="M76" s="98">
        <v>544.25306382062195</v>
      </c>
      <c r="N76" s="98">
        <v>554.70915348860171</v>
      </c>
      <c r="O76" s="98">
        <v>540.92658906218696</v>
      </c>
      <c r="P76" s="98">
        <v>533.48518017011872</v>
      </c>
      <c r="Q76" s="98">
        <v>531.81022884813012</v>
      </c>
      <c r="R76" s="98">
        <v>521.64671218377703</v>
      </c>
      <c r="S76" s="98">
        <v>512.68970610578492</v>
      </c>
      <c r="T76" s="98">
        <v>509.27543764534249</v>
      </c>
      <c r="U76" s="98">
        <v>497.83470054369224</v>
      </c>
      <c r="V76" s="98">
        <v>469.8384897481954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271.81508042628451</v>
      </c>
      <c r="D77" s="122">
        <v>268.86657656006588</v>
      </c>
      <c r="E77" s="122">
        <v>268.62547427269931</v>
      </c>
      <c r="F77" s="122">
        <v>273.41208438152415</v>
      </c>
      <c r="G77" s="122">
        <v>276.43339006467329</v>
      </c>
      <c r="H77" s="122">
        <v>307.04840559334377</v>
      </c>
      <c r="I77" s="122">
        <v>287.45255535775408</v>
      </c>
      <c r="J77" s="122">
        <v>307.87669746491559</v>
      </c>
      <c r="K77" s="122">
        <v>275.62718578950438</v>
      </c>
      <c r="L77" s="122">
        <v>347.81919676310469</v>
      </c>
      <c r="M77" s="122">
        <v>336.5204358976178</v>
      </c>
      <c r="N77" s="122">
        <v>333.85565492084191</v>
      </c>
      <c r="O77" s="122">
        <v>325.68503616130459</v>
      </c>
      <c r="P77" s="122">
        <v>311.39426247886149</v>
      </c>
      <c r="Q77" s="122">
        <v>304.69387608477189</v>
      </c>
      <c r="R77" s="122">
        <v>301.7746624664361</v>
      </c>
      <c r="S77" s="122">
        <v>294.56153085720632</v>
      </c>
      <c r="T77" s="122">
        <v>289.3154970689493</v>
      </c>
      <c r="U77" s="122">
        <v>285.17752478881795</v>
      </c>
      <c r="V77" s="122">
        <v>279.71560984130008</v>
      </c>
      <c r="W77" s="122">
        <v>272.79226791935014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303.1466272441204</v>
      </c>
      <c r="D78" s="98">
        <v>300.92603040282245</v>
      </c>
      <c r="E78" s="98">
        <v>302.25627834870488</v>
      </c>
      <c r="F78" s="98">
        <v>308.62463057233424</v>
      </c>
      <c r="G78" s="98">
        <v>309.71377057186203</v>
      </c>
      <c r="H78" s="98">
        <v>343.85055578594677</v>
      </c>
      <c r="I78" s="98">
        <v>312.17893838878848</v>
      </c>
      <c r="J78" s="98">
        <v>328.34649222692826</v>
      </c>
      <c r="K78" s="98">
        <v>298.47031602455939</v>
      </c>
      <c r="L78" s="98">
        <v>388.86055734331939</v>
      </c>
      <c r="M78" s="98">
        <v>366.81610111254344</v>
      </c>
      <c r="N78" s="98">
        <v>361.94658127342535</v>
      </c>
      <c r="O78" s="98">
        <v>355.37977825534682</v>
      </c>
      <c r="P78" s="98">
        <v>349.26368632901432</v>
      </c>
      <c r="Q78" s="98">
        <v>345.39180894217395</v>
      </c>
      <c r="R78" s="98">
        <v>337.21044613128862</v>
      </c>
      <c r="S78" s="98">
        <v>331.59054239214237</v>
      </c>
      <c r="T78" s="98">
        <v>326.65340083065769</v>
      </c>
      <c r="U78" s="98">
        <v>321.43550277124808</v>
      </c>
      <c r="V78" s="98">
        <v>314.88126734480318</v>
      </c>
      <c r="W78" s="98">
        <v>309.96967042616365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239.66909677431326</v>
      </c>
      <c r="D79" s="33">
        <v>239.79423483247999</v>
      </c>
      <c r="E79" s="33">
        <v>238.95749545258411</v>
      </c>
      <c r="F79" s="33">
        <v>245.72726360839863</v>
      </c>
      <c r="G79" s="33">
        <v>246.16304028020278</v>
      </c>
      <c r="H79" s="33">
        <v>269.13711947528077</v>
      </c>
      <c r="I79" s="33">
        <v>251.44147268279113</v>
      </c>
      <c r="J79" s="33">
        <v>257.79195687387528</v>
      </c>
      <c r="K79" s="33">
        <v>235.08066168551551</v>
      </c>
      <c r="L79" s="33">
        <v>286.77575304336796</v>
      </c>
      <c r="M79" s="33">
        <v>285.1638564826369</v>
      </c>
      <c r="N79" s="33">
        <v>283.88291720836645</v>
      </c>
      <c r="O79" s="33">
        <v>276.78637575100277</v>
      </c>
      <c r="P79" s="33">
        <v>269.45927094647436</v>
      </c>
      <c r="Q79" s="33">
        <v>262.37231743499194</v>
      </c>
      <c r="R79" s="33">
        <v>254.60083245192095</v>
      </c>
      <c r="S79" s="33">
        <v>246.92368390365525</v>
      </c>
      <c r="T79" s="33">
        <v>239.52693843705433</v>
      </c>
      <c r="U79" s="33">
        <v>232.800516776206</v>
      </c>
      <c r="V79" s="33">
        <v>226.85683341897467</v>
      </c>
      <c r="W79" s="33">
        <v>223.89413158089781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14896.904863896703</v>
      </c>
      <c r="D81" s="117">
        <f t="shared" si="28"/>
        <v>14498.240773256495</v>
      </c>
      <c r="E81" s="117">
        <f t="shared" si="28"/>
        <v>14159.680910159923</v>
      </c>
      <c r="F81" s="117">
        <f t="shared" si="28"/>
        <v>13829.219603633224</v>
      </c>
      <c r="G81" s="117">
        <f t="shared" si="28"/>
        <v>13464.891168853583</v>
      </c>
      <c r="H81" s="117">
        <f t="shared" si="28"/>
        <v>13233.798058301418</v>
      </c>
      <c r="I81" s="117">
        <f t="shared" si="28"/>
        <v>12943.288536853941</v>
      </c>
      <c r="J81" s="117">
        <f t="shared" si="28"/>
        <v>12811.054157452341</v>
      </c>
      <c r="K81" s="117">
        <f t="shared" si="28"/>
        <v>12738.024512851413</v>
      </c>
      <c r="L81" s="117">
        <f t="shared" si="28"/>
        <v>12701.546547336098</v>
      </c>
      <c r="M81" s="117">
        <f t="shared" si="28"/>
        <v>12471.790596929273</v>
      </c>
      <c r="N81" s="117">
        <f t="shared" si="28"/>
        <v>11843.185823946254</v>
      </c>
      <c r="O81" s="117">
        <f t="shared" si="28"/>
        <v>11271.087814016482</v>
      </c>
      <c r="P81" s="117">
        <f t="shared" si="28"/>
        <v>10166.812755282657</v>
      </c>
      <c r="Q81" s="117">
        <f t="shared" si="28"/>
        <v>9565.5127006881448</v>
      </c>
      <c r="R81" s="117">
        <f t="shared" ref="R81:V81" si="29">R82+R85+R87+R100</f>
        <v>9050.6047084365055</v>
      </c>
      <c r="S81" s="117">
        <f t="shared" si="29"/>
        <v>8584.7339943562056</v>
      </c>
      <c r="T81" s="117">
        <f t="shared" si="29"/>
        <v>8103.6833006643028</v>
      </c>
      <c r="U81" s="117">
        <f t="shared" si="29"/>
        <v>7588.8807582427198</v>
      </c>
      <c r="V81" s="117">
        <f t="shared" si="29"/>
        <v>7130.8532451451947</v>
      </c>
      <c r="W81" s="117">
        <f t="shared" ref="W81" si="30">W82+W85+W87+W100</f>
        <v>6404.3544781883411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13481.01568318452</v>
      </c>
      <c r="D82" s="122">
        <f t="shared" si="31"/>
        <v>12896.394627327831</v>
      </c>
      <c r="E82" s="122">
        <f t="shared" si="31"/>
        <v>12561.364283043209</v>
      </c>
      <c r="F82" s="122">
        <f t="shared" si="31"/>
        <v>12285.728870162944</v>
      </c>
      <c r="G82" s="122">
        <f t="shared" si="31"/>
        <v>11888.85511005942</v>
      </c>
      <c r="H82" s="122">
        <f t="shared" si="31"/>
        <v>11638.405142949288</v>
      </c>
      <c r="I82" s="122">
        <f t="shared" si="31"/>
        <v>11382.339549756984</v>
      </c>
      <c r="J82" s="122">
        <f t="shared" si="31"/>
        <v>11317.237213687868</v>
      </c>
      <c r="K82" s="122">
        <f t="shared" si="31"/>
        <v>11229.631552364399</v>
      </c>
      <c r="L82" s="122">
        <f t="shared" si="31"/>
        <v>11065.12343531421</v>
      </c>
      <c r="M82" s="122">
        <f t="shared" si="31"/>
        <v>10936.037165865113</v>
      </c>
      <c r="N82" s="122">
        <f t="shared" si="31"/>
        <v>10249.242444271729</v>
      </c>
      <c r="O82" s="122">
        <f t="shared" si="31"/>
        <v>9738.8776357087972</v>
      </c>
      <c r="P82" s="122">
        <f t="shared" si="31"/>
        <v>8649.4888292029755</v>
      </c>
      <c r="Q82" s="122">
        <f t="shared" si="31"/>
        <v>8019.7237905593538</v>
      </c>
      <c r="R82" s="122">
        <f t="shared" ref="R82:V82" si="32">SUM(R83:R84)</f>
        <v>7516.1053117193178</v>
      </c>
      <c r="S82" s="122">
        <f t="shared" si="32"/>
        <v>7090.5706054650054</v>
      </c>
      <c r="T82" s="122">
        <f t="shared" si="32"/>
        <v>6678.3874364657831</v>
      </c>
      <c r="U82" s="122">
        <f t="shared" si="32"/>
        <v>6265.7755189636709</v>
      </c>
      <c r="V82" s="122">
        <f t="shared" si="32"/>
        <v>5884.0456021718601</v>
      </c>
      <c r="W82" s="122">
        <f t="shared" ref="W82" si="33">SUM(W83:W84)</f>
        <v>5183.9355218325027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13404.986431525127</v>
      </c>
      <c r="D83" s="98">
        <v>12823.668229748077</v>
      </c>
      <c r="E83" s="98">
        <v>12490.467283892289</v>
      </c>
      <c r="F83" s="98">
        <v>12216.482960090216</v>
      </c>
      <c r="G83" s="98">
        <v>11822.195188647334</v>
      </c>
      <c r="H83" s="98">
        <v>11573.603307984382</v>
      </c>
      <c r="I83" s="98">
        <v>11319.679802921431</v>
      </c>
      <c r="J83" s="98">
        <v>11253.539025425072</v>
      </c>
      <c r="K83" s="98">
        <v>11166.079318775672</v>
      </c>
      <c r="L83" s="98">
        <v>11000.081663918161</v>
      </c>
      <c r="M83" s="98">
        <v>10874.689484574879</v>
      </c>
      <c r="N83" s="98">
        <v>10191.022345965477</v>
      </c>
      <c r="O83" s="98">
        <v>9682.5701791978481</v>
      </c>
      <c r="P83" s="98">
        <v>8602.3647676544133</v>
      </c>
      <c r="Q83" s="98">
        <v>7974.3114976343268</v>
      </c>
      <c r="R83" s="98">
        <v>7472.6662917316689</v>
      </c>
      <c r="S83" s="98">
        <v>7049.5453274374559</v>
      </c>
      <c r="T83" s="98">
        <v>6639.5033467019648</v>
      </c>
      <c r="U83" s="98">
        <v>6229.4481716116652</v>
      </c>
      <c r="V83" s="98">
        <v>5850.3513403018896</v>
      </c>
      <c r="W83" s="98">
        <v>5153.2084084501221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76.02925165939179</v>
      </c>
      <c r="D84" s="98">
        <v>72.726397579753538</v>
      </c>
      <c r="E84" s="98">
        <v>70.896999150920536</v>
      </c>
      <c r="F84" s="98">
        <v>69.245910072729032</v>
      </c>
      <c r="G84" s="98">
        <v>66.659921412085978</v>
      </c>
      <c r="H84" s="98">
        <v>64.80183496490605</v>
      </c>
      <c r="I84" s="98">
        <v>62.659746835551779</v>
      </c>
      <c r="J84" s="98">
        <v>63.698188262794574</v>
      </c>
      <c r="K84" s="98">
        <v>63.55223358872761</v>
      </c>
      <c r="L84" s="98">
        <v>65.041771396049128</v>
      </c>
      <c r="M84" s="98">
        <v>61.347681290233105</v>
      </c>
      <c r="N84" s="98">
        <v>58.220098306251955</v>
      </c>
      <c r="O84" s="98">
        <v>56.307456510949898</v>
      </c>
      <c r="P84" s="98">
        <v>47.124061548562501</v>
      </c>
      <c r="Q84" s="98">
        <v>45.412292925027209</v>
      </c>
      <c r="R84" s="98">
        <v>43.439019987648457</v>
      </c>
      <c r="S84" s="98">
        <v>41.025278027549426</v>
      </c>
      <c r="T84" s="98">
        <v>38.884089763818018</v>
      </c>
      <c r="U84" s="98">
        <v>36.327347352005695</v>
      </c>
      <c r="V84" s="98">
        <v>33.694261869970639</v>
      </c>
      <c r="W84" s="98">
        <v>30.727113382380949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3.2959681313897575</v>
      </c>
      <c r="D85" s="122">
        <f t="shared" si="34"/>
        <v>0.79509623378691141</v>
      </c>
      <c r="E85" s="122">
        <f t="shared" si="34"/>
        <v>7.7593270407664692</v>
      </c>
      <c r="F85" s="122">
        <f t="shared" si="34"/>
        <v>9.8499501415369561</v>
      </c>
      <c r="G85" s="122">
        <f t="shared" si="34"/>
        <v>21.825961632194421</v>
      </c>
      <c r="H85" s="122">
        <f t="shared" si="34"/>
        <v>33.942082715865475</v>
      </c>
      <c r="I85" s="122">
        <f t="shared" si="34"/>
        <v>6.1164024117337163</v>
      </c>
      <c r="J85" s="122">
        <f t="shared" si="34"/>
        <v>11.322499629221483</v>
      </c>
      <c r="K85" s="122">
        <f t="shared" si="34"/>
        <v>20.61707083261863</v>
      </c>
      <c r="L85" s="122">
        <f t="shared" si="34"/>
        <v>25.325157721504553</v>
      </c>
      <c r="M85" s="122">
        <f t="shared" si="34"/>
        <v>56.80357725736642</v>
      </c>
      <c r="N85" s="122">
        <f t="shared" si="34"/>
        <v>57.784306667421106</v>
      </c>
      <c r="O85" s="122">
        <f t="shared" si="34"/>
        <v>42.387989456226833</v>
      </c>
      <c r="P85" s="122">
        <f t="shared" si="34"/>
        <v>52.824207810648488</v>
      </c>
      <c r="Q85" s="122">
        <f t="shared" si="34"/>
        <v>49.246605178784769</v>
      </c>
      <c r="R85" s="122">
        <f t="shared" si="34"/>
        <v>50.50437526313943</v>
      </c>
      <c r="S85" s="122">
        <f t="shared" si="34"/>
        <v>30.340584256081957</v>
      </c>
      <c r="T85" s="122">
        <f t="shared" si="34"/>
        <v>19.464644799406113</v>
      </c>
      <c r="U85" s="122">
        <f t="shared" si="34"/>
        <v>14.487543770342933</v>
      </c>
      <c r="V85" s="122">
        <f t="shared" si="34"/>
        <v>12.463528601410403</v>
      </c>
      <c r="W85" s="122">
        <f t="shared" si="34"/>
        <v>26.725814371157497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3.2959681313897575</v>
      </c>
      <c r="D86" s="98">
        <f>IF(RES_hhdet_in_fec!D86=0,0,RES_hhdet_in_fec!D86*1000*11630/RES_hhdet_in_new!D83)</f>
        <v>0.79509623378691141</v>
      </c>
      <c r="E86" s="98">
        <f>IF(RES_hhdet_in_fec!E86=0,0,RES_hhdet_in_fec!E86*1000*11630/RES_hhdet_in_new!E83)</f>
        <v>7.7593270407664692</v>
      </c>
      <c r="F86" s="98">
        <f>IF(RES_hhdet_in_fec!F86=0,0,RES_hhdet_in_fec!F86*1000*11630/RES_hhdet_in_new!F83)</f>
        <v>9.8499501415369561</v>
      </c>
      <c r="G86" s="98">
        <f>IF(RES_hhdet_in_fec!G86=0,0,RES_hhdet_in_fec!G86*1000*11630/RES_hhdet_in_new!G83)</f>
        <v>21.825961632194421</v>
      </c>
      <c r="H86" s="98">
        <f>IF(RES_hhdet_in_fec!H86=0,0,RES_hhdet_in_fec!H86*1000*11630/RES_hhdet_in_new!H83)</f>
        <v>33.942082715865475</v>
      </c>
      <c r="I86" s="98">
        <f>IF(RES_hhdet_in_fec!I86=0,0,RES_hhdet_in_fec!I86*1000*11630/RES_hhdet_in_new!I83)</f>
        <v>6.1164024117337163</v>
      </c>
      <c r="J86" s="98">
        <f>IF(RES_hhdet_in_fec!J86=0,0,RES_hhdet_in_fec!J86*1000*11630/RES_hhdet_in_new!J83)</f>
        <v>11.322499629221483</v>
      </c>
      <c r="K86" s="98">
        <f>IF(RES_hhdet_in_fec!K86=0,0,RES_hhdet_in_fec!K86*1000*11630/RES_hhdet_in_new!K83)</f>
        <v>20.61707083261863</v>
      </c>
      <c r="L86" s="98">
        <f>IF(RES_hhdet_in_fec!L86=0,0,RES_hhdet_in_fec!L86*1000*11630/RES_hhdet_in_new!L83)</f>
        <v>25.325157721504553</v>
      </c>
      <c r="M86" s="98">
        <f>IF(RES_hhdet_in_fec!M86=0,0,RES_hhdet_in_fec!M86*1000*11630/RES_hhdet_in_new!M83)</f>
        <v>56.80357725736642</v>
      </c>
      <c r="N86" s="98">
        <f>IF(RES_hhdet_in_fec!N86=0,0,RES_hhdet_in_fec!N86*1000*11630/RES_hhdet_in_new!N83)</f>
        <v>57.784306667421106</v>
      </c>
      <c r="O86" s="98">
        <f>IF(RES_hhdet_in_fec!O86=0,0,RES_hhdet_in_fec!O86*1000*11630/RES_hhdet_in_new!O83)</f>
        <v>42.387989456226833</v>
      </c>
      <c r="P86" s="98">
        <f>IF(RES_hhdet_in_fec!P86=0,0,RES_hhdet_in_fec!P86*1000*11630/RES_hhdet_in_new!P83)</f>
        <v>52.824207810648488</v>
      </c>
      <c r="Q86" s="98">
        <f>IF(RES_hhdet_in_fec!Q86=0,0,RES_hhdet_in_fec!Q86*1000*11630/RES_hhdet_in_new!Q83)</f>
        <v>49.246605178784769</v>
      </c>
      <c r="R86" s="98">
        <f>IF(RES_hhdet_in_fec!R86=0,0,RES_hhdet_in_fec!R86*1000*11630/RES_hhdet_in_new!R83)</f>
        <v>50.50437526313943</v>
      </c>
      <c r="S86" s="98">
        <f>IF(RES_hhdet_in_fec!S86=0,0,RES_hhdet_in_fec!S86*1000*11630/RES_hhdet_in_new!S83)</f>
        <v>30.340584256081957</v>
      </c>
      <c r="T86" s="98">
        <f>IF(RES_hhdet_in_fec!T86=0,0,RES_hhdet_in_fec!T86*1000*11630/RES_hhdet_in_new!T83)</f>
        <v>19.464644799406113</v>
      </c>
      <c r="U86" s="98">
        <f>IF(RES_hhdet_in_fec!U86=0,0,RES_hhdet_in_fec!U86*1000*11630/RES_hhdet_in_new!U83)</f>
        <v>14.487543770342933</v>
      </c>
      <c r="V86" s="98">
        <f>IF(RES_hhdet_in_fec!V86=0,0,RES_hhdet_in_fec!V86*1000*11630/RES_hhdet_in_new!V83)</f>
        <v>12.463528601410403</v>
      </c>
      <c r="W86" s="98">
        <f>IF(RES_hhdet_in_fec!W86=0,0,RES_hhdet_in_fec!W86*1000*11630/RES_hhdet_in_new!W83)</f>
        <v>26.725814371157497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1172.924115806481</v>
      </c>
      <c r="D87" s="122">
        <v>1361.2568148623982</v>
      </c>
      <c r="E87" s="122">
        <v>1351.5998046233626</v>
      </c>
      <c r="F87" s="122">
        <v>1287.9135197203457</v>
      </c>
      <c r="G87" s="122">
        <v>1308.047056881767</v>
      </c>
      <c r="H87" s="122">
        <v>1292.3137131609838</v>
      </c>
      <c r="I87" s="122">
        <v>1303.3911120024322</v>
      </c>
      <c r="J87" s="122">
        <v>1224.7024872613767</v>
      </c>
      <c r="K87" s="122">
        <v>1252.6952279688794</v>
      </c>
      <c r="L87" s="122">
        <v>1324.3222012570156</v>
      </c>
      <c r="M87" s="122">
        <v>1193.7859973241568</v>
      </c>
      <c r="N87" s="122">
        <v>1252.2761557987387</v>
      </c>
      <c r="O87" s="122">
        <v>1213.0358131004564</v>
      </c>
      <c r="P87" s="122">
        <v>1195.0404473225594</v>
      </c>
      <c r="Q87" s="122">
        <v>1234.1699875150141</v>
      </c>
      <c r="R87" s="122">
        <v>1229.3941890021274</v>
      </c>
      <c r="S87" s="122">
        <v>1216.899120731463</v>
      </c>
      <c r="T87" s="122">
        <v>1166.3042809620595</v>
      </c>
      <c r="U87" s="122">
        <v>1075.8171787325</v>
      </c>
      <c r="V87" s="122">
        <v>1007.4872809529494</v>
      </c>
      <c r="W87" s="122">
        <v>969.79901040378229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1270.4240229441673</v>
      </c>
      <c r="D96" s="101">
        <v>1454.3041071709563</v>
      </c>
      <c r="E96" s="101">
        <v>1449.3706973941767</v>
      </c>
      <c r="F96" s="101">
        <v>1402.4057222346551</v>
      </c>
      <c r="G96" s="101">
        <v>1404.3588042850511</v>
      </c>
      <c r="H96" s="101">
        <v>1377.1217164633558</v>
      </c>
      <c r="I96" s="101">
        <v>1427.3364856280771</v>
      </c>
      <c r="J96" s="101">
        <v>1308.2229260280833</v>
      </c>
      <c r="K96" s="101">
        <v>1382.2388734335186</v>
      </c>
      <c r="L96" s="101">
        <v>1350.3320533326371</v>
      </c>
      <c r="M96" s="101">
        <v>1369.3927481228147</v>
      </c>
      <c r="N96" s="101">
        <v>1332.9008649134082</v>
      </c>
      <c r="O96" s="101">
        <v>1308.7040246525746</v>
      </c>
      <c r="P96" s="101">
        <v>1315.8910184720364</v>
      </c>
      <c r="Q96" s="101">
        <v>1307.5212811095653</v>
      </c>
      <c r="R96" s="101">
        <v>1313.2882806910629</v>
      </c>
      <c r="S96" s="101">
        <v>1286.2498655860336</v>
      </c>
      <c r="T96" s="101">
        <v>1215.0263259614626</v>
      </c>
      <c r="U96" s="101">
        <v>1139.9632564763729</v>
      </c>
      <c r="V96" s="101">
        <v>1059.1541662513991</v>
      </c>
      <c r="W96" s="101">
        <v>1020.423042615432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1091.0206558643908</v>
      </c>
      <c r="D97" s="104">
        <v>1259.7453588854448</v>
      </c>
      <c r="E97" s="104">
        <v>1251.8798153910616</v>
      </c>
      <c r="F97" s="104">
        <v>1212.591459510302</v>
      </c>
      <c r="G97" s="104">
        <v>1217.5019645955697</v>
      </c>
      <c r="H97" s="104">
        <v>1191.1861463469897</v>
      </c>
      <c r="I97" s="104">
        <v>1248.5518312718175</v>
      </c>
      <c r="J97" s="104">
        <v>1127.671740308916</v>
      </c>
      <c r="K97" s="104">
        <v>1198.6548314880688</v>
      </c>
      <c r="L97" s="104">
        <v>1144.2910456509687</v>
      </c>
      <c r="M97" s="104">
        <v>1178.8175736790326</v>
      </c>
      <c r="N97" s="104">
        <v>1143.8687312330833</v>
      </c>
      <c r="O97" s="104">
        <v>1132.3922010402789</v>
      </c>
      <c r="P97" s="104">
        <v>1153.2413423480702</v>
      </c>
      <c r="Q97" s="104">
        <v>1154.4344146631588</v>
      </c>
      <c r="R97" s="104">
        <v>1169.6371630979133</v>
      </c>
      <c r="S97" s="104">
        <v>1151.0568243563071</v>
      </c>
      <c r="T97" s="104">
        <v>1085.2506463579998</v>
      </c>
      <c r="U97" s="104">
        <v>1019.3052917026271</v>
      </c>
      <c r="V97" s="104">
        <v>949.39430374639517</v>
      </c>
      <c r="W97" s="104">
        <v>917.30001403614528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617.51671661786725</v>
      </c>
      <c r="D98" s="98">
        <v>743.49803560172381</v>
      </c>
      <c r="E98" s="98">
        <v>724.83072104887378</v>
      </c>
      <c r="F98" s="98">
        <v>702.80488369490979</v>
      </c>
      <c r="G98" s="98">
        <v>713.14074656085882</v>
      </c>
      <c r="H98" s="98">
        <v>686.98583812688514</v>
      </c>
      <c r="I98" s="98">
        <v>760.27156469362546</v>
      </c>
      <c r="J98" s="98">
        <v>631.07937482728391</v>
      </c>
      <c r="K98" s="98">
        <v>688.892135554525</v>
      </c>
      <c r="L98" s="98">
        <v>568.77710434628409</v>
      </c>
      <c r="M98" s="98">
        <v>634.56450985841059</v>
      </c>
      <c r="N98" s="98">
        <v>589.15957774448168</v>
      </c>
      <c r="O98" s="98">
        <v>591.46561197809206</v>
      </c>
      <c r="P98" s="98">
        <v>619.75616217795152</v>
      </c>
      <c r="Q98" s="98">
        <v>622.62418581502868</v>
      </c>
      <c r="R98" s="98">
        <v>647.99045091413609</v>
      </c>
      <c r="S98" s="98">
        <v>638.3671182505218</v>
      </c>
      <c r="T98" s="98">
        <v>575.97520871265738</v>
      </c>
      <c r="U98" s="98">
        <v>521.47059115893489</v>
      </c>
      <c r="V98" s="98">
        <v>479.55581399819965</v>
      </c>
      <c r="W98" s="98">
        <v>460.52466723604311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473.50393924652371</v>
      </c>
      <c r="D99" s="98">
        <v>516.24732328372136</v>
      </c>
      <c r="E99" s="98">
        <v>527.04909434218769</v>
      </c>
      <c r="F99" s="98">
        <v>509.78657581539215</v>
      </c>
      <c r="G99" s="98">
        <v>504.36121803471093</v>
      </c>
      <c r="H99" s="98">
        <v>504.20030822010466</v>
      </c>
      <c r="I99" s="98">
        <v>488.28026657819197</v>
      </c>
      <c r="J99" s="98">
        <v>496.59236548163187</v>
      </c>
      <c r="K99" s="98">
        <v>509.76269593354368</v>
      </c>
      <c r="L99" s="98">
        <v>575.51394130468452</v>
      </c>
      <c r="M99" s="98">
        <v>544.25306382062217</v>
      </c>
      <c r="N99" s="98">
        <v>554.70915348860171</v>
      </c>
      <c r="O99" s="98">
        <v>540.92658906218708</v>
      </c>
      <c r="P99" s="98">
        <v>533.48518017011895</v>
      </c>
      <c r="Q99" s="98">
        <v>531.81022884813012</v>
      </c>
      <c r="R99" s="98">
        <v>521.64671218377714</v>
      </c>
      <c r="S99" s="98">
        <v>512.68970610578515</v>
      </c>
      <c r="T99" s="98">
        <v>509.27543764534249</v>
      </c>
      <c r="U99" s="98">
        <v>497.83470054369241</v>
      </c>
      <c r="V99" s="98">
        <v>469.83848974819551</v>
      </c>
      <c r="W99" s="98">
        <v>456.77534680010211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239.66909677431332</v>
      </c>
      <c r="D100" s="122">
        <v>239.79423483247996</v>
      </c>
      <c r="E100" s="122">
        <v>238.95749545258414</v>
      </c>
      <c r="F100" s="122">
        <v>245.72726360839869</v>
      </c>
      <c r="G100" s="122">
        <v>246.16304028020278</v>
      </c>
      <c r="H100" s="122">
        <v>269.13711947528071</v>
      </c>
      <c r="I100" s="122">
        <v>251.44147268279119</v>
      </c>
      <c r="J100" s="122">
        <v>257.79195687387528</v>
      </c>
      <c r="K100" s="122">
        <v>235.08066168551551</v>
      </c>
      <c r="L100" s="122">
        <v>286.77575304336796</v>
      </c>
      <c r="M100" s="122">
        <v>285.16385648263696</v>
      </c>
      <c r="N100" s="122">
        <v>283.88291720836645</v>
      </c>
      <c r="O100" s="122">
        <v>276.78637575100271</v>
      </c>
      <c r="P100" s="122">
        <v>269.45927094647436</v>
      </c>
      <c r="Q100" s="122">
        <v>262.372317434992</v>
      </c>
      <c r="R100" s="122">
        <v>254.60083245192098</v>
      </c>
      <c r="S100" s="122">
        <v>246.92368390365525</v>
      </c>
      <c r="T100" s="122">
        <v>239.5269384370543</v>
      </c>
      <c r="U100" s="122">
        <v>232.80051677620605</v>
      </c>
      <c r="V100" s="122">
        <v>226.8568334189747</v>
      </c>
      <c r="W100" s="122">
        <v>223.89413158089781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239.66909677431332</v>
      </c>
      <c r="D103" s="33">
        <v>239.79423483247996</v>
      </c>
      <c r="E103" s="33">
        <v>238.95749545258414</v>
      </c>
      <c r="F103" s="33">
        <v>245.72726360839869</v>
      </c>
      <c r="G103" s="33">
        <v>246.16304028020278</v>
      </c>
      <c r="H103" s="33">
        <v>269.13711947528071</v>
      </c>
      <c r="I103" s="33">
        <v>251.44147268279119</v>
      </c>
      <c r="J103" s="33">
        <v>257.79195687387528</v>
      </c>
      <c r="K103" s="33">
        <v>235.08066168551551</v>
      </c>
      <c r="L103" s="33">
        <v>286.77575304336796</v>
      </c>
      <c r="M103" s="33">
        <v>285.16385648263696</v>
      </c>
      <c r="N103" s="33">
        <v>283.88291720836645</v>
      </c>
      <c r="O103" s="33">
        <v>276.78637575100271</v>
      </c>
      <c r="P103" s="33">
        <v>269.45927094647436</v>
      </c>
      <c r="Q103" s="33">
        <v>262.372317434992</v>
      </c>
      <c r="R103" s="33">
        <v>254.60083245192098</v>
      </c>
      <c r="S103" s="33">
        <v>246.92368390365525</v>
      </c>
      <c r="T103" s="33">
        <v>239.5269384370543</v>
      </c>
      <c r="U103" s="33">
        <v>232.80051677620605</v>
      </c>
      <c r="V103" s="33">
        <v>226.8568334189747</v>
      </c>
      <c r="W103" s="33">
        <v>223.89413158089781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11574.503759557536</v>
      </c>
      <c r="D124" s="117">
        <f t="shared" si="42"/>
        <v>10861.776261905328</v>
      </c>
      <c r="E124" s="117">
        <f t="shared" si="42"/>
        <v>11232.683241320805</v>
      </c>
      <c r="F124" s="117">
        <f t="shared" si="42"/>
        <v>11136.270784639662</v>
      </c>
      <c r="G124" s="117">
        <f t="shared" si="42"/>
        <v>10548.872721695125</v>
      </c>
      <c r="H124" s="117">
        <f t="shared" si="42"/>
        <v>10342.506680049277</v>
      </c>
      <c r="I124" s="117">
        <f t="shared" si="42"/>
        <v>9792.0416691118353</v>
      </c>
      <c r="J124" s="117">
        <f t="shared" si="42"/>
        <v>10813.595584072335</v>
      </c>
      <c r="K124" s="117">
        <f t="shared" si="42"/>
        <v>10499.212840758411</v>
      </c>
      <c r="L124" s="117">
        <f t="shared" si="42"/>
        <v>12069.424027121147</v>
      </c>
      <c r="M124" s="117">
        <f t="shared" si="42"/>
        <v>9833.2590606360955</v>
      </c>
      <c r="N124" s="117">
        <f t="shared" si="42"/>
        <v>10461.55093456012</v>
      </c>
      <c r="O124" s="117">
        <f t="shared" si="42"/>
        <v>10851.488690235168</v>
      </c>
      <c r="P124" s="117">
        <f t="shared" si="42"/>
        <v>8150.3645281653971</v>
      </c>
      <c r="Q124" s="117">
        <f t="shared" si="42"/>
        <v>8428.491483404101</v>
      </c>
      <c r="R124" s="117">
        <f t="shared" ref="R124:V124" si="43">R125+R128+R130+R139</f>
        <v>8167.4956821326768</v>
      </c>
      <c r="S124" s="117">
        <f t="shared" si="43"/>
        <v>7569.4092788049111</v>
      </c>
      <c r="T124" s="117">
        <f t="shared" si="43"/>
        <v>7456.5592433911506</v>
      </c>
      <c r="U124" s="117">
        <f t="shared" si="43"/>
        <v>6800.6182237137564</v>
      </c>
      <c r="V124" s="117">
        <f t="shared" si="43"/>
        <v>6212.8707089618047</v>
      </c>
      <c r="W124" s="117">
        <f t="shared" ref="W124" si="44">W125+W128+W130+W139</f>
        <v>6127.6599827931323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10195.943575479885</v>
      </c>
      <c r="D125" s="122">
        <f t="shared" si="45"/>
        <v>9428.861192577735</v>
      </c>
      <c r="E125" s="122">
        <f t="shared" si="45"/>
        <v>9754.1057428476124</v>
      </c>
      <c r="F125" s="122">
        <f t="shared" si="45"/>
        <v>9661.5961215841107</v>
      </c>
      <c r="G125" s="122">
        <f t="shared" si="45"/>
        <v>9108.2121583437074</v>
      </c>
      <c r="H125" s="122">
        <f t="shared" si="45"/>
        <v>8898.8065322496332</v>
      </c>
      <c r="I125" s="122">
        <f t="shared" si="45"/>
        <v>8392.9800288949755</v>
      </c>
      <c r="J125" s="122">
        <f t="shared" si="45"/>
        <v>9393.4618877339726</v>
      </c>
      <c r="K125" s="122">
        <f t="shared" si="45"/>
        <v>9093.1840577964194</v>
      </c>
      <c r="L125" s="122">
        <f t="shared" si="45"/>
        <v>10422.691107721932</v>
      </c>
      <c r="M125" s="122">
        <f t="shared" si="45"/>
        <v>8439.5078436157601</v>
      </c>
      <c r="N125" s="122">
        <f t="shared" si="45"/>
        <v>9019.981957934313</v>
      </c>
      <c r="O125" s="122">
        <f t="shared" si="45"/>
        <v>9346.3735682171646</v>
      </c>
      <c r="P125" s="122">
        <f t="shared" si="45"/>
        <v>6848.1902348402</v>
      </c>
      <c r="Q125" s="122">
        <f t="shared" si="45"/>
        <v>6945.2129978252597</v>
      </c>
      <c r="R125" s="122">
        <f t="shared" ref="R125:V125" si="46">SUM(R126:R127)</f>
        <v>6694.5310705793027</v>
      </c>
      <c r="S125" s="122">
        <f t="shared" si="46"/>
        <v>6196.0416380948891</v>
      </c>
      <c r="T125" s="122">
        <f t="shared" si="46"/>
        <v>6114.6282182781406</v>
      </c>
      <c r="U125" s="122">
        <f t="shared" si="46"/>
        <v>5572.3103332601922</v>
      </c>
      <c r="V125" s="122">
        <f t="shared" si="46"/>
        <v>5102.397477118302</v>
      </c>
      <c r="W125" s="122">
        <f t="shared" ref="W125" si="47">SUM(W126:W127)</f>
        <v>4984.2718361660191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10155.96914149807</v>
      </c>
      <c r="D126" s="98">
        <v>9392.5402324000061</v>
      </c>
      <c r="E126" s="98">
        <v>9717.145479684119</v>
      </c>
      <c r="F126" s="98">
        <v>9625.6567987047983</v>
      </c>
      <c r="G126" s="98">
        <v>9075.0710243972881</v>
      </c>
      <c r="H126" s="98">
        <v>8867.1813542062791</v>
      </c>
      <c r="I126" s="98">
        <v>8363.9661832888778</v>
      </c>
      <c r="J126" s="98">
        <v>9360.7828810314677</v>
      </c>
      <c r="K126" s="98">
        <v>9061.8613974320924</v>
      </c>
      <c r="L126" s="98">
        <v>10385.947338157202</v>
      </c>
      <c r="M126" s="98">
        <v>8411.4642494652562</v>
      </c>
      <c r="N126" s="98">
        <v>8989.9006525130189</v>
      </c>
      <c r="O126" s="98">
        <v>9314.808263476054</v>
      </c>
      <c r="P126" s="98">
        <v>6826.4584152069774</v>
      </c>
      <c r="Q126" s="98">
        <v>6922.4146135776864</v>
      </c>
      <c r="R126" s="98">
        <v>6672.3562047006017</v>
      </c>
      <c r="S126" s="98">
        <v>6175.7657334158148</v>
      </c>
      <c r="T126" s="98">
        <v>6094.7565212257387</v>
      </c>
      <c r="U126" s="98">
        <v>5554.4886000362385</v>
      </c>
      <c r="V126" s="98">
        <v>5086.4276367467792</v>
      </c>
      <c r="W126" s="98">
        <v>4968.2323178885845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39.97443398181602</v>
      </c>
      <c r="D127" s="98">
        <v>36.320960177729297</v>
      </c>
      <c r="E127" s="98">
        <v>36.960263163492975</v>
      </c>
      <c r="F127" s="98">
        <v>35.9393228793124</v>
      </c>
      <c r="G127" s="98">
        <v>33.141133946418648</v>
      </c>
      <c r="H127" s="98">
        <v>31.625178043353433</v>
      </c>
      <c r="I127" s="98">
        <v>29.013845606097767</v>
      </c>
      <c r="J127" s="98">
        <v>32.679006702504999</v>
      </c>
      <c r="K127" s="98">
        <v>31.322660364326762</v>
      </c>
      <c r="L127" s="98">
        <v>36.743769564728929</v>
      </c>
      <c r="M127" s="98">
        <v>28.043594150503331</v>
      </c>
      <c r="N127" s="98">
        <v>30.081305421293678</v>
      </c>
      <c r="O127" s="98">
        <v>31.565304741110324</v>
      </c>
      <c r="P127" s="98">
        <v>21.731819633222884</v>
      </c>
      <c r="Q127" s="98">
        <v>22.798384247572958</v>
      </c>
      <c r="R127" s="98">
        <v>22.174865878701414</v>
      </c>
      <c r="S127" s="98">
        <v>20.275904679073896</v>
      </c>
      <c r="T127" s="98">
        <v>19.871697052401725</v>
      </c>
      <c r="U127" s="98">
        <v>17.821733223954059</v>
      </c>
      <c r="V127" s="98">
        <v>15.969840371522512</v>
      </c>
      <c r="W127" s="98">
        <v>16.039518277434514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3.3051274427031543</v>
      </c>
      <c r="D128" s="122">
        <f t="shared" si="48"/>
        <v>0.79029777097767606</v>
      </c>
      <c r="E128" s="122">
        <f t="shared" si="48"/>
        <v>7.7673851653601318</v>
      </c>
      <c r="F128" s="122">
        <f t="shared" si="48"/>
        <v>9.8702408192126061</v>
      </c>
      <c r="G128" s="122">
        <f t="shared" si="48"/>
        <v>21.834386332199085</v>
      </c>
      <c r="H128" s="122">
        <f t="shared" si="48"/>
        <v>33.953077885392041</v>
      </c>
      <c r="I128" s="122">
        <f t="shared" si="48"/>
        <v>6.1054806810375366</v>
      </c>
      <c r="J128" s="122">
        <f t="shared" si="48"/>
        <v>11.321241319101684</v>
      </c>
      <c r="K128" s="122">
        <f t="shared" si="48"/>
        <v>20.628139972115328</v>
      </c>
      <c r="L128" s="122">
        <f t="shared" si="48"/>
        <v>25.316175446066975</v>
      </c>
      <c r="M128" s="122">
        <f t="shared" si="48"/>
        <v>56.803716660345131</v>
      </c>
      <c r="N128" s="122">
        <f t="shared" si="48"/>
        <v>57.77578842361995</v>
      </c>
      <c r="O128" s="122">
        <f t="shared" si="48"/>
        <v>42.385923973985179</v>
      </c>
      <c r="P128" s="122">
        <f t="shared" si="48"/>
        <v>52.829517073731772</v>
      </c>
      <c r="Q128" s="122">
        <f t="shared" si="48"/>
        <v>49.249716014621036</v>
      </c>
      <c r="R128" s="122">
        <f t="shared" si="48"/>
        <v>50.508338895949201</v>
      </c>
      <c r="S128" s="122">
        <f t="shared" si="48"/>
        <v>30.320613618567734</v>
      </c>
      <c r="T128" s="122">
        <f t="shared" si="48"/>
        <v>19.459000115489353</v>
      </c>
      <c r="U128" s="122">
        <f t="shared" si="48"/>
        <v>14.475426102750292</v>
      </c>
      <c r="V128" s="122">
        <f t="shared" si="48"/>
        <v>12.474712070518711</v>
      </c>
      <c r="W128" s="122">
        <f t="shared" si="48"/>
        <v>26.725449294328129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3.3051274427031543</v>
      </c>
      <c r="D129" s="98">
        <f>IF(RES_hhdet_in_fec!D129=0,0,RES_hhdet_in_fec!D129*1000*11630/RES_hhdet_in_new!D126)</f>
        <v>0.79029777097767606</v>
      </c>
      <c r="E129" s="98">
        <f>IF(RES_hhdet_in_fec!E129=0,0,RES_hhdet_in_fec!E129*1000*11630/RES_hhdet_in_new!E126)</f>
        <v>7.7673851653601318</v>
      </c>
      <c r="F129" s="98">
        <f>IF(RES_hhdet_in_fec!F129=0,0,RES_hhdet_in_fec!F129*1000*11630/RES_hhdet_in_new!F126)</f>
        <v>9.8702408192126061</v>
      </c>
      <c r="G129" s="98">
        <f>IF(RES_hhdet_in_fec!G129=0,0,RES_hhdet_in_fec!G129*1000*11630/RES_hhdet_in_new!G126)</f>
        <v>21.834386332199085</v>
      </c>
      <c r="H129" s="98">
        <f>IF(RES_hhdet_in_fec!H129=0,0,RES_hhdet_in_fec!H129*1000*11630/RES_hhdet_in_new!H126)</f>
        <v>33.953077885392041</v>
      </c>
      <c r="I129" s="98">
        <f>IF(RES_hhdet_in_fec!I129=0,0,RES_hhdet_in_fec!I129*1000*11630/RES_hhdet_in_new!I126)</f>
        <v>6.1054806810375366</v>
      </c>
      <c r="J129" s="98">
        <f>IF(RES_hhdet_in_fec!J129=0,0,RES_hhdet_in_fec!J129*1000*11630/RES_hhdet_in_new!J126)</f>
        <v>11.321241319101684</v>
      </c>
      <c r="K129" s="98">
        <f>IF(RES_hhdet_in_fec!K129=0,0,RES_hhdet_in_fec!K129*1000*11630/RES_hhdet_in_new!K126)</f>
        <v>20.628139972115328</v>
      </c>
      <c r="L129" s="98">
        <f>IF(RES_hhdet_in_fec!L129=0,0,RES_hhdet_in_fec!L129*1000*11630/RES_hhdet_in_new!L126)</f>
        <v>25.316175446066975</v>
      </c>
      <c r="M129" s="98">
        <f>IF(RES_hhdet_in_fec!M129=0,0,RES_hhdet_in_fec!M129*1000*11630/RES_hhdet_in_new!M126)</f>
        <v>56.803716660345131</v>
      </c>
      <c r="N129" s="98">
        <f>IF(RES_hhdet_in_fec!N129=0,0,RES_hhdet_in_fec!N129*1000*11630/RES_hhdet_in_new!N126)</f>
        <v>57.77578842361995</v>
      </c>
      <c r="O129" s="98">
        <f>IF(RES_hhdet_in_fec!O129=0,0,RES_hhdet_in_fec!O129*1000*11630/RES_hhdet_in_new!O126)</f>
        <v>42.385923973985179</v>
      </c>
      <c r="P129" s="98">
        <f>IF(RES_hhdet_in_fec!P129=0,0,RES_hhdet_in_fec!P129*1000*11630/RES_hhdet_in_new!P126)</f>
        <v>52.829517073731772</v>
      </c>
      <c r="Q129" s="98">
        <f>IF(RES_hhdet_in_fec!Q129=0,0,RES_hhdet_in_fec!Q129*1000*11630/RES_hhdet_in_new!Q126)</f>
        <v>49.249716014621036</v>
      </c>
      <c r="R129" s="98">
        <f>IF(RES_hhdet_in_fec!R129=0,0,RES_hhdet_in_fec!R129*1000*11630/RES_hhdet_in_new!R126)</f>
        <v>50.508338895949201</v>
      </c>
      <c r="S129" s="98">
        <f>IF(RES_hhdet_in_fec!S129=0,0,RES_hhdet_in_fec!S129*1000*11630/RES_hhdet_in_new!S126)</f>
        <v>30.320613618567734</v>
      </c>
      <c r="T129" s="98">
        <f>IF(RES_hhdet_in_fec!T129=0,0,RES_hhdet_in_fec!T129*1000*11630/RES_hhdet_in_new!T126)</f>
        <v>19.459000115489353</v>
      </c>
      <c r="U129" s="98">
        <f>IF(RES_hhdet_in_fec!U129=0,0,RES_hhdet_in_fec!U129*1000*11630/RES_hhdet_in_new!U126)</f>
        <v>14.475426102750292</v>
      </c>
      <c r="V129" s="98">
        <f>IF(RES_hhdet_in_fec!V129=0,0,RES_hhdet_in_fec!V129*1000*11630/RES_hhdet_in_new!V126)</f>
        <v>12.474712070518711</v>
      </c>
      <c r="W129" s="98">
        <f>IF(RES_hhdet_in_fec!W129=0,0,RES_hhdet_in_fec!W129*1000*11630/RES_hhdet_in_new!W126)</f>
        <v>26.725449294328129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1135.5859598606355</v>
      </c>
      <c r="D130" s="122">
        <v>1192.3305367241351</v>
      </c>
      <c r="E130" s="122">
        <v>1231.8526178552497</v>
      </c>
      <c r="F130" s="122">
        <v>1219.0771586279411</v>
      </c>
      <c r="G130" s="122">
        <v>1172.6631367390173</v>
      </c>
      <c r="H130" s="122">
        <v>1140.6099504389706</v>
      </c>
      <c r="I130" s="122">
        <v>1141.5146868530317</v>
      </c>
      <c r="J130" s="122">
        <v>1151.0204981453851</v>
      </c>
      <c r="K130" s="122">
        <v>1150.3199813043605</v>
      </c>
      <c r="L130" s="122">
        <v>1334.6409909097799</v>
      </c>
      <c r="M130" s="122">
        <v>1051.7836438773531</v>
      </c>
      <c r="N130" s="122">
        <v>1099.9102709938222</v>
      </c>
      <c r="O130" s="122">
        <v>1185.9428222930158</v>
      </c>
      <c r="P130" s="122">
        <v>979.88550530499151</v>
      </c>
      <c r="Q130" s="122">
        <v>1171.6564521292285</v>
      </c>
      <c r="R130" s="122">
        <v>1167.8554402055045</v>
      </c>
      <c r="S130" s="122">
        <v>1096.1233431877981</v>
      </c>
      <c r="T130" s="122">
        <v>1082.945086560467</v>
      </c>
      <c r="U130" s="122">
        <v>981.03194757460778</v>
      </c>
      <c r="V130" s="122">
        <v>871.14168635400858</v>
      </c>
      <c r="W130" s="122">
        <v>892.76856575188731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1136.1508481815661</v>
      </c>
      <c r="D131" s="98">
        <v>1188.9586228032495</v>
      </c>
      <c r="E131" s="98">
        <v>1230.3149325626025</v>
      </c>
      <c r="F131" s="98">
        <v>1218.6177813352176</v>
      </c>
      <c r="G131" s="98">
        <v>1169.5718431692299</v>
      </c>
      <c r="H131" s="98">
        <v>1136.3674872374568</v>
      </c>
      <c r="I131" s="98">
        <v>1138.058113455317</v>
      </c>
      <c r="J131" s="98">
        <v>1150.6890301943677</v>
      </c>
      <c r="K131" s="98">
        <v>1148.0656190433572</v>
      </c>
      <c r="L131" s="98">
        <v>1335.7390702072103</v>
      </c>
      <c r="M131" s="98">
        <v>1048.5978193069807</v>
      </c>
      <c r="N131" s="98">
        <v>1097.0806297208785</v>
      </c>
      <c r="O131" s="98">
        <v>1186.1091365490756</v>
      </c>
      <c r="P131" s="98">
        <v>971.94748845351148</v>
      </c>
      <c r="Q131" s="98">
        <v>1170.5830868737246</v>
      </c>
      <c r="R131" s="98">
        <v>1166.2067228878748</v>
      </c>
      <c r="S131" s="98">
        <v>1092.2407088878776</v>
      </c>
      <c r="T131" s="98">
        <v>1080.1938355157854</v>
      </c>
      <c r="U131" s="98">
        <v>977.30836834289801</v>
      </c>
      <c r="V131" s="98">
        <v>865.46041758723311</v>
      </c>
      <c r="W131" s="98">
        <v>890.42752825675871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1058.150157708146</v>
      </c>
      <c r="D132" s="98">
        <v>1111.6832970913724</v>
      </c>
      <c r="E132" s="98">
        <v>1150.2881137945362</v>
      </c>
      <c r="F132" s="98">
        <v>1140.95116671816</v>
      </c>
      <c r="G132" s="98">
        <v>1097.0246905420763</v>
      </c>
      <c r="H132" s="98">
        <v>1066.0714018756914</v>
      </c>
      <c r="I132" s="98">
        <v>1072.8740295160951</v>
      </c>
      <c r="J132" s="98">
        <v>1080.7670649940928</v>
      </c>
      <c r="K132" s="98">
        <v>1081.3288723667631</v>
      </c>
      <c r="L132" s="98">
        <v>1251.6268708091563</v>
      </c>
      <c r="M132" s="98">
        <v>986.0364091635048</v>
      </c>
      <c r="N132" s="98">
        <v>1032.4314568770865</v>
      </c>
      <c r="O132" s="98">
        <v>1123.4101863063406</v>
      </c>
      <c r="P132" s="98">
        <v>0</v>
      </c>
      <c r="Q132" s="98">
        <v>1120.0377441435171</v>
      </c>
      <c r="R132" s="98">
        <v>1120.9125413808063</v>
      </c>
      <c r="S132" s="98">
        <v>1052.3256438905844</v>
      </c>
      <c r="T132" s="98">
        <v>1041.9275798544832</v>
      </c>
      <c r="U132" s="98">
        <v>943.53734395042545</v>
      </c>
      <c r="V132" s="98">
        <v>836.78038235413703</v>
      </c>
      <c r="W132" s="98">
        <v>863.82345234133049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557.05679572845349</v>
      </c>
      <c r="D133" s="101">
        <v>606.58098277177123</v>
      </c>
      <c r="E133" s="101">
        <v>616.69661927933259</v>
      </c>
      <c r="F133" s="101">
        <v>612.17783834669763</v>
      </c>
      <c r="G133" s="101">
        <v>593.52174128476145</v>
      </c>
      <c r="H133" s="101">
        <v>568.33726428750208</v>
      </c>
      <c r="I133" s="101">
        <v>601.2224539316253</v>
      </c>
      <c r="J133" s="101">
        <v>561.35174140540084</v>
      </c>
      <c r="K133" s="101">
        <v>573.90552652351312</v>
      </c>
      <c r="L133" s="101">
        <v>594.12089790784307</v>
      </c>
      <c r="M133" s="101">
        <v>481.89453301786818</v>
      </c>
      <c r="N133" s="101">
        <v>483.25893380736659</v>
      </c>
      <c r="O133" s="101">
        <v>546.54855288287433</v>
      </c>
      <c r="P133" s="101">
        <v>0</v>
      </c>
      <c r="Q133" s="101">
        <v>561.13068119588127</v>
      </c>
      <c r="R133" s="101">
        <v>580.57229176086753</v>
      </c>
      <c r="S133" s="101">
        <v>542.88469356917949</v>
      </c>
      <c r="T133" s="101">
        <v>514.92998178151697</v>
      </c>
      <c r="U133" s="101">
        <v>446.92515601905421</v>
      </c>
      <c r="V133" s="101">
        <v>388.42979573685722</v>
      </c>
      <c r="W133" s="101">
        <v>402.8581434304366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501.09336197969259</v>
      </c>
      <c r="D134" s="104">
        <v>505.10231431960108</v>
      </c>
      <c r="E134" s="104">
        <v>533.59149451520375</v>
      </c>
      <c r="F134" s="104">
        <v>528.7733283714623</v>
      </c>
      <c r="G134" s="104">
        <v>503.5029492573147</v>
      </c>
      <c r="H134" s="104">
        <v>497.73413758818924</v>
      </c>
      <c r="I134" s="104">
        <v>471.65157558446981</v>
      </c>
      <c r="J134" s="104">
        <v>519.41532358869199</v>
      </c>
      <c r="K134" s="104">
        <v>507.42334584325005</v>
      </c>
      <c r="L134" s="104">
        <v>657.50597290131338</v>
      </c>
      <c r="M134" s="104">
        <v>504.1418761456365</v>
      </c>
      <c r="N134" s="104">
        <v>549.17252306971966</v>
      </c>
      <c r="O134" s="104">
        <v>576.86163342346629</v>
      </c>
      <c r="P134" s="104">
        <v>0</v>
      </c>
      <c r="Q134" s="104">
        <v>558.90706294763572</v>
      </c>
      <c r="R134" s="104">
        <v>540.34024961993873</v>
      </c>
      <c r="S134" s="104">
        <v>509.44095032140461</v>
      </c>
      <c r="T134" s="104">
        <v>526.99759807296618</v>
      </c>
      <c r="U134" s="104">
        <v>496.6121879313713</v>
      </c>
      <c r="V134" s="104">
        <v>448.35058661727976</v>
      </c>
      <c r="W134" s="104">
        <v>460.96530891089378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1270.4240229441675</v>
      </c>
      <c r="D135" s="101">
        <v>1454.3041071709563</v>
      </c>
      <c r="E135" s="101">
        <v>1449.3706973941767</v>
      </c>
      <c r="F135" s="101">
        <v>1402.4057222346553</v>
      </c>
      <c r="G135" s="101">
        <v>1404.3588042850508</v>
      </c>
      <c r="H135" s="101">
        <v>1377.1217164633558</v>
      </c>
      <c r="I135" s="101">
        <v>1427.3364856280775</v>
      </c>
      <c r="J135" s="101">
        <v>1308.2229260280833</v>
      </c>
      <c r="K135" s="101">
        <v>1382.2388734335184</v>
      </c>
      <c r="L135" s="101">
        <v>1350.3320533326369</v>
      </c>
      <c r="M135" s="101">
        <v>1369.3927481228145</v>
      </c>
      <c r="N135" s="101">
        <v>1332.9008649134082</v>
      </c>
      <c r="O135" s="101">
        <v>1308.7040246525746</v>
      </c>
      <c r="P135" s="101">
        <v>1315.891018472036</v>
      </c>
      <c r="Q135" s="101">
        <v>1307.5212811095651</v>
      </c>
      <c r="R135" s="101">
        <v>1313.2882806910629</v>
      </c>
      <c r="S135" s="101">
        <v>1286.2498655860329</v>
      </c>
      <c r="T135" s="101">
        <v>1215.026325961463</v>
      </c>
      <c r="U135" s="101">
        <v>1139.9632564763729</v>
      </c>
      <c r="V135" s="101">
        <v>1059.1541662513989</v>
      </c>
      <c r="W135" s="101">
        <v>1020.4230426154325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1091.0206558643908</v>
      </c>
      <c r="D136" s="104">
        <v>1259.7453588854451</v>
      </c>
      <c r="E136" s="104">
        <v>1251.8798153910618</v>
      </c>
      <c r="F136" s="104">
        <v>1212.591459510302</v>
      </c>
      <c r="G136" s="104">
        <v>1217.5019645955697</v>
      </c>
      <c r="H136" s="104">
        <v>1191.1861463469895</v>
      </c>
      <c r="I136" s="104">
        <v>1248.5518312718175</v>
      </c>
      <c r="J136" s="104">
        <v>1127.6717403089156</v>
      </c>
      <c r="K136" s="104">
        <v>1198.6548314880683</v>
      </c>
      <c r="L136" s="104">
        <v>1144.2910456509685</v>
      </c>
      <c r="M136" s="104">
        <v>1178.8175736790326</v>
      </c>
      <c r="N136" s="104">
        <v>1143.8687312330835</v>
      </c>
      <c r="O136" s="104">
        <v>1132.3922010402789</v>
      </c>
      <c r="P136" s="104">
        <v>1153.2413423480702</v>
      </c>
      <c r="Q136" s="104">
        <v>1154.4344146631586</v>
      </c>
      <c r="R136" s="104">
        <v>1169.6371630979136</v>
      </c>
      <c r="S136" s="104">
        <v>1151.0568243563071</v>
      </c>
      <c r="T136" s="104">
        <v>1085.2506463579998</v>
      </c>
      <c r="U136" s="104">
        <v>1019.3052917026272</v>
      </c>
      <c r="V136" s="104">
        <v>949.39430374639517</v>
      </c>
      <c r="W136" s="104">
        <v>917.30001403614517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617.51671661786713</v>
      </c>
      <c r="D137" s="98">
        <v>743.4980356017237</v>
      </c>
      <c r="E137" s="98">
        <v>724.8307210488739</v>
      </c>
      <c r="F137" s="98">
        <v>702.8048836949099</v>
      </c>
      <c r="G137" s="98">
        <v>713.14074656085882</v>
      </c>
      <c r="H137" s="98">
        <v>686.98583812688503</v>
      </c>
      <c r="I137" s="98">
        <v>760.27156469362558</v>
      </c>
      <c r="J137" s="98">
        <v>631.0793748272838</v>
      </c>
      <c r="K137" s="98">
        <v>688.892135554525</v>
      </c>
      <c r="L137" s="98">
        <v>568.7771043462842</v>
      </c>
      <c r="M137" s="98">
        <v>634.5645098584107</v>
      </c>
      <c r="N137" s="98">
        <v>589.15957774448168</v>
      </c>
      <c r="O137" s="98">
        <v>591.46561197809183</v>
      </c>
      <c r="P137" s="98">
        <v>619.75616217795141</v>
      </c>
      <c r="Q137" s="98">
        <v>622.62418581502857</v>
      </c>
      <c r="R137" s="98">
        <v>647.9904509141362</v>
      </c>
      <c r="S137" s="98">
        <v>638.36711825052191</v>
      </c>
      <c r="T137" s="98">
        <v>575.97520871265749</v>
      </c>
      <c r="U137" s="98">
        <v>521.47059115893489</v>
      </c>
      <c r="V137" s="98">
        <v>479.5558139981996</v>
      </c>
      <c r="W137" s="98">
        <v>460.52466723604311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473.50393924652377</v>
      </c>
      <c r="D138" s="98">
        <v>516.24732328372136</v>
      </c>
      <c r="E138" s="98">
        <v>527.04909434218803</v>
      </c>
      <c r="F138" s="98">
        <v>509.78657581539227</v>
      </c>
      <c r="G138" s="98">
        <v>504.36121803471093</v>
      </c>
      <c r="H138" s="98">
        <v>504.20030822010455</v>
      </c>
      <c r="I138" s="98">
        <v>488.28026657819191</v>
      </c>
      <c r="J138" s="98">
        <v>496.59236548163193</v>
      </c>
      <c r="K138" s="98">
        <v>509.76269593354351</v>
      </c>
      <c r="L138" s="98">
        <v>575.51394130468441</v>
      </c>
      <c r="M138" s="98">
        <v>544.25306382062229</v>
      </c>
      <c r="N138" s="98">
        <v>554.70915348860183</v>
      </c>
      <c r="O138" s="98">
        <v>540.92658906218696</v>
      </c>
      <c r="P138" s="98">
        <v>533.48518017011884</v>
      </c>
      <c r="Q138" s="98">
        <v>531.81022884813012</v>
      </c>
      <c r="R138" s="98">
        <v>521.64671218377725</v>
      </c>
      <c r="S138" s="98">
        <v>512.68970610578504</v>
      </c>
      <c r="T138" s="98">
        <v>509.27543764534249</v>
      </c>
      <c r="U138" s="98">
        <v>497.83470054369224</v>
      </c>
      <c r="V138" s="98">
        <v>469.83848974819546</v>
      </c>
      <c r="W138" s="98">
        <v>456.775346800102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239.66909677431332</v>
      </c>
      <c r="D139" s="122">
        <v>239.79423483247993</v>
      </c>
      <c r="E139" s="122">
        <v>238.9574954525842</v>
      </c>
      <c r="F139" s="122">
        <v>245.72726360839863</v>
      </c>
      <c r="G139" s="122">
        <v>246.16304028020272</v>
      </c>
      <c r="H139" s="122">
        <v>269.13711947528071</v>
      </c>
      <c r="I139" s="122">
        <v>251.44147268279121</v>
      </c>
      <c r="J139" s="122">
        <v>257.79195687387534</v>
      </c>
      <c r="K139" s="122">
        <v>235.08066168551551</v>
      </c>
      <c r="L139" s="122">
        <v>286.7757530433679</v>
      </c>
      <c r="M139" s="122">
        <v>285.16385648263696</v>
      </c>
      <c r="N139" s="122">
        <v>283.88291720836645</v>
      </c>
      <c r="O139" s="122">
        <v>276.78637575100271</v>
      </c>
      <c r="P139" s="122">
        <v>269.45927094647431</v>
      </c>
      <c r="Q139" s="122">
        <v>262.37231743499194</v>
      </c>
      <c r="R139" s="122">
        <v>254.60083245192095</v>
      </c>
      <c r="S139" s="122">
        <v>246.92368390365527</v>
      </c>
      <c r="T139" s="122">
        <v>239.52693843705427</v>
      </c>
      <c r="U139" s="122">
        <v>232.800516776206</v>
      </c>
      <c r="V139" s="122">
        <v>226.85683341897473</v>
      </c>
      <c r="W139" s="122">
        <v>223.89413158089783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239.66909677431332</v>
      </c>
      <c r="D141" s="33">
        <v>239.79423483247993</v>
      </c>
      <c r="E141" s="33">
        <v>238.9574954525842</v>
      </c>
      <c r="F141" s="33">
        <v>245.72726360839863</v>
      </c>
      <c r="G141" s="33">
        <v>246.16304028020272</v>
      </c>
      <c r="H141" s="33">
        <v>269.13711947528071</v>
      </c>
      <c r="I141" s="33">
        <v>251.44147268279121</v>
      </c>
      <c r="J141" s="33">
        <v>257.79195687387534</v>
      </c>
      <c r="K141" s="33">
        <v>235.08066168551551</v>
      </c>
      <c r="L141" s="33">
        <v>286.7757530433679</v>
      </c>
      <c r="M141" s="33">
        <v>285.16385648263696</v>
      </c>
      <c r="N141" s="33">
        <v>283.88291720836645</v>
      </c>
      <c r="O141" s="33">
        <v>276.78637575100271</v>
      </c>
      <c r="P141" s="33">
        <v>269.45927094647431</v>
      </c>
      <c r="Q141" s="33">
        <v>262.37231743499194</v>
      </c>
      <c r="R141" s="33">
        <v>254.60083245192095</v>
      </c>
      <c r="S141" s="33">
        <v>246.92368390365527</v>
      </c>
      <c r="T141" s="33">
        <v>239.52693843705427</v>
      </c>
      <c r="U141" s="33">
        <v>232.800516776206</v>
      </c>
      <c r="V141" s="33">
        <v>226.85683341897473</v>
      </c>
      <c r="W141" s="33">
        <v>223.89413158089783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6071.4548174818092</v>
      </c>
      <c r="D143" s="117">
        <f t="shared" si="49"/>
        <v>6006.3825734381116</v>
      </c>
      <c r="E143" s="117">
        <f t="shared" si="49"/>
        <v>5935.388812201265</v>
      </c>
      <c r="F143" s="117">
        <f t="shared" si="49"/>
        <v>5492.4222859347556</v>
      </c>
      <c r="G143" s="117">
        <f t="shared" si="49"/>
        <v>5039.6157930365107</v>
      </c>
      <c r="H143" s="117">
        <f t="shared" si="49"/>
        <v>4958.768297885842</v>
      </c>
      <c r="I143" s="117">
        <f t="shared" si="49"/>
        <v>4584.9836794797629</v>
      </c>
      <c r="J143" s="117">
        <f t="shared" si="49"/>
        <v>4692.514380226984</v>
      </c>
      <c r="K143" s="117">
        <f t="shared" si="49"/>
        <v>4712.9451694596537</v>
      </c>
      <c r="L143" s="117">
        <f t="shared" si="49"/>
        <v>4709.1977966332415</v>
      </c>
      <c r="M143" s="117">
        <f t="shared" si="49"/>
        <v>4373.4774087683045</v>
      </c>
      <c r="N143" s="117">
        <f t="shared" si="49"/>
        <v>4206.7826339486137</v>
      </c>
      <c r="O143" s="117">
        <f t="shared" si="49"/>
        <v>3863.7491733541892</v>
      </c>
      <c r="P143" s="117">
        <f t="shared" si="49"/>
        <v>3497.6446796092532</v>
      </c>
      <c r="Q143" s="117">
        <f t="shared" si="49"/>
        <v>3308.4729370454729</v>
      </c>
      <c r="R143" s="117">
        <f t="shared" ref="R143:V143" si="50">R144+R146+R148+R157</f>
        <v>3212.5107539196929</v>
      </c>
      <c r="S143" s="117">
        <f t="shared" si="50"/>
        <v>3129.6749624813879</v>
      </c>
      <c r="T143" s="117">
        <f t="shared" si="50"/>
        <v>2964.2144135515082</v>
      </c>
      <c r="U143" s="117">
        <f t="shared" si="50"/>
        <v>2817.2121029365612</v>
      </c>
      <c r="V143" s="117">
        <f t="shared" si="50"/>
        <v>2746.2511183949691</v>
      </c>
      <c r="W143" s="117">
        <f t="shared" ref="W143" si="51">W144+W146+W148+W157</f>
        <v>2682.0794260508474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4634.7689766221674</v>
      </c>
      <c r="D144" s="122">
        <f t="shared" si="52"/>
        <v>4397.3566520681443</v>
      </c>
      <c r="E144" s="122">
        <f t="shared" si="52"/>
        <v>4307.6087796029396</v>
      </c>
      <c r="F144" s="122">
        <f t="shared" si="52"/>
        <v>3930.3032999107877</v>
      </c>
      <c r="G144" s="122">
        <f t="shared" si="52"/>
        <v>3454.3956977470425</v>
      </c>
      <c r="H144" s="122">
        <f t="shared" si="52"/>
        <v>3346.606582252954</v>
      </c>
      <c r="I144" s="122">
        <f t="shared" si="52"/>
        <v>2994.1203898684007</v>
      </c>
      <c r="J144" s="122">
        <f t="shared" si="52"/>
        <v>3171.8711476236413</v>
      </c>
      <c r="K144" s="122">
        <f t="shared" si="52"/>
        <v>3182.2102056593321</v>
      </c>
      <c r="L144" s="122">
        <f t="shared" si="52"/>
        <v>3049.7223968807807</v>
      </c>
      <c r="M144" s="122">
        <f t="shared" si="52"/>
        <v>2832.484748192403</v>
      </c>
      <c r="N144" s="122">
        <f t="shared" si="52"/>
        <v>2597.0432717407598</v>
      </c>
      <c r="O144" s="122">
        <f t="shared" si="52"/>
        <v>2291.0134674709539</v>
      </c>
      <c r="P144" s="122">
        <f t="shared" si="52"/>
        <v>1940.0985402666499</v>
      </c>
      <c r="Q144" s="122">
        <f t="shared" si="52"/>
        <v>1709.0833010330543</v>
      </c>
      <c r="R144" s="122">
        <f t="shared" si="52"/>
        <v>1615.4548395496522</v>
      </c>
      <c r="S144" s="122">
        <f t="shared" si="52"/>
        <v>1544.7451423456175</v>
      </c>
      <c r="T144" s="122">
        <f t="shared" si="52"/>
        <v>1432.8254958646958</v>
      </c>
      <c r="U144" s="122">
        <f t="shared" si="52"/>
        <v>1377.243843476122</v>
      </c>
      <c r="V144" s="122">
        <f t="shared" si="52"/>
        <v>1388.775500885906</v>
      </c>
      <c r="W144" s="122">
        <f t="shared" si="52"/>
        <v>1357.6305582350171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4634.7689766221674</v>
      </c>
      <c r="D145" s="98">
        <v>4397.3566520681443</v>
      </c>
      <c r="E145" s="98">
        <v>4307.6087796029396</v>
      </c>
      <c r="F145" s="98">
        <v>3930.3032999107877</v>
      </c>
      <c r="G145" s="98">
        <v>3454.3956977470425</v>
      </c>
      <c r="H145" s="98">
        <v>3346.606582252954</v>
      </c>
      <c r="I145" s="98">
        <v>2994.1203898684007</v>
      </c>
      <c r="J145" s="98">
        <v>3171.8711476236413</v>
      </c>
      <c r="K145" s="98">
        <v>3182.2102056593321</v>
      </c>
      <c r="L145" s="98">
        <v>3049.7223968807807</v>
      </c>
      <c r="M145" s="98">
        <v>2832.484748192403</v>
      </c>
      <c r="N145" s="98">
        <v>2597.0432717407598</v>
      </c>
      <c r="O145" s="98">
        <v>2291.0134674709539</v>
      </c>
      <c r="P145" s="98">
        <v>1940.0985402666499</v>
      </c>
      <c r="Q145" s="98">
        <v>1709.0833010330543</v>
      </c>
      <c r="R145" s="98">
        <v>1615.4548395496522</v>
      </c>
      <c r="S145" s="98">
        <v>1544.7451423456175</v>
      </c>
      <c r="T145" s="98">
        <v>1432.8254958646958</v>
      </c>
      <c r="U145" s="98">
        <v>1377.243843476122</v>
      </c>
      <c r="V145" s="98">
        <v>1388.775500885906</v>
      </c>
      <c r="W145" s="98">
        <v>1357.6305582350171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24.102831486007297</v>
      </c>
      <c r="D146" s="122">
        <f t="shared" si="53"/>
        <v>7.9152164147534831</v>
      </c>
      <c r="E146" s="122">
        <f t="shared" si="53"/>
        <v>37.179286515992601</v>
      </c>
      <c r="F146" s="122">
        <f t="shared" si="53"/>
        <v>28.50785841405018</v>
      </c>
      <c r="G146" s="122">
        <f t="shared" si="53"/>
        <v>30.934835909535611</v>
      </c>
      <c r="H146" s="122">
        <f t="shared" si="53"/>
        <v>50.766935304263413</v>
      </c>
      <c r="I146" s="122">
        <f t="shared" si="53"/>
        <v>35.99792041685776</v>
      </c>
      <c r="J146" s="122">
        <f t="shared" si="53"/>
        <v>38.122677369637564</v>
      </c>
      <c r="K146" s="122">
        <f t="shared" si="53"/>
        <v>42.934469143482282</v>
      </c>
      <c r="L146" s="122">
        <f t="shared" si="53"/>
        <v>48.354747498467582</v>
      </c>
      <c r="M146" s="122">
        <f t="shared" si="53"/>
        <v>62.070970612804352</v>
      </c>
      <c r="N146" s="122">
        <f t="shared" si="53"/>
        <v>73.536834607712592</v>
      </c>
      <c r="O146" s="122">
        <f t="shared" si="53"/>
        <v>82.909764979074055</v>
      </c>
      <c r="P146" s="122">
        <f t="shared" si="53"/>
        <v>93.042519208444389</v>
      </c>
      <c r="Q146" s="122">
        <f t="shared" si="53"/>
        <v>102.83490111832214</v>
      </c>
      <c r="R146" s="122">
        <f t="shared" si="53"/>
        <v>113.06024726484225</v>
      </c>
      <c r="S146" s="122">
        <f t="shared" si="53"/>
        <v>121.10350111157291</v>
      </c>
      <c r="T146" s="122">
        <f t="shared" si="53"/>
        <v>125.56056363125519</v>
      </c>
      <c r="U146" s="122">
        <f t="shared" si="53"/>
        <v>131.35516722147244</v>
      </c>
      <c r="V146" s="122">
        <f t="shared" si="53"/>
        <v>123.12931799286976</v>
      </c>
      <c r="W146" s="122">
        <f t="shared" si="53"/>
        <v>130.75970641200871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24.102831486007297</v>
      </c>
      <c r="D147" s="98">
        <f>IF(RES_hhdet_in_fec!D147=0,0,RES_hhdet_in_fec!D147*1000*11630/RES_hhdet_in_new!D145)</f>
        <v>7.9152164147534831</v>
      </c>
      <c r="E147" s="98">
        <f>IF(RES_hhdet_in_fec!E147=0,0,RES_hhdet_in_fec!E147*1000*11630/RES_hhdet_in_new!E145)</f>
        <v>37.179286515992601</v>
      </c>
      <c r="F147" s="98">
        <f>IF(RES_hhdet_in_fec!F147=0,0,RES_hhdet_in_fec!F147*1000*11630/RES_hhdet_in_new!F145)</f>
        <v>28.50785841405018</v>
      </c>
      <c r="G147" s="98">
        <f>IF(RES_hhdet_in_fec!G147=0,0,RES_hhdet_in_fec!G147*1000*11630/RES_hhdet_in_new!G145)</f>
        <v>30.934835909535611</v>
      </c>
      <c r="H147" s="98">
        <f>IF(RES_hhdet_in_fec!H147=0,0,RES_hhdet_in_fec!H147*1000*11630/RES_hhdet_in_new!H145)</f>
        <v>50.766935304263413</v>
      </c>
      <c r="I147" s="98">
        <f>IF(RES_hhdet_in_fec!I147=0,0,RES_hhdet_in_fec!I147*1000*11630/RES_hhdet_in_new!I145)</f>
        <v>35.99792041685776</v>
      </c>
      <c r="J147" s="98">
        <f>IF(RES_hhdet_in_fec!J147=0,0,RES_hhdet_in_fec!J147*1000*11630/RES_hhdet_in_new!J145)</f>
        <v>38.122677369637564</v>
      </c>
      <c r="K147" s="98">
        <f>IF(RES_hhdet_in_fec!K147=0,0,RES_hhdet_in_fec!K147*1000*11630/RES_hhdet_in_new!K145)</f>
        <v>42.934469143482282</v>
      </c>
      <c r="L147" s="98">
        <f>IF(RES_hhdet_in_fec!L147=0,0,RES_hhdet_in_fec!L147*1000*11630/RES_hhdet_in_new!L145)</f>
        <v>48.354747498467582</v>
      </c>
      <c r="M147" s="98">
        <f>IF(RES_hhdet_in_fec!M147=0,0,RES_hhdet_in_fec!M147*1000*11630/RES_hhdet_in_new!M145)</f>
        <v>62.070970612804352</v>
      </c>
      <c r="N147" s="98">
        <f>IF(RES_hhdet_in_fec!N147=0,0,RES_hhdet_in_fec!N147*1000*11630/RES_hhdet_in_new!N145)</f>
        <v>73.536834607712592</v>
      </c>
      <c r="O147" s="98">
        <f>IF(RES_hhdet_in_fec!O147=0,0,RES_hhdet_in_fec!O147*1000*11630/RES_hhdet_in_new!O145)</f>
        <v>82.909764979074055</v>
      </c>
      <c r="P147" s="98">
        <f>IF(RES_hhdet_in_fec!P147=0,0,RES_hhdet_in_fec!P147*1000*11630/RES_hhdet_in_new!P145)</f>
        <v>93.042519208444389</v>
      </c>
      <c r="Q147" s="98">
        <f>IF(RES_hhdet_in_fec!Q147=0,0,RES_hhdet_in_fec!Q147*1000*11630/RES_hhdet_in_new!Q145)</f>
        <v>102.83490111832214</v>
      </c>
      <c r="R147" s="98">
        <f>IF(RES_hhdet_in_fec!R147=0,0,RES_hhdet_in_fec!R147*1000*11630/RES_hhdet_in_new!R145)</f>
        <v>113.06024726484225</v>
      </c>
      <c r="S147" s="98">
        <f>IF(RES_hhdet_in_fec!S147=0,0,RES_hhdet_in_fec!S147*1000*11630/RES_hhdet_in_new!S145)</f>
        <v>121.10350111157291</v>
      </c>
      <c r="T147" s="98">
        <f>IF(RES_hhdet_in_fec!T147=0,0,RES_hhdet_in_fec!T147*1000*11630/RES_hhdet_in_new!T145)</f>
        <v>125.56056363125519</v>
      </c>
      <c r="U147" s="98">
        <f>IF(RES_hhdet_in_fec!U147=0,0,RES_hhdet_in_fec!U147*1000*11630/RES_hhdet_in_new!U145)</f>
        <v>131.35516722147244</v>
      </c>
      <c r="V147" s="98">
        <f>IF(RES_hhdet_in_fec!V147=0,0,RES_hhdet_in_fec!V147*1000*11630/RES_hhdet_in_new!V145)</f>
        <v>123.12931799286976</v>
      </c>
      <c r="W147" s="98">
        <f>IF(RES_hhdet_in_fec!W147=0,0,RES_hhdet_in_fec!W147*1000*11630/RES_hhdet_in_new!W145)</f>
        <v>130.75970641200871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1172.9139125993208</v>
      </c>
      <c r="D148" s="122">
        <v>1361.3164701227338</v>
      </c>
      <c r="E148" s="122">
        <v>1351.6432506297488</v>
      </c>
      <c r="F148" s="122">
        <v>1287.883864001519</v>
      </c>
      <c r="G148" s="122">
        <v>1308.1222190997291</v>
      </c>
      <c r="H148" s="122">
        <v>1292.2576608533434</v>
      </c>
      <c r="I148" s="122">
        <v>1303.423896511714</v>
      </c>
      <c r="J148" s="122">
        <v>1224.7285983598299</v>
      </c>
      <c r="K148" s="122">
        <v>1252.7198329713244</v>
      </c>
      <c r="L148" s="122">
        <v>1324.3448992106246</v>
      </c>
      <c r="M148" s="122">
        <v>1193.7578334804598</v>
      </c>
      <c r="N148" s="122">
        <v>1252.3196103917749</v>
      </c>
      <c r="O148" s="122">
        <v>1213.0395651531585</v>
      </c>
      <c r="P148" s="122">
        <v>1195.0443491876847</v>
      </c>
      <c r="Q148" s="122">
        <v>1234.182417459104</v>
      </c>
      <c r="R148" s="122">
        <v>1229.3948346532773</v>
      </c>
      <c r="S148" s="122">
        <v>1216.9026351205423</v>
      </c>
      <c r="T148" s="122">
        <v>1166.3014156185027</v>
      </c>
      <c r="U148" s="122">
        <v>1075.8125754627606</v>
      </c>
      <c r="V148" s="122">
        <v>1007.4894660972185</v>
      </c>
      <c r="W148" s="122">
        <v>969.79502982292388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1270.4240229441673</v>
      </c>
      <c r="D153" s="101">
        <v>1454.3041071709561</v>
      </c>
      <c r="E153" s="101">
        <v>1449.3706973941767</v>
      </c>
      <c r="F153" s="101">
        <v>1402.4057222346555</v>
      </c>
      <c r="G153" s="101">
        <v>1404.3588042850513</v>
      </c>
      <c r="H153" s="101">
        <v>1377.1217164633558</v>
      </c>
      <c r="I153" s="101">
        <v>1427.3364856280771</v>
      </c>
      <c r="J153" s="101">
        <v>1308.2229260280833</v>
      </c>
      <c r="K153" s="101">
        <v>1382.2388734335184</v>
      </c>
      <c r="L153" s="101">
        <v>1350.3320533326369</v>
      </c>
      <c r="M153" s="101">
        <v>1369.3927481228147</v>
      </c>
      <c r="N153" s="101">
        <v>1332.9008649134082</v>
      </c>
      <c r="O153" s="101">
        <v>1308.7040246525744</v>
      </c>
      <c r="P153" s="101">
        <v>1315.8910184720362</v>
      </c>
      <c r="Q153" s="101">
        <v>1307.5212811095653</v>
      </c>
      <c r="R153" s="101">
        <v>1313.2882806910629</v>
      </c>
      <c r="S153" s="101">
        <v>1286.2498655860334</v>
      </c>
      <c r="T153" s="101">
        <v>1215.0263259614628</v>
      </c>
      <c r="U153" s="101">
        <v>1139.9632564763726</v>
      </c>
      <c r="V153" s="101">
        <v>1059.1541662513989</v>
      </c>
      <c r="W153" s="101">
        <v>1020.4230426154323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1091.0206558643908</v>
      </c>
      <c r="D154" s="104">
        <v>1259.7453588854448</v>
      </c>
      <c r="E154" s="104">
        <v>1251.8798153910618</v>
      </c>
      <c r="F154" s="104">
        <v>1212.5914595103022</v>
      </c>
      <c r="G154" s="104">
        <v>1217.5019645955699</v>
      </c>
      <c r="H154" s="104">
        <v>1191.1861463469895</v>
      </c>
      <c r="I154" s="104">
        <v>1248.5518312718175</v>
      </c>
      <c r="J154" s="104">
        <v>1127.6717403089158</v>
      </c>
      <c r="K154" s="104">
        <v>1198.6548314880686</v>
      </c>
      <c r="L154" s="104">
        <v>1144.2910456509685</v>
      </c>
      <c r="M154" s="104">
        <v>1178.8175736790326</v>
      </c>
      <c r="N154" s="104">
        <v>1143.8687312330835</v>
      </c>
      <c r="O154" s="104">
        <v>1132.3922010402791</v>
      </c>
      <c r="P154" s="104">
        <v>1153.2413423480702</v>
      </c>
      <c r="Q154" s="104">
        <v>1154.434414663159</v>
      </c>
      <c r="R154" s="104">
        <v>1169.6371630979131</v>
      </c>
      <c r="S154" s="104">
        <v>1151.0568243563068</v>
      </c>
      <c r="T154" s="104">
        <v>1085.2506463579998</v>
      </c>
      <c r="U154" s="104">
        <v>1019.3052917026272</v>
      </c>
      <c r="V154" s="104">
        <v>949.39430374639494</v>
      </c>
      <c r="W154" s="104">
        <v>917.30001403614494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617.51671661786725</v>
      </c>
      <c r="D155" s="98">
        <v>743.49803560172359</v>
      </c>
      <c r="E155" s="98">
        <v>724.8307210488739</v>
      </c>
      <c r="F155" s="98">
        <v>702.80488369491002</v>
      </c>
      <c r="G155" s="98">
        <v>713.14074656085882</v>
      </c>
      <c r="H155" s="98">
        <v>686.98583812688514</v>
      </c>
      <c r="I155" s="98">
        <v>760.27156469362535</v>
      </c>
      <c r="J155" s="98">
        <v>631.07937482728391</v>
      </c>
      <c r="K155" s="98">
        <v>688.89213555452488</v>
      </c>
      <c r="L155" s="98">
        <v>568.7771043462842</v>
      </c>
      <c r="M155" s="98">
        <v>634.5645098584107</v>
      </c>
      <c r="N155" s="98">
        <v>589.15957774448168</v>
      </c>
      <c r="O155" s="98">
        <v>591.46561197809206</v>
      </c>
      <c r="P155" s="98">
        <v>619.75616217795152</v>
      </c>
      <c r="Q155" s="98">
        <v>622.62418581502868</v>
      </c>
      <c r="R155" s="98">
        <v>647.9904509141362</v>
      </c>
      <c r="S155" s="98">
        <v>638.3671182505218</v>
      </c>
      <c r="T155" s="98">
        <v>575.97520871265749</v>
      </c>
      <c r="U155" s="98">
        <v>521.47059115893489</v>
      </c>
      <c r="V155" s="98">
        <v>479.5558139981996</v>
      </c>
      <c r="W155" s="98">
        <v>460.52466723604317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473.50393924652366</v>
      </c>
      <c r="D156" s="98">
        <v>516.24732328372113</v>
      </c>
      <c r="E156" s="98">
        <v>527.04909434218803</v>
      </c>
      <c r="F156" s="98">
        <v>509.78657581539215</v>
      </c>
      <c r="G156" s="98">
        <v>504.36121803471099</v>
      </c>
      <c r="H156" s="98">
        <v>504.20030822010449</v>
      </c>
      <c r="I156" s="98">
        <v>488.28026657819197</v>
      </c>
      <c r="J156" s="98">
        <v>496.59236548163193</v>
      </c>
      <c r="K156" s="98">
        <v>509.76269593354374</v>
      </c>
      <c r="L156" s="98">
        <v>575.51394130468441</v>
      </c>
      <c r="M156" s="98">
        <v>544.25306382062195</v>
      </c>
      <c r="N156" s="98">
        <v>554.70915348860194</v>
      </c>
      <c r="O156" s="98">
        <v>540.92658906218708</v>
      </c>
      <c r="P156" s="98">
        <v>533.48518017011872</v>
      </c>
      <c r="Q156" s="98">
        <v>531.81022884813035</v>
      </c>
      <c r="R156" s="98">
        <v>521.64671218377691</v>
      </c>
      <c r="S156" s="98">
        <v>512.68970610578515</v>
      </c>
      <c r="T156" s="98">
        <v>509.27543764534244</v>
      </c>
      <c r="U156" s="98">
        <v>497.83470054369218</v>
      </c>
      <c r="V156" s="98">
        <v>469.83848974819551</v>
      </c>
      <c r="W156" s="98">
        <v>456.77534680010183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239.66909677431332</v>
      </c>
      <c r="D157" s="122">
        <v>239.79423483247996</v>
      </c>
      <c r="E157" s="122">
        <v>238.95749545258417</v>
      </c>
      <c r="F157" s="122">
        <v>245.72726360839866</v>
      </c>
      <c r="G157" s="122">
        <v>246.16304028020281</v>
      </c>
      <c r="H157" s="122">
        <v>269.13711947528077</v>
      </c>
      <c r="I157" s="122">
        <v>251.44147268279121</v>
      </c>
      <c r="J157" s="122">
        <v>257.79195687387528</v>
      </c>
      <c r="K157" s="122">
        <v>235.08066168551551</v>
      </c>
      <c r="L157" s="122">
        <v>286.77575304336796</v>
      </c>
      <c r="M157" s="122">
        <v>285.1638564826369</v>
      </c>
      <c r="N157" s="122">
        <v>283.88291720836639</v>
      </c>
      <c r="O157" s="122">
        <v>276.78637575100265</v>
      </c>
      <c r="P157" s="122">
        <v>269.45927094647436</v>
      </c>
      <c r="Q157" s="122">
        <v>262.37231743499194</v>
      </c>
      <c r="R157" s="122">
        <v>254.60083245192098</v>
      </c>
      <c r="S157" s="122">
        <v>246.92368390365527</v>
      </c>
      <c r="T157" s="122">
        <v>239.5269384370543</v>
      </c>
      <c r="U157" s="122">
        <v>232.80051677620602</v>
      </c>
      <c r="V157" s="122">
        <v>226.8568334189747</v>
      </c>
      <c r="W157" s="122">
        <v>223.89413158089786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239.66909677431332</v>
      </c>
      <c r="D159" s="33">
        <v>239.79423483247996</v>
      </c>
      <c r="E159" s="33">
        <v>238.95749545258417</v>
      </c>
      <c r="F159" s="33">
        <v>245.72726360839866</v>
      </c>
      <c r="G159" s="33">
        <v>246.16304028020281</v>
      </c>
      <c r="H159" s="33">
        <v>269.13711947528077</v>
      </c>
      <c r="I159" s="33">
        <v>251.44147268279121</v>
      </c>
      <c r="J159" s="33">
        <v>257.79195687387528</v>
      </c>
      <c r="K159" s="33">
        <v>235.08066168551551</v>
      </c>
      <c r="L159" s="33">
        <v>286.77575304336796</v>
      </c>
      <c r="M159" s="33">
        <v>285.1638564826369</v>
      </c>
      <c r="N159" s="33">
        <v>283.88291720836639</v>
      </c>
      <c r="O159" s="33">
        <v>276.78637575100265</v>
      </c>
      <c r="P159" s="33">
        <v>269.45927094647436</v>
      </c>
      <c r="Q159" s="33">
        <v>262.37231743499194</v>
      </c>
      <c r="R159" s="33">
        <v>254.60083245192098</v>
      </c>
      <c r="S159" s="33">
        <v>246.92368390365527</v>
      </c>
      <c r="T159" s="33">
        <v>239.5269384370543</v>
      </c>
      <c r="U159" s="33">
        <v>232.80051677620602</v>
      </c>
      <c r="V159" s="33">
        <v>226.8568334189747</v>
      </c>
      <c r="W159" s="33">
        <v>223.89413158089786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10698.177637064027</v>
      </c>
      <c r="D161" s="117">
        <f t="shared" si="54"/>
        <v>12482.687473164628</v>
      </c>
      <c r="E161" s="117">
        <f t="shared" si="54"/>
        <v>12583.20215055161</v>
      </c>
      <c r="F161" s="117">
        <f t="shared" si="54"/>
        <v>11500.624345745926</v>
      </c>
      <c r="G161" s="117">
        <f t="shared" si="54"/>
        <v>11533.839877990669</v>
      </c>
      <c r="H161" s="117">
        <f t="shared" si="54"/>
        <v>11078.432341736174</v>
      </c>
      <c r="I161" s="117">
        <f t="shared" si="54"/>
        <v>11294.364622600066</v>
      </c>
      <c r="J161" s="117">
        <f t="shared" si="54"/>
        <v>10751.178486602945</v>
      </c>
      <c r="K161" s="117">
        <f t="shared" si="54"/>
        <v>11783.289271356916</v>
      </c>
      <c r="L161" s="117">
        <f t="shared" si="54"/>
        <v>8690.3731359407811</v>
      </c>
      <c r="M161" s="117">
        <f t="shared" si="54"/>
        <v>12075.471622985944</v>
      </c>
      <c r="N161" s="117">
        <f t="shared" si="54"/>
        <v>14231.19000369477</v>
      </c>
      <c r="O161" s="117">
        <f t="shared" si="54"/>
        <v>11983.361844322721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9269.0412858826166</v>
      </c>
      <c r="D162" s="122">
        <f t="shared" si="57"/>
        <v>10877.703771385099</v>
      </c>
      <c r="E162" s="122">
        <f t="shared" si="57"/>
        <v>10955.893717833904</v>
      </c>
      <c r="F162" s="122">
        <f t="shared" si="57"/>
        <v>9938.6419548534577</v>
      </c>
      <c r="G162" s="122">
        <f t="shared" si="57"/>
        <v>9948.8159798090583</v>
      </c>
      <c r="H162" s="122">
        <f t="shared" si="57"/>
        <v>9466.8163204448829</v>
      </c>
      <c r="I162" s="122">
        <f t="shared" si="57"/>
        <v>9709.0012312230356</v>
      </c>
      <c r="J162" s="122">
        <f t="shared" si="57"/>
        <v>9230.6636414891909</v>
      </c>
      <c r="K162" s="122">
        <f t="shared" si="57"/>
        <v>10252.882015077992</v>
      </c>
      <c r="L162" s="122">
        <f t="shared" si="57"/>
        <v>7031.3007042594691</v>
      </c>
      <c r="M162" s="122">
        <f t="shared" si="57"/>
        <v>10534.930713772044</v>
      </c>
      <c r="N162" s="122">
        <f t="shared" si="57"/>
        <v>12621.9754345232</v>
      </c>
      <c r="O162" s="122">
        <f t="shared" si="57"/>
        <v>10411.014521680967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9269.0412858826166</v>
      </c>
      <c r="D163" s="33">
        <v>10877.703771385099</v>
      </c>
      <c r="E163" s="33">
        <v>10955.893717833904</v>
      </c>
      <c r="F163" s="33">
        <v>9938.6419548534577</v>
      </c>
      <c r="G163" s="33">
        <v>9948.8159798090583</v>
      </c>
      <c r="H163" s="33">
        <v>9466.8163204448829</v>
      </c>
      <c r="I163" s="33">
        <v>9709.0012312230356</v>
      </c>
      <c r="J163" s="33">
        <v>9230.6636414891909</v>
      </c>
      <c r="K163" s="33">
        <v>10252.882015077992</v>
      </c>
      <c r="L163" s="33">
        <v>7031.3007042594691</v>
      </c>
      <c r="M163" s="33">
        <v>10534.930713772044</v>
      </c>
      <c r="N163" s="33">
        <v>12621.9754345232</v>
      </c>
      <c r="O163" s="33">
        <v>10411.014521680967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16.517112990313404</v>
      </c>
      <c r="D164" s="122">
        <f t="shared" si="58"/>
        <v>3.9552140100341062</v>
      </c>
      <c r="E164" s="122">
        <f t="shared" si="58"/>
        <v>36.787630451335055</v>
      </c>
      <c r="F164" s="122">
        <f t="shared" si="58"/>
        <v>28.362447251519956</v>
      </c>
      <c r="G164" s="122">
        <f t="shared" si="58"/>
        <v>30.791885179989571</v>
      </c>
      <c r="H164" s="122">
        <f t="shared" si="58"/>
        <v>50.169901546084624</v>
      </c>
      <c r="I164" s="122">
        <f t="shared" si="58"/>
        <v>30.537119646378979</v>
      </c>
      <c r="J164" s="122">
        <f t="shared" si="58"/>
        <v>38.032562070717063</v>
      </c>
      <c r="K164" s="122">
        <f t="shared" si="58"/>
        <v>42.654742720587514</v>
      </c>
      <c r="L164" s="122">
        <f t="shared" si="58"/>
        <v>47.935600460623476</v>
      </c>
      <c r="M164" s="122">
        <f t="shared" si="58"/>
        <v>61.59869866669316</v>
      </c>
      <c r="N164" s="122">
        <f t="shared" si="58"/>
        <v>73.067674171925276</v>
      </c>
      <c r="O164" s="122">
        <f t="shared" si="58"/>
        <v>82.510991884751178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16.517112990313404</v>
      </c>
      <c r="D165" s="98">
        <f>IF(RES_hhdet_in_fec!D165=0,0,RES_hhdet_in_fec!D165*1000*11630/RES_hhdet_in_new!D163)</f>
        <v>3.9552140100341062</v>
      </c>
      <c r="E165" s="98">
        <f>IF(RES_hhdet_in_fec!E165=0,0,RES_hhdet_in_fec!E165*1000*11630/RES_hhdet_in_new!E163)</f>
        <v>36.787630451335055</v>
      </c>
      <c r="F165" s="98">
        <f>IF(RES_hhdet_in_fec!F165=0,0,RES_hhdet_in_fec!F165*1000*11630/RES_hhdet_in_new!F163)</f>
        <v>28.362447251519956</v>
      </c>
      <c r="G165" s="98">
        <f>IF(RES_hhdet_in_fec!G165=0,0,RES_hhdet_in_fec!G165*1000*11630/RES_hhdet_in_new!G163)</f>
        <v>30.791885179989571</v>
      </c>
      <c r="H165" s="98">
        <f>IF(RES_hhdet_in_fec!H165=0,0,RES_hhdet_in_fec!H165*1000*11630/RES_hhdet_in_new!H163)</f>
        <v>50.169901546084624</v>
      </c>
      <c r="I165" s="98">
        <f>IF(RES_hhdet_in_fec!I165=0,0,RES_hhdet_in_fec!I165*1000*11630/RES_hhdet_in_new!I163)</f>
        <v>30.537119646378979</v>
      </c>
      <c r="J165" s="98">
        <f>IF(RES_hhdet_in_fec!J165=0,0,RES_hhdet_in_fec!J165*1000*11630/RES_hhdet_in_new!J163)</f>
        <v>38.032562070717063</v>
      </c>
      <c r="K165" s="98">
        <f>IF(RES_hhdet_in_fec!K165=0,0,RES_hhdet_in_fec!K165*1000*11630/RES_hhdet_in_new!K163)</f>
        <v>42.654742720587514</v>
      </c>
      <c r="L165" s="98">
        <f>IF(RES_hhdet_in_fec!L165=0,0,RES_hhdet_in_fec!L165*1000*11630/RES_hhdet_in_new!L163)</f>
        <v>47.935600460623476</v>
      </c>
      <c r="M165" s="98">
        <f>IF(RES_hhdet_in_fec!M165=0,0,RES_hhdet_in_fec!M165*1000*11630/RES_hhdet_in_new!M163)</f>
        <v>61.59869866669316</v>
      </c>
      <c r="N165" s="98">
        <f>IF(RES_hhdet_in_fec!N165=0,0,RES_hhdet_in_fec!N165*1000*11630/RES_hhdet_in_new!N163)</f>
        <v>73.067674171925276</v>
      </c>
      <c r="O165" s="98">
        <f>IF(RES_hhdet_in_fec!O165=0,0,RES_hhdet_in_fec!O165*1000*11630/RES_hhdet_in_new!O163)</f>
        <v>82.510991884751178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1172.9501414167837</v>
      </c>
      <c r="D166" s="122">
        <v>1361.2342529370151</v>
      </c>
      <c r="E166" s="122">
        <v>1351.5633068137865</v>
      </c>
      <c r="F166" s="122">
        <v>1287.8926800325494</v>
      </c>
      <c r="G166" s="122">
        <v>1308.068972721419</v>
      </c>
      <c r="H166" s="122">
        <v>1292.3090002699253</v>
      </c>
      <c r="I166" s="122">
        <v>1303.3847990478616</v>
      </c>
      <c r="J166" s="122">
        <v>1224.6903261691598</v>
      </c>
      <c r="K166" s="122">
        <v>1252.6718518728219</v>
      </c>
      <c r="L166" s="122">
        <v>1324.3610781773209</v>
      </c>
      <c r="M166" s="122">
        <v>1193.778354064568</v>
      </c>
      <c r="N166" s="122">
        <v>1252.2639777912793</v>
      </c>
      <c r="O166" s="122">
        <v>1213.0499550059992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1270.4240229441673</v>
      </c>
      <c r="D171" s="101">
        <v>1454.3041071709561</v>
      </c>
      <c r="E171" s="101">
        <v>1449.3706973941764</v>
      </c>
      <c r="F171" s="101">
        <v>1402.4057222346553</v>
      </c>
      <c r="G171" s="101">
        <v>1404.3588042850513</v>
      </c>
      <c r="H171" s="101">
        <v>1377.1217164633556</v>
      </c>
      <c r="I171" s="101">
        <v>1427.3364856280773</v>
      </c>
      <c r="J171" s="101">
        <v>1308.2229260280833</v>
      </c>
      <c r="K171" s="101">
        <v>1382.2388734335182</v>
      </c>
      <c r="L171" s="101">
        <v>1350.3320533326366</v>
      </c>
      <c r="M171" s="101">
        <v>1369.3927481228145</v>
      </c>
      <c r="N171" s="101">
        <v>1332.9008649134082</v>
      </c>
      <c r="O171" s="101">
        <v>1308.7040246525746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1091.0206558643906</v>
      </c>
      <c r="D172" s="104">
        <v>1259.7453588854451</v>
      </c>
      <c r="E172" s="104">
        <v>1251.8798153910616</v>
      </c>
      <c r="F172" s="104">
        <v>1212.5914595103022</v>
      </c>
      <c r="G172" s="104">
        <v>1217.5019645955699</v>
      </c>
      <c r="H172" s="104">
        <v>1191.1861463469897</v>
      </c>
      <c r="I172" s="104">
        <v>1248.551831271817</v>
      </c>
      <c r="J172" s="104">
        <v>1127.6717403089158</v>
      </c>
      <c r="K172" s="104">
        <v>1198.6548314880683</v>
      </c>
      <c r="L172" s="104">
        <v>1144.291045650969</v>
      </c>
      <c r="M172" s="104">
        <v>1178.8175736790326</v>
      </c>
      <c r="N172" s="104">
        <v>1143.8687312330835</v>
      </c>
      <c r="O172" s="104">
        <v>1132.3922010402787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617.51671661786725</v>
      </c>
      <c r="D173" s="98">
        <v>743.49803560172381</v>
      </c>
      <c r="E173" s="98">
        <v>724.8307210488739</v>
      </c>
      <c r="F173" s="98">
        <v>702.80488369491002</v>
      </c>
      <c r="G173" s="98">
        <v>713.14074656085882</v>
      </c>
      <c r="H173" s="98">
        <v>686.98583812688514</v>
      </c>
      <c r="I173" s="98">
        <v>760.27156469362524</v>
      </c>
      <c r="J173" s="98">
        <v>631.07937482728391</v>
      </c>
      <c r="K173" s="98">
        <v>688.89213555452488</v>
      </c>
      <c r="L173" s="98">
        <v>568.7771043462842</v>
      </c>
      <c r="M173" s="98">
        <v>634.56450985841047</v>
      </c>
      <c r="N173" s="98">
        <v>589.15957774448157</v>
      </c>
      <c r="O173" s="98">
        <v>591.46561197809194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473.50393924652366</v>
      </c>
      <c r="D174" s="33">
        <v>516.24732328372124</v>
      </c>
      <c r="E174" s="33">
        <v>527.0490943421878</v>
      </c>
      <c r="F174" s="33">
        <v>509.78657581539215</v>
      </c>
      <c r="G174" s="33">
        <v>504.36121803471093</v>
      </c>
      <c r="H174" s="33">
        <v>504.20030822010449</v>
      </c>
      <c r="I174" s="33">
        <v>488.28026657819191</v>
      </c>
      <c r="J174" s="33">
        <v>496.59236548163199</v>
      </c>
      <c r="K174" s="33">
        <v>509.76269593354357</v>
      </c>
      <c r="L174" s="33">
        <v>575.51394130468464</v>
      </c>
      <c r="M174" s="33">
        <v>544.25306382062206</v>
      </c>
      <c r="N174" s="33">
        <v>554.70915348860183</v>
      </c>
      <c r="O174" s="33">
        <v>540.92658906218696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239.66909677431335</v>
      </c>
      <c r="D175" s="122">
        <v>239.79423483247996</v>
      </c>
      <c r="E175" s="122">
        <v>238.95749545258417</v>
      </c>
      <c r="F175" s="122">
        <v>245.72726360839869</v>
      </c>
      <c r="G175" s="122">
        <v>246.16304028020275</v>
      </c>
      <c r="H175" s="122">
        <v>269.13711947528071</v>
      </c>
      <c r="I175" s="122">
        <v>251.44147268279121</v>
      </c>
      <c r="J175" s="122">
        <v>257.79195687387534</v>
      </c>
      <c r="K175" s="122">
        <v>235.08066168551554</v>
      </c>
      <c r="L175" s="122">
        <v>286.77575304336796</v>
      </c>
      <c r="M175" s="122">
        <v>285.1638564826369</v>
      </c>
      <c r="N175" s="122">
        <v>283.88291720836645</v>
      </c>
      <c r="O175" s="122">
        <v>276.78637575100271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239.66909677431335</v>
      </c>
      <c r="D177" s="33">
        <v>239.79423483247996</v>
      </c>
      <c r="E177" s="33">
        <v>238.95749545258417</v>
      </c>
      <c r="F177" s="33">
        <v>245.72726360839869</v>
      </c>
      <c r="G177" s="33">
        <v>246.16304028020275</v>
      </c>
      <c r="H177" s="33">
        <v>269.13711947528071</v>
      </c>
      <c r="I177" s="33">
        <v>251.44147268279121</v>
      </c>
      <c r="J177" s="33">
        <v>257.79195687387534</v>
      </c>
      <c r="K177" s="33">
        <v>235.08066168551554</v>
      </c>
      <c r="L177" s="33">
        <v>286.77575304336796</v>
      </c>
      <c r="M177" s="33">
        <v>285.1638564826369</v>
      </c>
      <c r="N177" s="33">
        <v>283.88291720836645</v>
      </c>
      <c r="O177" s="33">
        <v>276.78637575100271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8806.4026253819775</v>
      </c>
      <c r="D3" s="117">
        <f t="shared" si="0"/>
        <v>8873.9775620425662</v>
      </c>
      <c r="E3" s="117">
        <f t="shared" si="0"/>
        <v>9094.090572110119</v>
      </c>
      <c r="F3" s="117">
        <f t="shared" si="0"/>
        <v>6160.4076153923534</v>
      </c>
      <c r="G3" s="117">
        <f t="shared" si="0"/>
        <v>6137.8673341174981</v>
      </c>
      <c r="H3" s="117">
        <f t="shared" si="0"/>
        <v>6075.6959232140543</v>
      </c>
      <c r="I3" s="117">
        <f t="shared" si="0"/>
        <v>6649.6155753905996</v>
      </c>
      <c r="J3" s="117">
        <f t="shared" si="0"/>
        <v>24585.49590634245</v>
      </c>
      <c r="K3" s="117">
        <f t="shared" si="0"/>
        <v>8201.3362587548072</v>
      </c>
      <c r="L3" s="117">
        <f t="shared" si="0"/>
        <v>8611.7203222603493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8201.4884037792854</v>
      </c>
      <c r="S3" s="117">
        <f t="shared" si="1"/>
        <v>8597.0301558106912</v>
      </c>
      <c r="T3" s="117">
        <f t="shared" si="1"/>
        <v>7760.8781559373456</v>
      </c>
      <c r="U3" s="117">
        <f t="shared" si="1"/>
        <v>8401.5653391944743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7690.918742624639</v>
      </c>
      <c r="D4" s="122">
        <f t="shared" si="3"/>
        <v>7633.3901396564761</v>
      </c>
      <c r="E4" s="122">
        <f t="shared" si="3"/>
        <v>7832.4504440123219</v>
      </c>
      <c r="F4" s="122">
        <f t="shared" si="3"/>
        <v>4917.3519337829957</v>
      </c>
      <c r="G4" s="122">
        <f t="shared" si="3"/>
        <v>4857.5904791531575</v>
      </c>
      <c r="H4" s="122">
        <f t="shared" si="3"/>
        <v>4751.1179923934706</v>
      </c>
      <c r="I4" s="122">
        <f t="shared" si="3"/>
        <v>5388.4440579150632</v>
      </c>
      <c r="J4" s="122">
        <f t="shared" si="3"/>
        <v>23388.236901763525</v>
      </c>
      <c r="K4" s="122">
        <f t="shared" si="3"/>
        <v>6931.9614290269474</v>
      </c>
      <c r="L4" s="122">
        <f t="shared" si="3"/>
        <v>7331.9814962998635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6750.5738073721359</v>
      </c>
      <c r="S4" s="122">
        <f t="shared" si="4"/>
        <v>7249.1139697951858</v>
      </c>
      <c r="T4" s="122">
        <f t="shared" si="4"/>
        <v>6508.5903689326333</v>
      </c>
      <c r="U4" s="122">
        <f t="shared" si="4"/>
        <v>7212.4292506333859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7620.7622669573766</v>
      </c>
      <c r="D5" s="98">
        <v>7565.0984332224762</v>
      </c>
      <c r="E5" s="98">
        <v>7763.6499743224304</v>
      </c>
      <c r="F5" s="98">
        <v>4875.0271965531501</v>
      </c>
      <c r="G5" s="98">
        <v>4816.7697534895224</v>
      </c>
      <c r="H5" s="98">
        <v>4712.1963198990406</v>
      </c>
      <c r="I5" s="98">
        <v>5345.5890271680591</v>
      </c>
      <c r="J5" s="98">
        <v>23201.452994251871</v>
      </c>
      <c r="K5" s="98">
        <v>6877.2690865729255</v>
      </c>
      <c r="L5" s="98">
        <v>7272.925850282295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6701.0612151412934</v>
      </c>
      <c r="S5" s="98">
        <v>7196.8293703709633</v>
      </c>
      <c r="T5" s="98">
        <v>6462.1780276646377</v>
      </c>
      <c r="U5" s="98">
        <v>7162.0277951468524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70.156475667262654</v>
      </c>
      <c r="D6" s="98">
        <v>68.291706433999522</v>
      </c>
      <c r="E6" s="98">
        <v>68.800469689891301</v>
      </c>
      <c r="F6" s="98">
        <v>42.324737229845312</v>
      </c>
      <c r="G6" s="98">
        <v>40.82072566363518</v>
      </c>
      <c r="H6" s="98">
        <v>38.92167249443029</v>
      </c>
      <c r="I6" s="98">
        <v>42.855030747003681</v>
      </c>
      <c r="J6" s="98">
        <v>186.78390751165352</v>
      </c>
      <c r="K6" s="98">
        <v>54.692342454021542</v>
      </c>
      <c r="L6" s="98">
        <v>59.055646017568129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49.512592230842927</v>
      </c>
      <c r="S6" s="98">
        <v>52.284599424222797</v>
      </c>
      <c r="T6" s="98">
        <v>46.412341267995096</v>
      </c>
      <c r="U6" s="98">
        <v>50.401455486533308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10.078413153275315</v>
      </c>
      <c r="D7" s="122">
        <f t="shared" si="6"/>
        <v>0</v>
      </c>
      <c r="E7" s="122">
        <f t="shared" si="6"/>
        <v>23.3573408571201</v>
      </c>
      <c r="F7" s="122">
        <f t="shared" si="6"/>
        <v>31.716914976930955</v>
      </c>
      <c r="G7" s="122">
        <f t="shared" si="6"/>
        <v>65.299330765130037</v>
      </c>
      <c r="H7" s="122">
        <f t="shared" si="6"/>
        <v>109.6949298965863</v>
      </c>
      <c r="I7" s="122">
        <f t="shared" si="6"/>
        <v>21.034657663820255</v>
      </c>
      <c r="J7" s="122">
        <f t="shared" si="6"/>
        <v>37.084344127661026</v>
      </c>
      <c r="K7" s="122">
        <f t="shared" si="6"/>
        <v>69.812736616701741</v>
      </c>
      <c r="L7" s="122">
        <f t="shared" si="6"/>
        <v>60.353413968297311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213.95318630872029</v>
      </c>
      <c r="S7" s="122">
        <f t="shared" si="6"/>
        <v>125.6474380818007</v>
      </c>
      <c r="T7" s="122">
        <f t="shared" si="6"/>
        <v>80.735923977826857</v>
      </c>
      <c r="U7" s="122">
        <f t="shared" si="6"/>
        <v>72.071008963771789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10.078413153275315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23.3573408571201</v>
      </c>
      <c r="F8" s="98">
        <f>IF(RES_hhdet_in_tes!F8=0,0,RES_hhdet_in_tes!F8*1000*11630/RES_hhdet_in_new!F5)</f>
        <v>31.716914976930955</v>
      </c>
      <c r="G8" s="98">
        <f>IF(RES_hhdet_in_tes!G8=0,0,RES_hhdet_in_tes!G8*1000*11630/RES_hhdet_in_new!G5)</f>
        <v>65.299330765130037</v>
      </c>
      <c r="H8" s="98">
        <f>IF(RES_hhdet_in_tes!H8=0,0,RES_hhdet_in_tes!H8*1000*11630/RES_hhdet_in_new!H5)</f>
        <v>109.6949298965863</v>
      </c>
      <c r="I8" s="98">
        <f>IF(RES_hhdet_in_tes!I8=0,0,RES_hhdet_in_tes!I8*1000*11630/RES_hhdet_in_new!I5)</f>
        <v>21.034657663820255</v>
      </c>
      <c r="J8" s="98">
        <f>IF(RES_hhdet_in_tes!J8=0,0,RES_hhdet_in_tes!J8*1000*11630/RES_hhdet_in_new!J5)</f>
        <v>37.084344127661026</v>
      </c>
      <c r="K8" s="98">
        <f>IF(RES_hhdet_in_tes!K8=0,0,RES_hhdet_in_tes!K8*1000*11630/RES_hhdet_in_new!K5)</f>
        <v>69.812736616701741</v>
      </c>
      <c r="L8" s="98">
        <f>IF(RES_hhdet_in_tes!L8=0,0,RES_hhdet_in_tes!L8*1000*11630/RES_hhdet_in_new!L5)</f>
        <v>60.353413968297311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213.95318630872029</v>
      </c>
      <c r="S8" s="98">
        <f>IF(RES_hhdet_in_tes!S8=0,0,RES_hhdet_in_tes!S8*1000*11630/RES_hhdet_in_new!S5)</f>
        <v>125.6474380818007</v>
      </c>
      <c r="T8" s="98">
        <f>IF(RES_hhdet_in_tes!T8=0,0,RES_hhdet_in_tes!T8*1000*11630/RES_hhdet_in_new!T5)</f>
        <v>80.735923977826857</v>
      </c>
      <c r="U8" s="98">
        <f>IF(RES_hhdet_in_tes!U8=0,0,RES_hhdet_in_tes!U8*1000*11630/RES_hhdet_in_new!U5)</f>
        <v>72.071008963771789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921.03739180402624</v>
      </c>
      <c r="D9" s="122">
        <v>1055.8139914767407</v>
      </c>
      <c r="E9" s="122">
        <v>1053.8347055616475</v>
      </c>
      <c r="F9" s="122">
        <v>1021.3351457292423</v>
      </c>
      <c r="G9" s="122">
        <v>1024.2955110794423</v>
      </c>
      <c r="H9" s="122">
        <v>1006.020996731439</v>
      </c>
      <c r="I9" s="122">
        <v>1044.6365927173892</v>
      </c>
      <c r="J9" s="122">
        <v>959.33432165173133</v>
      </c>
      <c r="K9" s="122">
        <v>1016.0208231570988</v>
      </c>
      <c r="L9" s="122">
        <v>994.96468864366011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1029.200517214611</v>
      </c>
      <c r="S9" s="122">
        <v>1017.6545004616754</v>
      </c>
      <c r="T9" s="122">
        <v>969.81491103197448</v>
      </c>
      <c r="U9" s="122">
        <v>917.97504748555116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920.91714031803701</v>
      </c>
      <c r="D15" s="101">
        <v>1055.6829537798908</v>
      </c>
      <c r="E15" s="101">
        <v>1053.6827527400412</v>
      </c>
      <c r="F15" s="101">
        <v>1021.0839700868999</v>
      </c>
      <c r="G15" s="101">
        <v>1024.154223043357</v>
      </c>
      <c r="H15" s="101">
        <v>1005.9974490170791</v>
      </c>
      <c r="I15" s="101">
        <v>1044.5646964410555</v>
      </c>
      <c r="J15" s="101">
        <v>959.3128569357998</v>
      </c>
      <c r="K15" s="101">
        <v>1015.896657350502</v>
      </c>
      <c r="L15" s="101">
        <v>995.00278511614977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1028.9876253038715</v>
      </c>
      <c r="S15" s="101">
        <v>1017.580667654394</v>
      </c>
      <c r="T15" s="101">
        <v>970.18524270792477</v>
      </c>
      <c r="U15" s="101">
        <v>918.13714011229763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921.13537449631394</v>
      </c>
      <c r="D16" s="104">
        <v>1055.9543890090799</v>
      </c>
      <c r="E16" s="104">
        <v>1053.9961554346037</v>
      </c>
      <c r="F16" s="104">
        <v>1021.4949847743694</v>
      </c>
      <c r="G16" s="104">
        <v>1024.4320895143255</v>
      </c>
      <c r="H16" s="104">
        <v>1006.048469064859</v>
      </c>
      <c r="I16" s="104">
        <v>1044.6682270789761</v>
      </c>
      <c r="J16" s="104">
        <v>959.35948718075451</v>
      </c>
      <c r="K16" s="104">
        <v>1016.0740370742116</v>
      </c>
      <c r="L16" s="104">
        <v>994.62182039125241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1029.3601861476654</v>
      </c>
      <c r="S16" s="104">
        <v>1017.7160278010766</v>
      </c>
      <c r="T16" s="104">
        <v>969.18534718285878</v>
      </c>
      <c r="U16" s="104">
        <v>917.83202457959828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447.63143524979012</v>
      </c>
      <c r="D17" s="98">
        <v>539.70706572535858</v>
      </c>
      <c r="E17" s="98">
        <v>526.94706109241588</v>
      </c>
      <c r="F17" s="98">
        <v>511.70840895897732</v>
      </c>
      <c r="G17" s="98">
        <v>520.07087147961442</v>
      </c>
      <c r="H17" s="98">
        <v>501.84816084475443</v>
      </c>
      <c r="I17" s="98">
        <v>556.38796050078452</v>
      </c>
      <c r="J17" s="98">
        <v>462.76712169912247</v>
      </c>
      <c r="K17" s="98">
        <v>506.31134114066782</v>
      </c>
      <c r="L17" s="98">
        <v>419.10787908656789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507.71347396388842</v>
      </c>
      <c r="S17" s="98">
        <v>505.02632169529141</v>
      </c>
      <c r="T17" s="98">
        <v>459.90990953751634</v>
      </c>
      <c r="U17" s="98">
        <v>419.99732403590599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473.50393924652383</v>
      </c>
      <c r="D18" s="98">
        <v>516.24732328372124</v>
      </c>
      <c r="E18" s="98">
        <v>527.04909434218803</v>
      </c>
      <c r="F18" s="98">
        <v>509.78657581539193</v>
      </c>
      <c r="G18" s="98">
        <v>504.36121803471104</v>
      </c>
      <c r="H18" s="98">
        <v>504.20030822010449</v>
      </c>
      <c r="I18" s="98">
        <v>488.28026657819186</v>
      </c>
      <c r="J18" s="98">
        <v>496.59236548163199</v>
      </c>
      <c r="K18" s="98">
        <v>509.76269593354363</v>
      </c>
      <c r="L18" s="98">
        <v>575.51394130468464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521.64671218377714</v>
      </c>
      <c r="S18" s="98">
        <v>512.68970610578492</v>
      </c>
      <c r="T18" s="98">
        <v>509.27543764534232</v>
      </c>
      <c r="U18" s="98">
        <v>497.83470054369235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184.36807780003676</v>
      </c>
      <c r="D19" s="122">
        <v>184.77343090934841</v>
      </c>
      <c r="E19" s="122">
        <v>184.44808167902949</v>
      </c>
      <c r="F19" s="122">
        <v>190.00362090318524</v>
      </c>
      <c r="G19" s="122">
        <v>190.68201311976745</v>
      </c>
      <c r="H19" s="122">
        <v>208.86200419255871</v>
      </c>
      <c r="I19" s="122">
        <v>195.50026709432703</v>
      </c>
      <c r="J19" s="122">
        <v>200.84033879953498</v>
      </c>
      <c r="K19" s="122">
        <v>183.54126995405886</v>
      </c>
      <c r="L19" s="122">
        <v>224.42072334852872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207.76089288381806</v>
      </c>
      <c r="S19" s="122">
        <v>204.61424747202881</v>
      </c>
      <c r="T19" s="122">
        <v>201.73695199491087</v>
      </c>
      <c r="U19" s="122">
        <v>199.09003211176582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184.36807780003676</v>
      </c>
      <c r="D22" s="33">
        <v>184.77343090934841</v>
      </c>
      <c r="E22" s="33">
        <v>184.44808167902949</v>
      </c>
      <c r="F22" s="33">
        <v>190.00362090318524</v>
      </c>
      <c r="G22" s="33">
        <v>190.68201311976745</v>
      </c>
      <c r="H22" s="33">
        <v>208.86200419255871</v>
      </c>
      <c r="I22" s="33">
        <v>195.50026709432703</v>
      </c>
      <c r="J22" s="33">
        <v>200.84033879953498</v>
      </c>
      <c r="K22" s="33">
        <v>183.54126995405886</v>
      </c>
      <c r="L22" s="33">
        <v>224.42072334852872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207.76089288381806</v>
      </c>
      <c r="S22" s="33">
        <v>204.61424747202881</v>
      </c>
      <c r="T22" s="33">
        <v>201.73695199491087</v>
      </c>
      <c r="U22" s="33">
        <v>199.09003211176582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9659.2452000161611</v>
      </c>
      <c r="D24" s="117">
        <f t="shared" si="7"/>
        <v>9443.4944167576032</v>
      </c>
      <c r="E24" s="117">
        <f t="shared" si="7"/>
        <v>9438.9262198597025</v>
      </c>
      <c r="F24" s="117">
        <f t="shared" si="7"/>
        <v>9218.7707146171815</v>
      </c>
      <c r="G24" s="117">
        <f t="shared" si="7"/>
        <v>8886.9874248244378</v>
      </c>
      <c r="H24" s="117">
        <f t="shared" si="7"/>
        <v>9410.6472252826643</v>
      </c>
      <c r="I24" s="117">
        <f t="shared" si="7"/>
        <v>8745.763184906069</v>
      </c>
      <c r="J24" s="117">
        <f t="shared" si="7"/>
        <v>9270.236151898207</v>
      </c>
      <c r="K24" s="117">
        <f t="shared" si="7"/>
        <v>9277.732818592609</v>
      </c>
      <c r="L24" s="117">
        <f t="shared" si="7"/>
        <v>10509.018626226005</v>
      </c>
      <c r="M24" s="117">
        <f t="shared" si="7"/>
        <v>8799.2729930268033</v>
      </c>
      <c r="N24" s="117">
        <f t="shared" si="7"/>
        <v>9243.5786779396203</v>
      </c>
      <c r="O24" s="117">
        <f t="shared" si="7"/>
        <v>9617.2565123235454</v>
      </c>
      <c r="P24" s="117">
        <f t="shared" si="7"/>
        <v>7679.8214452949387</v>
      </c>
      <c r="Q24" s="117">
        <f t="shared" si="7"/>
        <v>7423.8557063195867</v>
      </c>
      <c r="R24" s="117">
        <f t="shared" ref="R24:V24" si="8">R25+R28+R30+R39</f>
        <v>7324.7594663723739</v>
      </c>
      <c r="S24" s="117">
        <f t="shared" si="8"/>
        <v>7025.2396504147464</v>
      </c>
      <c r="T24" s="117">
        <f t="shared" si="8"/>
        <v>6669.5327435291065</v>
      </c>
      <c r="U24" s="117">
        <f t="shared" si="8"/>
        <v>6325.8418165234389</v>
      </c>
      <c r="V24" s="117">
        <f t="shared" si="8"/>
        <v>6061.5713819585535</v>
      </c>
      <c r="W24" s="117">
        <f t="shared" ref="W24" si="9">W25+W28+W30+W39</f>
        <v>5580.0627787428648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8545.4888949215529</v>
      </c>
      <c r="D25" s="122">
        <f t="shared" si="10"/>
        <v>8200.7105380071735</v>
      </c>
      <c r="E25" s="122">
        <f t="shared" si="10"/>
        <v>8178.5333299489184</v>
      </c>
      <c r="F25" s="122">
        <f t="shared" si="10"/>
        <v>7978.8489252957961</v>
      </c>
      <c r="G25" s="122">
        <f t="shared" si="10"/>
        <v>7606.5827463541036</v>
      </c>
      <c r="H25" s="122">
        <f t="shared" si="10"/>
        <v>8091.1594561791717</v>
      </c>
      <c r="I25" s="122">
        <f t="shared" si="10"/>
        <v>7485.9252731401066</v>
      </c>
      <c r="J25" s="122">
        <f t="shared" si="10"/>
        <v>8072.5213480525199</v>
      </c>
      <c r="K25" s="122">
        <f t="shared" si="10"/>
        <v>8008.1080127069099</v>
      </c>
      <c r="L25" s="122">
        <f t="shared" si="10"/>
        <v>9201.5831053795901</v>
      </c>
      <c r="M25" s="122">
        <f t="shared" si="10"/>
        <v>7356.5198453999037</v>
      </c>
      <c r="N25" s="122">
        <f t="shared" si="10"/>
        <v>7807.9209018049323</v>
      </c>
      <c r="O25" s="122">
        <f t="shared" si="10"/>
        <v>8243.370588375632</v>
      </c>
      <c r="P25" s="122">
        <f t="shared" si="10"/>
        <v>6238.0806717050591</v>
      </c>
      <c r="Q25" s="122">
        <f t="shared" si="10"/>
        <v>5985.0219266836821</v>
      </c>
      <c r="R25" s="122">
        <f t="shared" ref="R25:V25" si="11">SUM(R26:R27)</f>
        <v>5864.0790981516639</v>
      </c>
      <c r="S25" s="122">
        <f t="shared" si="11"/>
        <v>5666.1031933137956</v>
      </c>
      <c r="T25" s="122">
        <f t="shared" si="11"/>
        <v>5408.6759015266889</v>
      </c>
      <c r="U25" s="122">
        <f t="shared" si="11"/>
        <v>5141.3107049749842</v>
      </c>
      <c r="V25" s="122">
        <f t="shared" si="11"/>
        <v>4946.940806965149</v>
      </c>
      <c r="W25" s="122">
        <f t="shared" ref="W25" si="12">SUM(W26:W27)</f>
        <v>4423.8500258281729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8353.23979826916</v>
      </c>
      <c r="D26" s="98">
        <v>8019.721334789162</v>
      </c>
      <c r="E26" s="98">
        <v>8001.2678088398125</v>
      </c>
      <c r="F26" s="98">
        <v>7809.348023202293</v>
      </c>
      <c r="G26" s="98">
        <v>7448.7673919769086</v>
      </c>
      <c r="H26" s="98">
        <v>7927.46186514072</v>
      </c>
      <c r="I26" s="98">
        <v>7338.8385122190839</v>
      </c>
      <c r="J26" s="98">
        <v>7913.2566461947308</v>
      </c>
      <c r="K26" s="98">
        <v>7851.9980221817805</v>
      </c>
      <c r="L26" s="98">
        <v>9018.5089603476135</v>
      </c>
      <c r="M26" s="98">
        <v>7218.8842373719181</v>
      </c>
      <c r="N26" s="98">
        <v>7661.966050131663</v>
      </c>
      <c r="O26" s="98">
        <v>8088.2494497665557</v>
      </c>
      <c r="P26" s="98">
        <v>6128.4155463271809</v>
      </c>
      <c r="Q26" s="98">
        <v>5876.9181573836649</v>
      </c>
      <c r="R26" s="98">
        <v>5757.7228896128418</v>
      </c>
      <c r="S26" s="98">
        <v>5565.0290604437869</v>
      </c>
      <c r="T26" s="98">
        <v>5313.2740541936701</v>
      </c>
      <c r="U26" s="98">
        <v>5052.4219752162144</v>
      </c>
      <c r="V26" s="98">
        <v>4863.5511031465267</v>
      </c>
      <c r="W26" s="98">
        <v>4347.4884351148221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192.24909665239326</v>
      </c>
      <c r="D27" s="98">
        <v>180.9892032180112</v>
      </c>
      <c r="E27" s="98">
        <v>177.26552110910637</v>
      </c>
      <c r="F27" s="98">
        <v>169.5009020935035</v>
      </c>
      <c r="G27" s="98">
        <v>157.81535437719472</v>
      </c>
      <c r="H27" s="98">
        <v>163.69759103845198</v>
      </c>
      <c r="I27" s="98">
        <v>147.08676092102243</v>
      </c>
      <c r="J27" s="98">
        <v>159.26470185778925</v>
      </c>
      <c r="K27" s="98">
        <v>156.1099905251294</v>
      </c>
      <c r="L27" s="98">
        <v>183.07414503197586</v>
      </c>
      <c r="M27" s="98">
        <v>137.63560802798523</v>
      </c>
      <c r="N27" s="98">
        <v>145.95485167326945</v>
      </c>
      <c r="O27" s="98">
        <v>155.12113860907584</v>
      </c>
      <c r="P27" s="98">
        <v>109.66512537787848</v>
      </c>
      <c r="Q27" s="98">
        <v>108.10376930001684</v>
      </c>
      <c r="R27" s="98">
        <v>106.35620853882185</v>
      </c>
      <c r="S27" s="98">
        <v>101.07413287000875</v>
      </c>
      <c r="T27" s="98">
        <v>95.401847333018978</v>
      </c>
      <c r="U27" s="98">
        <v>88.888729758769898</v>
      </c>
      <c r="V27" s="98">
        <v>83.38970381862201</v>
      </c>
      <c r="W27" s="98">
        <v>76.36159071335122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8.352511535061149</v>
      </c>
      <c r="D28" s="122">
        <f t="shared" si="13"/>
        <v>2.1978948636484472</v>
      </c>
      <c r="E28" s="122">
        <f t="shared" si="13"/>
        <v>22.106852245266637</v>
      </c>
      <c r="F28" s="122">
        <f t="shared" si="13"/>
        <v>28.586060708821897</v>
      </c>
      <c r="G28" s="122">
        <f t="shared" si="13"/>
        <v>65.425082277457861</v>
      </c>
      <c r="H28" s="122">
        <f t="shared" si="13"/>
        <v>104.6050252681538</v>
      </c>
      <c r="I28" s="122">
        <f t="shared" si="13"/>
        <v>19.701120754511074</v>
      </c>
      <c r="J28" s="122">
        <f t="shared" si="13"/>
        <v>37.540011872140788</v>
      </c>
      <c r="K28" s="122">
        <f t="shared" si="13"/>
        <v>70.061589256136102</v>
      </c>
      <c r="L28" s="122">
        <f t="shared" si="13"/>
        <v>88.060141377230948</v>
      </c>
      <c r="M28" s="122">
        <f t="shared" si="13"/>
        <v>204.90180723048758</v>
      </c>
      <c r="N28" s="122">
        <f t="shared" si="13"/>
        <v>217.76283619755097</v>
      </c>
      <c r="O28" s="122">
        <f t="shared" si="13"/>
        <v>167.44528928262943</v>
      </c>
      <c r="P28" s="122">
        <f t="shared" si="13"/>
        <v>219.12403077843683</v>
      </c>
      <c r="Q28" s="122">
        <f t="shared" si="13"/>
        <v>212.74586598546216</v>
      </c>
      <c r="R28" s="122">
        <f t="shared" si="13"/>
        <v>223.71411165908128</v>
      </c>
      <c r="S28" s="122">
        <f t="shared" si="13"/>
        <v>136.87217458633833</v>
      </c>
      <c r="T28" s="122">
        <f t="shared" si="13"/>
        <v>89.31050301604472</v>
      </c>
      <c r="U28" s="122">
        <f t="shared" si="13"/>
        <v>67.466009930674744</v>
      </c>
      <c r="V28" s="122">
        <f t="shared" si="13"/>
        <v>58.863279648806227</v>
      </c>
      <c r="W28" s="122">
        <f t="shared" si="13"/>
        <v>127.6032676722356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8.352511535061149</v>
      </c>
      <c r="D29" s="98">
        <f>IF(RES_hhdet_in_tes!D29=0,0,RES_hhdet_in_tes!D29*1000*11630/RES_hhdet_in_new!D26)</f>
        <v>2.1978948636484472</v>
      </c>
      <c r="E29" s="98">
        <f>IF(RES_hhdet_in_tes!E29=0,0,RES_hhdet_in_tes!E29*1000*11630/RES_hhdet_in_new!E26)</f>
        <v>22.106852245266637</v>
      </c>
      <c r="F29" s="98">
        <f>IF(RES_hhdet_in_tes!F29=0,0,RES_hhdet_in_tes!F29*1000*11630/RES_hhdet_in_new!F26)</f>
        <v>28.586060708821897</v>
      </c>
      <c r="G29" s="98">
        <f>IF(RES_hhdet_in_tes!G29=0,0,RES_hhdet_in_tes!G29*1000*11630/RES_hhdet_in_new!G26)</f>
        <v>65.425082277457861</v>
      </c>
      <c r="H29" s="98">
        <f>IF(RES_hhdet_in_tes!H29=0,0,RES_hhdet_in_tes!H29*1000*11630/RES_hhdet_in_new!H26)</f>
        <v>104.6050252681538</v>
      </c>
      <c r="I29" s="98">
        <f>IF(RES_hhdet_in_tes!I29=0,0,RES_hhdet_in_tes!I29*1000*11630/RES_hhdet_in_new!I26)</f>
        <v>19.701120754511074</v>
      </c>
      <c r="J29" s="98">
        <f>IF(RES_hhdet_in_tes!J29=0,0,RES_hhdet_in_tes!J29*1000*11630/RES_hhdet_in_new!J26)</f>
        <v>37.540011872140788</v>
      </c>
      <c r="K29" s="98">
        <f>IF(RES_hhdet_in_tes!K29=0,0,RES_hhdet_in_tes!K29*1000*11630/RES_hhdet_in_new!K26)</f>
        <v>70.061589256136102</v>
      </c>
      <c r="L29" s="98">
        <f>IF(RES_hhdet_in_tes!L29=0,0,RES_hhdet_in_tes!L29*1000*11630/RES_hhdet_in_new!L26)</f>
        <v>88.060141377230948</v>
      </c>
      <c r="M29" s="98">
        <f>IF(RES_hhdet_in_tes!M29=0,0,RES_hhdet_in_tes!M29*1000*11630/RES_hhdet_in_new!M26)</f>
        <v>204.90180723048758</v>
      </c>
      <c r="N29" s="98">
        <f>IF(RES_hhdet_in_tes!N29=0,0,RES_hhdet_in_tes!N29*1000*11630/RES_hhdet_in_new!N26)</f>
        <v>217.76283619755097</v>
      </c>
      <c r="O29" s="98">
        <f>IF(RES_hhdet_in_tes!O29=0,0,RES_hhdet_in_tes!O29*1000*11630/RES_hhdet_in_new!O26)</f>
        <v>167.44528928262943</v>
      </c>
      <c r="P29" s="98">
        <f>IF(RES_hhdet_in_tes!P29=0,0,RES_hhdet_in_tes!P29*1000*11630/RES_hhdet_in_new!P26)</f>
        <v>219.12403077843683</v>
      </c>
      <c r="Q29" s="98">
        <f>IF(RES_hhdet_in_tes!Q29=0,0,RES_hhdet_in_tes!Q29*1000*11630/RES_hhdet_in_new!Q26)</f>
        <v>212.74586598546216</v>
      </c>
      <c r="R29" s="98">
        <f>IF(RES_hhdet_in_tes!R29=0,0,RES_hhdet_in_tes!R29*1000*11630/RES_hhdet_in_new!R26)</f>
        <v>223.71411165908128</v>
      </c>
      <c r="S29" s="98">
        <f>IF(RES_hhdet_in_tes!S29=0,0,RES_hhdet_in_tes!S29*1000*11630/RES_hhdet_in_new!S26)</f>
        <v>136.87217458633833</v>
      </c>
      <c r="T29" s="98">
        <f>IF(RES_hhdet_in_tes!T29=0,0,RES_hhdet_in_tes!T29*1000*11630/RES_hhdet_in_new!T26)</f>
        <v>89.31050301604472</v>
      </c>
      <c r="U29" s="98">
        <f>IF(RES_hhdet_in_tes!U29=0,0,RES_hhdet_in_tes!U29*1000*11630/RES_hhdet_in_new!U26)</f>
        <v>67.466009930674744</v>
      </c>
      <c r="V29" s="98">
        <f>IF(RES_hhdet_in_tes!V29=0,0,RES_hhdet_in_tes!V29*1000*11630/RES_hhdet_in_new!V26)</f>
        <v>58.863279648806227</v>
      </c>
      <c r="W29" s="98">
        <f>IF(RES_hhdet_in_tes!W29=0,0,RES_hhdet_in_tes!W29*1000*11630/RES_hhdet_in_new!W26)</f>
        <v>127.6032676722356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921.03571575951105</v>
      </c>
      <c r="D30" s="122">
        <v>1055.8125529774336</v>
      </c>
      <c r="E30" s="122">
        <v>1053.8379559864882</v>
      </c>
      <c r="F30" s="122">
        <v>1021.332107709378</v>
      </c>
      <c r="G30" s="122">
        <v>1024.2975830731089</v>
      </c>
      <c r="H30" s="122">
        <v>1006.0207396427801</v>
      </c>
      <c r="I30" s="122">
        <v>1044.6365239171253</v>
      </c>
      <c r="J30" s="122">
        <v>959.33445317401117</v>
      </c>
      <c r="K30" s="122">
        <v>1016.0219466755026</v>
      </c>
      <c r="L30" s="122">
        <v>994.95465612065573</v>
      </c>
      <c r="M30" s="122">
        <v>1013.9911535667434</v>
      </c>
      <c r="N30" s="122">
        <v>994.11548945885124</v>
      </c>
      <c r="O30" s="122">
        <v>987.03205525017461</v>
      </c>
      <c r="P30" s="122">
        <v>1007.4614080250572</v>
      </c>
      <c r="Q30" s="122">
        <v>1014.6398876778297</v>
      </c>
      <c r="R30" s="122">
        <v>1029.2053636778107</v>
      </c>
      <c r="S30" s="122">
        <v>1017.6500350425832</v>
      </c>
      <c r="T30" s="122">
        <v>969.80938699146202</v>
      </c>
      <c r="U30" s="122">
        <v>917.97506950601405</v>
      </c>
      <c r="V30" s="122">
        <v>859.31198610013485</v>
      </c>
      <c r="W30" s="122">
        <v>832.91278261158652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920.91714031803713</v>
      </c>
      <c r="D35" s="101">
        <v>1055.6829537798906</v>
      </c>
      <c r="E35" s="101">
        <v>1053.6827527400417</v>
      </c>
      <c r="F35" s="101">
        <v>1021.0839700869</v>
      </c>
      <c r="G35" s="101">
        <v>1024.1542230433565</v>
      </c>
      <c r="H35" s="101">
        <v>1005.9974490170792</v>
      </c>
      <c r="I35" s="101">
        <v>1044.5646964410555</v>
      </c>
      <c r="J35" s="101">
        <v>959.3128569357998</v>
      </c>
      <c r="K35" s="101">
        <v>1015.8966573505016</v>
      </c>
      <c r="L35" s="101">
        <v>995.00278511614977</v>
      </c>
      <c r="M35" s="101">
        <v>1013.7425952774036</v>
      </c>
      <c r="N35" s="101">
        <v>994.11230136794552</v>
      </c>
      <c r="O35" s="101">
        <v>987.04649800605353</v>
      </c>
      <c r="P35" s="101">
        <v>1006.8301494704306</v>
      </c>
      <c r="Q35" s="101">
        <v>1014.4302096559887</v>
      </c>
      <c r="R35" s="101">
        <v>1028.9876253038717</v>
      </c>
      <c r="S35" s="101">
        <v>1017.5806676543942</v>
      </c>
      <c r="T35" s="101">
        <v>970.185242707925</v>
      </c>
      <c r="U35" s="101">
        <v>918.13714011229763</v>
      </c>
      <c r="V35" s="101">
        <v>859.56561183591475</v>
      </c>
      <c r="W35" s="101">
        <v>833.07244836748941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921.13537449631394</v>
      </c>
      <c r="D36" s="104">
        <v>1055.9543890090797</v>
      </c>
      <c r="E36" s="104">
        <v>1053.9961554346039</v>
      </c>
      <c r="F36" s="104">
        <v>1021.4949847743695</v>
      </c>
      <c r="G36" s="104">
        <v>1024.4320895143253</v>
      </c>
      <c r="H36" s="104">
        <v>1006.0484690648589</v>
      </c>
      <c r="I36" s="104">
        <v>1044.6682270789768</v>
      </c>
      <c r="J36" s="104">
        <v>959.3594871807544</v>
      </c>
      <c r="K36" s="104">
        <v>1016.0740370742118</v>
      </c>
      <c r="L36" s="104">
        <v>994.6218203912523</v>
      </c>
      <c r="M36" s="104">
        <v>1014.0124326916963</v>
      </c>
      <c r="N36" s="104">
        <v>994.11976467654131</v>
      </c>
      <c r="O36" s="104">
        <v>987.01986148791161</v>
      </c>
      <c r="P36" s="104">
        <v>1007.6803685569203</v>
      </c>
      <c r="Q36" s="104">
        <v>1014.8683575978542</v>
      </c>
      <c r="R36" s="104">
        <v>1029.3601861476657</v>
      </c>
      <c r="S36" s="104">
        <v>1017.7160278010766</v>
      </c>
      <c r="T36" s="104">
        <v>969.18534718285878</v>
      </c>
      <c r="U36" s="104">
        <v>917.8320245795984</v>
      </c>
      <c r="V36" s="104">
        <v>859.02610738061412</v>
      </c>
      <c r="W36" s="104">
        <v>832.74726829319627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447.63143524979006</v>
      </c>
      <c r="D37" s="98">
        <v>539.70706572535858</v>
      </c>
      <c r="E37" s="98">
        <v>526.94706109241588</v>
      </c>
      <c r="F37" s="98">
        <v>511.70840895897732</v>
      </c>
      <c r="G37" s="98">
        <v>520.07087147961454</v>
      </c>
      <c r="H37" s="98">
        <v>501.84816084475455</v>
      </c>
      <c r="I37" s="98">
        <v>556.38796050078474</v>
      </c>
      <c r="J37" s="98">
        <v>462.76712169912247</v>
      </c>
      <c r="K37" s="98">
        <v>506.31134114066805</v>
      </c>
      <c r="L37" s="98">
        <v>419.10787908656789</v>
      </c>
      <c r="M37" s="98">
        <v>469.75936887107389</v>
      </c>
      <c r="N37" s="98">
        <v>439.41061118793931</v>
      </c>
      <c r="O37" s="98">
        <v>446.09327242572454</v>
      </c>
      <c r="P37" s="98">
        <v>474.19518838680165</v>
      </c>
      <c r="Q37" s="98">
        <v>483.05812874972423</v>
      </c>
      <c r="R37" s="98">
        <v>507.71347396388859</v>
      </c>
      <c r="S37" s="98">
        <v>505.02632169529159</v>
      </c>
      <c r="T37" s="98">
        <v>459.90990953751634</v>
      </c>
      <c r="U37" s="98">
        <v>419.99732403590605</v>
      </c>
      <c r="V37" s="98">
        <v>389.18761763241872</v>
      </c>
      <c r="W37" s="98">
        <v>375.97192149309438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473.50393924652377</v>
      </c>
      <c r="D38" s="98">
        <v>516.24732328372113</v>
      </c>
      <c r="E38" s="98">
        <v>527.04909434218803</v>
      </c>
      <c r="F38" s="98">
        <v>509.78657581539215</v>
      </c>
      <c r="G38" s="98">
        <v>504.36121803471093</v>
      </c>
      <c r="H38" s="98">
        <v>504.20030822010426</v>
      </c>
      <c r="I38" s="98">
        <v>488.28026657819203</v>
      </c>
      <c r="J38" s="98">
        <v>496.59236548163199</v>
      </c>
      <c r="K38" s="98">
        <v>509.76269593354374</v>
      </c>
      <c r="L38" s="98">
        <v>575.51394130468452</v>
      </c>
      <c r="M38" s="98">
        <v>544.25306382062229</v>
      </c>
      <c r="N38" s="98">
        <v>554.70915348860194</v>
      </c>
      <c r="O38" s="98">
        <v>540.92658906218708</v>
      </c>
      <c r="P38" s="98">
        <v>533.48518017011884</v>
      </c>
      <c r="Q38" s="98">
        <v>531.8102288481299</v>
      </c>
      <c r="R38" s="98">
        <v>521.64671218377714</v>
      </c>
      <c r="S38" s="98">
        <v>512.68970610578515</v>
      </c>
      <c r="T38" s="98">
        <v>509.27543764534244</v>
      </c>
      <c r="U38" s="98">
        <v>497.83470054369224</v>
      </c>
      <c r="V38" s="98">
        <v>469.83848974819534</v>
      </c>
      <c r="W38" s="98">
        <v>456.775346800102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184.36807780003679</v>
      </c>
      <c r="D39" s="122">
        <v>184.77343090934841</v>
      </c>
      <c r="E39" s="122">
        <v>184.44808167902946</v>
      </c>
      <c r="F39" s="122">
        <v>190.00362090318524</v>
      </c>
      <c r="G39" s="122">
        <v>190.68201311976745</v>
      </c>
      <c r="H39" s="122">
        <v>208.86200419255866</v>
      </c>
      <c r="I39" s="122">
        <v>195.50026709432706</v>
      </c>
      <c r="J39" s="122">
        <v>200.84033879953492</v>
      </c>
      <c r="K39" s="122">
        <v>183.54126995405878</v>
      </c>
      <c r="L39" s="122">
        <v>224.42072334852872</v>
      </c>
      <c r="M39" s="122">
        <v>223.86018682966804</v>
      </c>
      <c r="N39" s="122">
        <v>223.77945047828436</v>
      </c>
      <c r="O39" s="122">
        <v>219.4085794151093</v>
      </c>
      <c r="P39" s="122">
        <v>215.15533478638585</v>
      </c>
      <c r="Q39" s="122">
        <v>211.44802597261338</v>
      </c>
      <c r="R39" s="122">
        <v>207.76089288381814</v>
      </c>
      <c r="S39" s="122">
        <v>204.61424747202884</v>
      </c>
      <c r="T39" s="122">
        <v>201.73695199491084</v>
      </c>
      <c r="U39" s="122">
        <v>199.09003211176582</v>
      </c>
      <c r="V39" s="122">
        <v>196.455309244463</v>
      </c>
      <c r="W39" s="122">
        <v>195.69670263087048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184.36807780003679</v>
      </c>
      <c r="D41" s="33">
        <v>184.77343090934841</v>
      </c>
      <c r="E41" s="33">
        <v>184.44808167902946</v>
      </c>
      <c r="F41" s="33">
        <v>190.00362090318524</v>
      </c>
      <c r="G41" s="33">
        <v>190.68201311976745</v>
      </c>
      <c r="H41" s="33">
        <v>208.86200419255866</v>
      </c>
      <c r="I41" s="33">
        <v>195.50026709432706</v>
      </c>
      <c r="J41" s="33">
        <v>200.84033879953492</v>
      </c>
      <c r="K41" s="33">
        <v>183.54126995405878</v>
      </c>
      <c r="L41" s="33">
        <v>224.42072334852872</v>
      </c>
      <c r="M41" s="33">
        <v>223.86018682966804</v>
      </c>
      <c r="N41" s="33">
        <v>223.77945047828436</v>
      </c>
      <c r="O41" s="33">
        <v>219.4085794151093</v>
      </c>
      <c r="P41" s="33">
        <v>215.15533478638585</v>
      </c>
      <c r="Q41" s="33">
        <v>211.44802597261338</v>
      </c>
      <c r="R41" s="33">
        <v>207.76089288381814</v>
      </c>
      <c r="S41" s="33">
        <v>204.61424747202884</v>
      </c>
      <c r="T41" s="33">
        <v>201.73695199491084</v>
      </c>
      <c r="U41" s="33">
        <v>199.09003211176582</v>
      </c>
      <c r="V41" s="33">
        <v>196.455309244463</v>
      </c>
      <c r="W41" s="33">
        <v>195.69670263087048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9667.3711024245895</v>
      </c>
      <c r="M43" s="117">
        <f t="shared" si="14"/>
        <v>9280.6770622732292</v>
      </c>
      <c r="N43" s="117">
        <f t="shared" si="14"/>
        <v>9265.4533515427684</v>
      </c>
      <c r="O43" s="117">
        <f t="shared" si="14"/>
        <v>9016.9190332882008</v>
      </c>
      <c r="P43" s="117">
        <f t="shared" si="14"/>
        <v>8166.7683199225376</v>
      </c>
      <c r="Q43" s="117">
        <f t="shared" si="14"/>
        <v>7765.2055344721302</v>
      </c>
      <c r="R43" s="117">
        <f t="shared" ref="R43:V43" si="15">R44+R47+R49+R58</f>
        <v>7415.9405973866214</v>
      </c>
      <c r="S43" s="117">
        <f t="shared" si="15"/>
        <v>7038.7423314157031</v>
      </c>
      <c r="T43" s="117">
        <f t="shared" si="15"/>
        <v>6641.9597832402987</v>
      </c>
      <c r="U43" s="117">
        <f t="shared" si="15"/>
        <v>6232.0783955548641</v>
      </c>
      <c r="V43" s="117">
        <f t="shared" si="15"/>
        <v>5837.7424044042427</v>
      </c>
      <c r="W43" s="117">
        <f t="shared" ref="W43" si="16">W44+W47+W49+W58</f>
        <v>5336.6154477558903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8359.7177974116803</v>
      </c>
      <c r="M44" s="122">
        <f t="shared" si="17"/>
        <v>7836.7961880439716</v>
      </c>
      <c r="N44" s="122">
        <f t="shared" si="17"/>
        <v>7829.5098557517831</v>
      </c>
      <c r="O44" s="122">
        <f t="shared" si="17"/>
        <v>7642.7594512867408</v>
      </c>
      <c r="P44" s="122">
        <f t="shared" si="17"/>
        <v>6725.2589370317</v>
      </c>
      <c r="Q44" s="122">
        <f t="shared" si="17"/>
        <v>6325.6087325352992</v>
      </c>
      <c r="R44" s="122">
        <f t="shared" ref="R44:V44" si="18">SUM(R45:R46)</f>
        <v>5953.6833978745744</v>
      </c>
      <c r="S44" s="122">
        <f t="shared" si="18"/>
        <v>5694.5238298381119</v>
      </c>
      <c r="T44" s="122">
        <f t="shared" si="18"/>
        <v>5383.6496909512416</v>
      </c>
      <c r="U44" s="122">
        <f t="shared" si="18"/>
        <v>5050.950196878639</v>
      </c>
      <c r="V44" s="122">
        <f t="shared" si="18"/>
        <v>4725.0743931824773</v>
      </c>
      <c r="W44" s="122">
        <f t="shared" ref="W44" si="19">SUM(W45:W46)</f>
        <v>4221.3639386638542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8193.3933540042217</v>
      </c>
      <c r="M45" s="98">
        <v>7690.1749281275315</v>
      </c>
      <c r="N45" s="98">
        <v>7683.1514379293785</v>
      </c>
      <c r="O45" s="98">
        <v>7498.9404229549709</v>
      </c>
      <c r="P45" s="98">
        <v>6607.0292437426115</v>
      </c>
      <c r="Q45" s="98">
        <v>6211.3531532774505</v>
      </c>
      <c r="R45" s="98">
        <v>5845.7020452290999</v>
      </c>
      <c r="S45" s="98">
        <v>5592.9427186985049</v>
      </c>
      <c r="T45" s="98">
        <v>5288.6892726785163</v>
      </c>
      <c r="U45" s="98">
        <v>4963.6237206474116</v>
      </c>
      <c r="V45" s="98">
        <v>4645.4246521518853</v>
      </c>
      <c r="W45" s="98">
        <v>4148.4975296639232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166.32444340745877</v>
      </c>
      <c r="M46" s="98">
        <v>146.6212599164401</v>
      </c>
      <c r="N46" s="98">
        <v>146.35841782240468</v>
      </c>
      <c r="O46" s="98">
        <v>143.81902833177008</v>
      </c>
      <c r="P46" s="98">
        <v>118.22969328908832</v>
      </c>
      <c r="Q46" s="98">
        <v>114.25557925784835</v>
      </c>
      <c r="R46" s="98">
        <v>107.9813526454743</v>
      </c>
      <c r="S46" s="98">
        <v>101.58111113960658</v>
      </c>
      <c r="T46" s="98">
        <v>94.960418272725519</v>
      </c>
      <c r="U46" s="98">
        <v>87.326476231226991</v>
      </c>
      <c r="V46" s="98">
        <v>79.649741030591997</v>
      </c>
      <c r="W46" s="98">
        <v>72.86640899993067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88.278127893927419</v>
      </c>
      <c r="M47" s="122">
        <f t="shared" si="20"/>
        <v>206.02935636297147</v>
      </c>
      <c r="N47" s="122">
        <f t="shared" si="20"/>
        <v>218.04856299714839</v>
      </c>
      <c r="O47" s="122">
        <f t="shared" si="20"/>
        <v>167.71895929675756</v>
      </c>
      <c r="P47" s="122">
        <f t="shared" si="20"/>
        <v>218.89188737159108</v>
      </c>
      <c r="Q47" s="122">
        <f t="shared" si="20"/>
        <v>213.50788240426814</v>
      </c>
      <c r="R47" s="122">
        <f t="shared" si="20"/>
        <v>225.29087652337043</v>
      </c>
      <c r="S47" s="122">
        <f t="shared" si="20"/>
        <v>121.9519251970419</v>
      </c>
      <c r="T47" s="122">
        <f t="shared" si="20"/>
        <v>86.760992931396032</v>
      </c>
      <c r="U47" s="122">
        <f t="shared" si="20"/>
        <v>64.063119078908258</v>
      </c>
      <c r="V47" s="122">
        <f t="shared" si="20"/>
        <v>56.899624141740709</v>
      </c>
      <c r="W47" s="122">
        <f t="shared" si="20"/>
        <v>86.626882571139177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88.278127893927419</v>
      </c>
      <c r="M48" s="98">
        <f>IF(RES_hhdet_in_tes!M48=0,0,RES_hhdet_in_tes!M48*1000*11630/RES_hhdet_in_new!M45)</f>
        <v>206.02935636297147</v>
      </c>
      <c r="N48" s="98">
        <f>IF(RES_hhdet_in_tes!N48=0,0,RES_hhdet_in_tes!N48*1000*11630/RES_hhdet_in_new!N45)</f>
        <v>218.04856299714839</v>
      </c>
      <c r="O48" s="98">
        <f>IF(RES_hhdet_in_tes!O48=0,0,RES_hhdet_in_tes!O48*1000*11630/RES_hhdet_in_new!O45)</f>
        <v>167.71895929675756</v>
      </c>
      <c r="P48" s="98">
        <f>IF(RES_hhdet_in_tes!P48=0,0,RES_hhdet_in_tes!P48*1000*11630/RES_hhdet_in_new!P45)</f>
        <v>218.89188737159108</v>
      </c>
      <c r="Q48" s="98">
        <f>IF(RES_hhdet_in_tes!Q48=0,0,RES_hhdet_in_tes!Q48*1000*11630/RES_hhdet_in_new!Q45)</f>
        <v>213.50788240426814</v>
      </c>
      <c r="R48" s="98">
        <f>IF(RES_hhdet_in_tes!R48=0,0,RES_hhdet_in_tes!R48*1000*11630/RES_hhdet_in_new!R45)</f>
        <v>225.29087652337043</v>
      </c>
      <c r="S48" s="98">
        <f>IF(RES_hhdet_in_tes!S48=0,0,RES_hhdet_in_tes!S48*1000*11630/RES_hhdet_in_new!S45)</f>
        <v>121.9519251970419</v>
      </c>
      <c r="T48" s="98">
        <f>IF(RES_hhdet_in_tes!T48=0,0,RES_hhdet_in_tes!T48*1000*11630/RES_hhdet_in_new!T45)</f>
        <v>86.760992931396032</v>
      </c>
      <c r="U48" s="98">
        <f>IF(RES_hhdet_in_tes!U48=0,0,RES_hhdet_in_tes!U48*1000*11630/RES_hhdet_in_new!U45)</f>
        <v>64.063119078908258</v>
      </c>
      <c r="V48" s="98">
        <f>IF(RES_hhdet_in_tes!V48=0,0,RES_hhdet_in_tes!V48*1000*11630/RES_hhdet_in_new!V45)</f>
        <v>56.899624141740709</v>
      </c>
      <c r="W48" s="98">
        <f>IF(RES_hhdet_in_tes!W48=0,0,RES_hhdet_in_tes!W48*1000*11630/RES_hhdet_in_new!W45)</f>
        <v>86.626882571139177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994.95445377045348</v>
      </c>
      <c r="M49" s="122">
        <v>1013.9913310366192</v>
      </c>
      <c r="N49" s="122">
        <v>994.11548231555162</v>
      </c>
      <c r="O49" s="122">
        <v>987.03204328959305</v>
      </c>
      <c r="P49" s="122">
        <v>1007.4621607328612</v>
      </c>
      <c r="Q49" s="122">
        <v>1014.6408935599495</v>
      </c>
      <c r="R49" s="122">
        <v>1029.2054301048588</v>
      </c>
      <c r="S49" s="122">
        <v>1017.6523289085201</v>
      </c>
      <c r="T49" s="122">
        <v>969.81214736275115</v>
      </c>
      <c r="U49" s="122">
        <v>917.97504748555104</v>
      </c>
      <c r="V49" s="122">
        <v>859.31307783556122</v>
      </c>
      <c r="W49" s="122">
        <v>832.92792389002591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995.00278511614954</v>
      </c>
      <c r="M54" s="101">
        <v>1013.7425952774034</v>
      </c>
      <c r="N54" s="101">
        <v>994.11230136794529</v>
      </c>
      <c r="O54" s="101">
        <v>987.04649800605364</v>
      </c>
      <c r="P54" s="101">
        <v>1006.830149470431</v>
      </c>
      <c r="Q54" s="101">
        <v>1014.4302096559886</v>
      </c>
      <c r="R54" s="101">
        <v>1028.9876253038715</v>
      </c>
      <c r="S54" s="101">
        <v>1017.5806676543941</v>
      </c>
      <c r="T54" s="101">
        <v>970.185242707925</v>
      </c>
      <c r="U54" s="101">
        <v>918.13714011229786</v>
      </c>
      <c r="V54" s="101">
        <v>859.56561183591475</v>
      </c>
      <c r="W54" s="101">
        <v>833.07244836748964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994.6218203912523</v>
      </c>
      <c r="M55" s="104">
        <v>1014.0124326916958</v>
      </c>
      <c r="N55" s="104">
        <v>994.11976467654119</v>
      </c>
      <c r="O55" s="104">
        <v>987.01986148791173</v>
      </c>
      <c r="P55" s="104">
        <v>1007.6803685569204</v>
      </c>
      <c r="Q55" s="104">
        <v>1014.8683575978544</v>
      </c>
      <c r="R55" s="104">
        <v>1029.3601861476654</v>
      </c>
      <c r="S55" s="104">
        <v>1017.7160278010765</v>
      </c>
      <c r="T55" s="104">
        <v>969.18534718285866</v>
      </c>
      <c r="U55" s="104">
        <v>917.83202457959817</v>
      </c>
      <c r="V55" s="104">
        <v>859.02610738061389</v>
      </c>
      <c r="W55" s="104">
        <v>832.74726829319627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419.10787908656795</v>
      </c>
      <c r="M56" s="98">
        <v>469.75936887107389</v>
      </c>
      <c r="N56" s="98">
        <v>439.41061118793937</v>
      </c>
      <c r="O56" s="98">
        <v>446.09327242572459</v>
      </c>
      <c r="P56" s="98">
        <v>474.19518838680165</v>
      </c>
      <c r="Q56" s="98">
        <v>483.05812874972423</v>
      </c>
      <c r="R56" s="98">
        <v>507.71347396388848</v>
      </c>
      <c r="S56" s="98">
        <v>505.02632169529147</v>
      </c>
      <c r="T56" s="98">
        <v>459.90990953751634</v>
      </c>
      <c r="U56" s="98">
        <v>419.99732403590593</v>
      </c>
      <c r="V56" s="98">
        <v>389.18761763241855</v>
      </c>
      <c r="W56" s="98">
        <v>375.97192149309438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575.51394130468452</v>
      </c>
      <c r="M57" s="98">
        <v>544.25306382062217</v>
      </c>
      <c r="N57" s="98">
        <v>554.70915348860183</v>
      </c>
      <c r="O57" s="98">
        <v>540.92658906218696</v>
      </c>
      <c r="P57" s="98">
        <v>533.48518017011861</v>
      </c>
      <c r="Q57" s="98">
        <v>531.81022884813012</v>
      </c>
      <c r="R57" s="98">
        <v>521.64671218377703</v>
      </c>
      <c r="S57" s="98">
        <v>512.68970610578481</v>
      </c>
      <c r="T57" s="98">
        <v>509.27543764534238</v>
      </c>
      <c r="U57" s="98">
        <v>497.83470054369229</v>
      </c>
      <c r="V57" s="98">
        <v>469.8384897481954</v>
      </c>
      <c r="W57" s="98">
        <v>456.77534680010183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224.42072334852875</v>
      </c>
      <c r="M58" s="122">
        <v>223.86018682966804</v>
      </c>
      <c r="N58" s="122">
        <v>223.77945047828439</v>
      </c>
      <c r="O58" s="122">
        <v>219.4085794151093</v>
      </c>
      <c r="P58" s="122">
        <v>215.15533478638588</v>
      </c>
      <c r="Q58" s="122">
        <v>211.44802597261338</v>
      </c>
      <c r="R58" s="122">
        <v>207.76089288381809</v>
      </c>
      <c r="S58" s="122">
        <v>204.61424747202884</v>
      </c>
      <c r="T58" s="122">
        <v>201.73695199491081</v>
      </c>
      <c r="U58" s="122">
        <v>199.09003211176579</v>
      </c>
      <c r="V58" s="122">
        <v>196.455309244463</v>
      </c>
      <c r="W58" s="122">
        <v>195.69670263087048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224.42072334852875</v>
      </c>
      <c r="M60" s="33">
        <v>223.86018682966804</v>
      </c>
      <c r="N60" s="33">
        <v>223.77945047828439</v>
      </c>
      <c r="O60" s="33">
        <v>219.4085794151093</v>
      </c>
      <c r="P60" s="33">
        <v>215.15533478638588</v>
      </c>
      <c r="Q60" s="33">
        <v>211.44802597261338</v>
      </c>
      <c r="R60" s="33">
        <v>207.76089288381809</v>
      </c>
      <c r="S60" s="33">
        <v>204.61424747202884</v>
      </c>
      <c r="T60" s="33">
        <v>201.73695199491081</v>
      </c>
      <c r="U60" s="33">
        <v>199.09003211176579</v>
      </c>
      <c r="V60" s="33">
        <v>196.455309244463</v>
      </c>
      <c r="W60" s="33">
        <v>195.69670263087048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9766.1972577735796</v>
      </c>
      <c r="D62" s="117">
        <f t="shared" si="21"/>
        <v>9416.1203021684651</v>
      </c>
      <c r="E62" s="117">
        <f t="shared" si="21"/>
        <v>9671.6196958369019</v>
      </c>
      <c r="F62" s="117">
        <f t="shared" si="21"/>
        <v>9356.4551782189646</v>
      </c>
      <c r="G62" s="117">
        <f t="shared" si="21"/>
        <v>9126.7960064122381</v>
      </c>
      <c r="H62" s="117">
        <f t="shared" si="21"/>
        <v>9266.796804304091</v>
      </c>
      <c r="I62" s="117">
        <f t="shared" si="21"/>
        <v>8269.0127311011511</v>
      </c>
      <c r="J62" s="117">
        <f t="shared" si="21"/>
        <v>9418.5595995529784</v>
      </c>
      <c r="K62" s="117">
        <f t="shared" si="21"/>
        <v>9356.1338747130412</v>
      </c>
      <c r="L62" s="117">
        <f t="shared" si="21"/>
        <v>10864.419109702341</v>
      </c>
      <c r="M62" s="117">
        <f t="shared" si="21"/>
        <v>8678.4187381236861</v>
      </c>
      <c r="N62" s="117">
        <f t="shared" si="21"/>
        <v>9293.973415933111</v>
      </c>
      <c r="O62" s="117">
        <f t="shared" si="21"/>
        <v>9778.1197679993838</v>
      </c>
      <c r="P62" s="117">
        <f t="shared" si="21"/>
        <v>7244.9294640053777</v>
      </c>
      <c r="Q62" s="117">
        <f t="shared" si="21"/>
        <v>7506.8825925434221</v>
      </c>
      <c r="R62" s="117">
        <f t="shared" ref="R62:V62" si="22">R63+R66+R68+R77</f>
        <v>7575.0602944514903</v>
      </c>
      <c r="S62" s="117">
        <f t="shared" si="22"/>
        <v>7061.9214832964244</v>
      </c>
      <c r="T62" s="117">
        <f t="shared" si="22"/>
        <v>6755.1959764401709</v>
      </c>
      <c r="U62" s="117">
        <f t="shared" si="22"/>
        <v>6252.07268487483</v>
      </c>
      <c r="V62" s="117">
        <f t="shared" si="22"/>
        <v>5683.5621933737239</v>
      </c>
      <c r="W62" s="117">
        <f t="shared" ref="W62" si="23">W63+W66+W68+W77</f>
        <v>5781.9877003507636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8605.9108206958099</v>
      </c>
      <c r="D63" s="122">
        <f t="shared" si="24"/>
        <v>8185.5334384965681</v>
      </c>
      <c r="E63" s="122">
        <f t="shared" si="24"/>
        <v>8394.2723982427997</v>
      </c>
      <c r="F63" s="122">
        <f t="shared" si="24"/>
        <v>8104.1049222648526</v>
      </c>
      <c r="G63" s="122">
        <f t="shared" si="24"/>
        <v>7850.4101845016212</v>
      </c>
      <c r="H63" s="122">
        <f t="shared" si="24"/>
        <v>7926.5664119738003</v>
      </c>
      <c r="I63" s="122">
        <f t="shared" si="24"/>
        <v>7078.3201997815113</v>
      </c>
      <c r="J63" s="122">
        <f t="shared" si="24"/>
        <v>8163.9357859981246</v>
      </c>
      <c r="K63" s="122">
        <f t="shared" si="24"/>
        <v>8066.4090885909454</v>
      </c>
      <c r="L63" s="122">
        <f t="shared" si="24"/>
        <v>9327.5979147935486</v>
      </c>
      <c r="M63" s="122">
        <f t="shared" si="24"/>
        <v>7320.5167547277833</v>
      </c>
      <c r="N63" s="122">
        <f t="shared" si="24"/>
        <v>7874.0174545170812</v>
      </c>
      <c r="O63" s="122">
        <f t="shared" si="24"/>
        <v>8313.6445041924617</v>
      </c>
      <c r="P63" s="122">
        <f t="shared" si="24"/>
        <v>5947.2261284173428</v>
      </c>
      <c r="Q63" s="122">
        <f t="shared" si="24"/>
        <v>6038.908329605023</v>
      </c>
      <c r="R63" s="122">
        <f t="shared" ref="R63:V63" si="25">SUM(R64:R65)</f>
        <v>6060.4961958481581</v>
      </c>
      <c r="S63" s="122">
        <f t="shared" si="25"/>
        <v>5690.3991057663789</v>
      </c>
      <c r="T63" s="122">
        <f t="shared" si="25"/>
        <v>5470.203233404477</v>
      </c>
      <c r="U63" s="122">
        <f t="shared" si="25"/>
        <v>5068.6250856462811</v>
      </c>
      <c r="V63" s="122">
        <f t="shared" si="25"/>
        <v>4618.0084439104867</v>
      </c>
      <c r="W63" s="122">
        <f t="shared" ref="W63" si="26">SUM(W64:W65)</f>
        <v>4612.3748423459201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8412.3024032613139</v>
      </c>
      <c r="D64" s="98">
        <v>8004.8791929794606</v>
      </c>
      <c r="E64" s="98">
        <v>8212.3308433239799</v>
      </c>
      <c r="F64" s="98">
        <v>7931.9431094713646</v>
      </c>
      <c r="G64" s="98">
        <v>7687.5360915500542</v>
      </c>
      <c r="H64" s="98">
        <v>7766.1988115237218</v>
      </c>
      <c r="I64" s="98">
        <v>6939.2422430881252</v>
      </c>
      <c r="J64" s="98">
        <v>8002.8675468590845</v>
      </c>
      <c r="K64" s="98">
        <v>7909.1625773808528</v>
      </c>
      <c r="L64" s="98">
        <v>9142.0165866789848</v>
      </c>
      <c r="M64" s="98">
        <v>7183.5547406517862</v>
      </c>
      <c r="N64" s="98">
        <v>7726.8270482488633</v>
      </c>
      <c r="O64" s="98">
        <v>8157.2009732780589</v>
      </c>
      <c r="P64" s="98">
        <v>5842.674210392016</v>
      </c>
      <c r="Q64" s="98">
        <v>5929.8312433579376</v>
      </c>
      <c r="R64" s="98">
        <v>5950.5775903065769</v>
      </c>
      <c r="S64" s="98">
        <v>5588.8915730447179</v>
      </c>
      <c r="T64" s="98">
        <v>5373.7161257915886</v>
      </c>
      <c r="U64" s="98">
        <v>4980.9930261695863</v>
      </c>
      <c r="V64" s="98">
        <v>4540.1634945980977</v>
      </c>
      <c r="W64" s="98">
        <v>4532.7590601942993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193.60841743449649</v>
      </c>
      <c r="D65" s="98">
        <v>180.65424551710785</v>
      </c>
      <c r="E65" s="98">
        <v>181.94155491881966</v>
      </c>
      <c r="F65" s="98">
        <v>172.16181279348763</v>
      </c>
      <c r="G65" s="98">
        <v>162.87409295156669</v>
      </c>
      <c r="H65" s="98">
        <v>160.36760045007861</v>
      </c>
      <c r="I65" s="98">
        <v>139.07795669338645</v>
      </c>
      <c r="J65" s="98">
        <v>161.06823913903983</v>
      </c>
      <c r="K65" s="98">
        <v>157.24651121009268</v>
      </c>
      <c r="L65" s="98">
        <v>185.58132811456312</v>
      </c>
      <c r="M65" s="98">
        <v>136.96201407599682</v>
      </c>
      <c r="N65" s="98">
        <v>147.19040626821757</v>
      </c>
      <c r="O65" s="98">
        <v>156.4435309144026</v>
      </c>
      <c r="P65" s="98">
        <v>104.55191802532677</v>
      </c>
      <c r="Q65" s="98">
        <v>109.07708624708506</v>
      </c>
      <c r="R65" s="98">
        <v>109.91860554158109</v>
      </c>
      <c r="S65" s="98">
        <v>101.50753272166135</v>
      </c>
      <c r="T65" s="98">
        <v>96.487107612888167</v>
      </c>
      <c r="U65" s="98">
        <v>87.632059476694522</v>
      </c>
      <c r="V65" s="98">
        <v>77.844949312389048</v>
      </c>
      <c r="W65" s="98">
        <v>79.615782151620593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8.6218078405139273</v>
      </c>
      <c r="D66" s="122">
        <f t="shared" si="27"/>
        <v>2.1330470109059023</v>
      </c>
      <c r="E66" s="122">
        <f t="shared" si="27"/>
        <v>21.735331267379475</v>
      </c>
      <c r="F66" s="122">
        <f t="shared" si="27"/>
        <v>28.535997756943992</v>
      </c>
      <c r="G66" s="122">
        <f t="shared" si="27"/>
        <v>65.297818026740856</v>
      </c>
      <c r="H66" s="122">
        <f t="shared" si="27"/>
        <v>104.86090391428159</v>
      </c>
      <c r="I66" s="122">
        <f t="shared" si="27"/>
        <v>19.480185437677335</v>
      </c>
      <c r="J66" s="122">
        <f t="shared" si="27"/>
        <v>37.259824396398066</v>
      </c>
      <c r="K66" s="122">
        <f t="shared" si="27"/>
        <v>69.936127198605263</v>
      </c>
      <c r="L66" s="122">
        <f t="shared" si="27"/>
        <v>88.509430769573783</v>
      </c>
      <c r="M66" s="122">
        <f t="shared" si="27"/>
        <v>205.63370118491127</v>
      </c>
      <c r="N66" s="122">
        <f t="shared" si="27"/>
        <v>217.97499218946993</v>
      </c>
      <c r="O66" s="122">
        <f t="shared" si="27"/>
        <v>167.58492190897064</v>
      </c>
      <c r="P66" s="122">
        <f t="shared" si="27"/>
        <v>219.22982050749749</v>
      </c>
      <c r="Q66" s="122">
        <f t="shared" si="27"/>
        <v>212.69180173308277</v>
      </c>
      <c r="R66" s="122">
        <f t="shared" si="27"/>
        <v>223.49091902265891</v>
      </c>
      <c r="S66" s="122">
        <f t="shared" si="27"/>
        <v>136.77712106966032</v>
      </c>
      <c r="T66" s="122">
        <f t="shared" si="27"/>
        <v>89.133236798789127</v>
      </c>
      <c r="U66" s="122">
        <f t="shared" si="27"/>
        <v>67.218173385232674</v>
      </c>
      <c r="V66" s="122">
        <f t="shared" si="27"/>
        <v>58.702774281964381</v>
      </c>
      <c r="W66" s="122">
        <f t="shared" si="27"/>
        <v>127.57646623215129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8.6218078405139273</v>
      </c>
      <c r="D67" s="98">
        <f>IF(RES_hhdet_in_tes!D67=0,0,RES_hhdet_in_tes!D67*1000*11630/RES_hhdet_in_new!D64)</f>
        <v>2.1330470109059023</v>
      </c>
      <c r="E67" s="98">
        <f>IF(RES_hhdet_in_tes!E67=0,0,RES_hhdet_in_tes!E67*1000*11630/RES_hhdet_in_new!E64)</f>
        <v>21.735331267379475</v>
      </c>
      <c r="F67" s="98">
        <f>IF(RES_hhdet_in_tes!F67=0,0,RES_hhdet_in_tes!F67*1000*11630/RES_hhdet_in_new!F64)</f>
        <v>28.535997756943992</v>
      </c>
      <c r="G67" s="98">
        <f>IF(RES_hhdet_in_tes!G67=0,0,RES_hhdet_in_tes!G67*1000*11630/RES_hhdet_in_new!G64)</f>
        <v>65.297818026740856</v>
      </c>
      <c r="H67" s="98">
        <f>IF(RES_hhdet_in_tes!H67=0,0,RES_hhdet_in_tes!H67*1000*11630/RES_hhdet_in_new!H64)</f>
        <v>104.86090391428159</v>
      </c>
      <c r="I67" s="98">
        <f>IF(RES_hhdet_in_tes!I67=0,0,RES_hhdet_in_tes!I67*1000*11630/RES_hhdet_in_new!I64)</f>
        <v>19.480185437677335</v>
      </c>
      <c r="J67" s="98">
        <f>IF(RES_hhdet_in_tes!J67=0,0,RES_hhdet_in_tes!J67*1000*11630/RES_hhdet_in_new!J64)</f>
        <v>37.259824396398066</v>
      </c>
      <c r="K67" s="98">
        <f>IF(RES_hhdet_in_tes!K67=0,0,RES_hhdet_in_tes!K67*1000*11630/RES_hhdet_in_new!K64)</f>
        <v>69.936127198605263</v>
      </c>
      <c r="L67" s="98">
        <f>IF(RES_hhdet_in_tes!L67=0,0,RES_hhdet_in_tes!L67*1000*11630/RES_hhdet_in_new!L64)</f>
        <v>88.509430769573783</v>
      </c>
      <c r="M67" s="98">
        <f>IF(RES_hhdet_in_tes!M67=0,0,RES_hhdet_in_tes!M67*1000*11630/RES_hhdet_in_new!M64)</f>
        <v>205.63370118491127</v>
      </c>
      <c r="N67" s="98">
        <f>IF(RES_hhdet_in_tes!N67=0,0,RES_hhdet_in_tes!N67*1000*11630/RES_hhdet_in_new!N64)</f>
        <v>217.97499218946993</v>
      </c>
      <c r="O67" s="98">
        <f>IF(RES_hhdet_in_tes!O67=0,0,RES_hhdet_in_tes!O67*1000*11630/RES_hhdet_in_new!O64)</f>
        <v>167.58492190897064</v>
      </c>
      <c r="P67" s="98">
        <f>IF(RES_hhdet_in_tes!P67=0,0,RES_hhdet_in_tes!P67*1000*11630/RES_hhdet_in_new!P64)</f>
        <v>219.22982050749749</v>
      </c>
      <c r="Q67" s="98">
        <f>IF(RES_hhdet_in_tes!Q67=0,0,RES_hhdet_in_tes!Q67*1000*11630/RES_hhdet_in_new!Q64)</f>
        <v>212.69180173308277</v>
      </c>
      <c r="R67" s="98">
        <f>IF(RES_hhdet_in_tes!R67=0,0,RES_hhdet_in_tes!R67*1000*11630/RES_hhdet_in_new!R64)</f>
        <v>223.49091902265891</v>
      </c>
      <c r="S67" s="98">
        <f>IF(RES_hhdet_in_tes!S67=0,0,RES_hhdet_in_tes!S67*1000*11630/RES_hhdet_in_new!S64)</f>
        <v>136.77712106966032</v>
      </c>
      <c r="T67" s="98">
        <f>IF(RES_hhdet_in_tes!T67=0,0,RES_hhdet_in_tes!T67*1000*11630/RES_hhdet_in_new!T64)</f>
        <v>89.133236798789127</v>
      </c>
      <c r="U67" s="98">
        <f>IF(RES_hhdet_in_tes!U67=0,0,RES_hhdet_in_tes!U67*1000*11630/RES_hhdet_in_new!U64)</f>
        <v>67.218173385232674</v>
      </c>
      <c r="V67" s="98">
        <f>IF(RES_hhdet_in_tes!V67=0,0,RES_hhdet_in_tes!V67*1000*11630/RES_hhdet_in_new!V64)</f>
        <v>58.702774281964381</v>
      </c>
      <c r="W67" s="98">
        <f>IF(RES_hhdet_in_tes!W67=0,0,RES_hhdet_in_tes!W67*1000*11630/RES_hhdet_in_new!W64)</f>
        <v>127.57646623215129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966.59796219941234</v>
      </c>
      <c r="D68" s="122">
        <v>1043.82341155519</v>
      </c>
      <c r="E68" s="122">
        <v>1070.7303454163753</v>
      </c>
      <c r="F68" s="122">
        <v>1034.0915972322216</v>
      </c>
      <c r="G68" s="122">
        <v>1020.6740313683241</v>
      </c>
      <c r="H68" s="122">
        <v>1025.3372108314879</v>
      </c>
      <c r="I68" s="122">
        <v>977.90480079569613</v>
      </c>
      <c r="J68" s="122">
        <v>1015.8272999506911</v>
      </c>
      <c r="K68" s="122">
        <v>1036.252779909322</v>
      </c>
      <c r="L68" s="122">
        <v>1215.0483096510663</v>
      </c>
      <c r="M68" s="122">
        <v>927.25366858565826</v>
      </c>
      <c r="N68" s="122">
        <v>978.89286073982339</v>
      </c>
      <c r="O68" s="122">
        <v>1077.9481008573546</v>
      </c>
      <c r="P68" s="122">
        <v>863.45449479695003</v>
      </c>
      <c r="Q68" s="122">
        <v>1043.2912171963185</v>
      </c>
      <c r="R68" s="122">
        <v>1083.3148247511253</v>
      </c>
      <c r="S68" s="122">
        <v>1030.0608743132518</v>
      </c>
      <c r="T68" s="122">
        <v>993.85691843804443</v>
      </c>
      <c r="U68" s="122">
        <v>916.90128217634663</v>
      </c>
      <c r="V68" s="122">
        <v>810.72883385268051</v>
      </c>
      <c r="W68" s="122">
        <v>847.71371630268004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968.40418532579315</v>
      </c>
      <c r="D69" s="98">
        <v>1043.5770167433702</v>
      </c>
      <c r="E69" s="98">
        <v>1070.8804255035441</v>
      </c>
      <c r="F69" s="98">
        <v>1034.2119531692324</v>
      </c>
      <c r="G69" s="98">
        <v>1020.6229666846722</v>
      </c>
      <c r="H69" s="98">
        <v>1025.7045969602264</v>
      </c>
      <c r="I69" s="98">
        <v>975.10748516708156</v>
      </c>
      <c r="J69" s="98">
        <v>1017.1923197250794</v>
      </c>
      <c r="K69" s="98">
        <v>1036.6804393316804</v>
      </c>
      <c r="L69" s="98">
        <v>1217.0080247765302</v>
      </c>
      <c r="M69" s="98">
        <v>927.16761396118204</v>
      </c>
      <c r="N69" s="98">
        <v>978.49452401487258</v>
      </c>
      <c r="O69" s="98">
        <v>1078.2782056760236</v>
      </c>
      <c r="P69" s="98">
        <v>863.45358668793517</v>
      </c>
      <c r="Q69" s="98">
        <v>1045.3274723578659</v>
      </c>
      <c r="R69" s="98">
        <v>1083.5195930117829</v>
      </c>
      <c r="S69" s="98">
        <v>1030.2665378117013</v>
      </c>
      <c r="T69" s="98">
        <v>994.5384257920025</v>
      </c>
      <c r="U69" s="98">
        <v>916.86499619636754</v>
      </c>
      <c r="V69" s="98">
        <v>808.8615231586266</v>
      </c>
      <c r="W69" s="98">
        <v>847.72161718953009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968.49626938933625</v>
      </c>
      <c r="D70" s="98">
        <v>1043.6230765896958</v>
      </c>
      <c r="E70" s="98">
        <v>1070.9921026967834</v>
      </c>
      <c r="F70" s="98">
        <v>1034.4065831909534</v>
      </c>
      <c r="G70" s="98">
        <v>1020.7958328468964</v>
      </c>
      <c r="H70" s="98">
        <v>1025.8836311240884</v>
      </c>
      <c r="I70" s="98">
        <v>975.13146962709322</v>
      </c>
      <c r="J70" s="98">
        <v>1017.5105012529455</v>
      </c>
      <c r="K70" s="98">
        <v>1036.9263634724009</v>
      </c>
      <c r="L70" s="98">
        <v>1217.3854510668648</v>
      </c>
      <c r="M70" s="98">
        <v>0</v>
      </c>
      <c r="N70" s="98">
        <v>978.06771615573803</v>
      </c>
      <c r="O70" s="98">
        <v>1078.2606234181933</v>
      </c>
      <c r="P70" s="98">
        <v>0</v>
      </c>
      <c r="Q70" s="98">
        <v>1045.1841016566789</v>
      </c>
      <c r="R70" s="98">
        <v>1083.8650555157058</v>
      </c>
      <c r="S70" s="98">
        <v>1030.2569227063923</v>
      </c>
      <c r="T70" s="98">
        <v>994.0868406906684</v>
      </c>
      <c r="U70" s="98">
        <v>916.05763374404683</v>
      </c>
      <c r="V70" s="98">
        <v>807.45767687372711</v>
      </c>
      <c r="W70" s="98">
        <v>847.04306048359558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474.70307737784645</v>
      </c>
      <c r="D71" s="101">
        <v>532.50307545064243</v>
      </c>
      <c r="E71" s="101">
        <v>536.79432603341229</v>
      </c>
      <c r="F71" s="101">
        <v>519.31552212639758</v>
      </c>
      <c r="G71" s="101">
        <v>517.95373810410194</v>
      </c>
      <c r="H71" s="101">
        <v>513.31296839576885</v>
      </c>
      <c r="I71" s="101">
        <v>514.94775688787661</v>
      </c>
      <c r="J71" s="101">
        <v>496.2914060431512</v>
      </c>
      <c r="K71" s="101">
        <v>518.50080269375439</v>
      </c>
      <c r="L71" s="101">
        <v>541.82479073259242</v>
      </c>
      <c r="M71" s="101">
        <v>0</v>
      </c>
      <c r="N71" s="101">
        <v>430.92971675065724</v>
      </c>
      <c r="O71" s="101">
        <v>496.90232904751554</v>
      </c>
      <c r="P71" s="101">
        <v>0</v>
      </c>
      <c r="Q71" s="101">
        <v>500.69187630230175</v>
      </c>
      <c r="R71" s="101">
        <v>539.69015795805581</v>
      </c>
      <c r="S71" s="101">
        <v>512.45353849703372</v>
      </c>
      <c r="T71" s="101">
        <v>474.07541971187572</v>
      </c>
      <c r="U71" s="101">
        <v>419.44416462049077</v>
      </c>
      <c r="V71" s="101">
        <v>363.06232416853584</v>
      </c>
      <c r="W71" s="101">
        <v>383.785956588587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493.79319201148985</v>
      </c>
      <c r="D72" s="104">
        <v>511.12000113905339</v>
      </c>
      <c r="E72" s="104">
        <v>534.19777666337131</v>
      </c>
      <c r="F72" s="104">
        <v>515.09106106455579</v>
      </c>
      <c r="G72" s="104">
        <v>502.84209474279447</v>
      </c>
      <c r="H72" s="104">
        <v>512.57066272831958</v>
      </c>
      <c r="I72" s="104">
        <v>460.18371273921662</v>
      </c>
      <c r="J72" s="104">
        <v>521.2190952097942</v>
      </c>
      <c r="K72" s="104">
        <v>518.42556077864651</v>
      </c>
      <c r="L72" s="104">
        <v>675.56066033427226</v>
      </c>
      <c r="M72" s="104">
        <v>0</v>
      </c>
      <c r="N72" s="104">
        <v>547.13799940508079</v>
      </c>
      <c r="O72" s="104">
        <v>581.35829437067775</v>
      </c>
      <c r="P72" s="104">
        <v>0</v>
      </c>
      <c r="Q72" s="104">
        <v>544.49222535437718</v>
      </c>
      <c r="R72" s="104">
        <v>544.17489755765007</v>
      </c>
      <c r="S72" s="104">
        <v>517.80338420935857</v>
      </c>
      <c r="T72" s="104">
        <v>520.01142097879256</v>
      </c>
      <c r="U72" s="104">
        <v>496.61346912355594</v>
      </c>
      <c r="V72" s="104">
        <v>444.39535270519121</v>
      </c>
      <c r="W72" s="104">
        <v>463.25710389500858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920.91714031803701</v>
      </c>
      <c r="D73" s="101">
        <v>1055.6829537798908</v>
      </c>
      <c r="E73" s="101">
        <v>1053.6827527400415</v>
      </c>
      <c r="F73" s="101">
        <v>1021.0839700869002</v>
      </c>
      <c r="G73" s="101">
        <v>1024.1542230433568</v>
      </c>
      <c r="H73" s="101">
        <v>1005.9974490170792</v>
      </c>
      <c r="I73" s="101">
        <v>1044.5646964410557</v>
      </c>
      <c r="J73" s="101">
        <v>959.3128569357998</v>
      </c>
      <c r="K73" s="101">
        <v>1015.8966573505018</v>
      </c>
      <c r="L73" s="101">
        <v>995.00278511614965</v>
      </c>
      <c r="M73" s="101">
        <v>1013.7425952774039</v>
      </c>
      <c r="N73" s="101">
        <v>994.11230136794541</v>
      </c>
      <c r="O73" s="101">
        <v>987.04649800605353</v>
      </c>
      <c r="P73" s="101">
        <v>0</v>
      </c>
      <c r="Q73" s="101">
        <v>1014.4302096559887</v>
      </c>
      <c r="R73" s="101">
        <v>1028.9876253038715</v>
      </c>
      <c r="S73" s="101">
        <v>1017.5806676543943</v>
      </c>
      <c r="T73" s="101">
        <v>970.18524270792477</v>
      </c>
      <c r="U73" s="101">
        <v>918.13714011229763</v>
      </c>
      <c r="V73" s="101">
        <v>859.56561183591475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921.13537449631372</v>
      </c>
      <c r="D74" s="104">
        <v>1055.9543890090797</v>
      </c>
      <c r="E74" s="104">
        <v>1053.9961554346039</v>
      </c>
      <c r="F74" s="104">
        <v>1021.4949847743695</v>
      </c>
      <c r="G74" s="104">
        <v>1024.4320895143253</v>
      </c>
      <c r="H74" s="104">
        <v>1006.048469064859</v>
      </c>
      <c r="I74" s="104">
        <v>1044.6682270789765</v>
      </c>
      <c r="J74" s="104">
        <v>959.3594871807544</v>
      </c>
      <c r="K74" s="104">
        <v>1016.0740370742114</v>
      </c>
      <c r="L74" s="104">
        <v>994.62182039125219</v>
      </c>
      <c r="M74" s="104">
        <v>1014.0124326916957</v>
      </c>
      <c r="N74" s="104">
        <v>994.11976467654108</v>
      </c>
      <c r="O74" s="104">
        <v>987.0198614879115</v>
      </c>
      <c r="P74" s="104">
        <v>1007.6803685569203</v>
      </c>
      <c r="Q74" s="104">
        <v>1014.8683575978547</v>
      </c>
      <c r="R74" s="104">
        <v>1029.3601861476654</v>
      </c>
      <c r="S74" s="104">
        <v>1017.7160278010764</v>
      </c>
      <c r="T74" s="104">
        <v>969.18534718285889</v>
      </c>
      <c r="U74" s="104">
        <v>917.83202457959828</v>
      </c>
      <c r="V74" s="104">
        <v>859.02610738061401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447.63143524979</v>
      </c>
      <c r="D75" s="98">
        <v>539.70706572535858</v>
      </c>
      <c r="E75" s="98">
        <v>526.94706109241588</v>
      </c>
      <c r="F75" s="98">
        <v>511.70840895897732</v>
      </c>
      <c r="G75" s="98">
        <v>520.07087147961442</v>
      </c>
      <c r="H75" s="98">
        <v>501.84816084475449</v>
      </c>
      <c r="I75" s="98">
        <v>556.38796050078463</v>
      </c>
      <c r="J75" s="98">
        <v>462.76712169912253</v>
      </c>
      <c r="K75" s="98">
        <v>506.31134114066782</v>
      </c>
      <c r="L75" s="98">
        <v>419.10787908656783</v>
      </c>
      <c r="M75" s="98">
        <v>469.75936887107383</v>
      </c>
      <c r="N75" s="98">
        <v>439.41061118793931</v>
      </c>
      <c r="O75" s="98">
        <v>446.09327242572448</v>
      </c>
      <c r="P75" s="98">
        <v>474.19518838680159</v>
      </c>
      <c r="Q75" s="98">
        <v>483.05812874972435</v>
      </c>
      <c r="R75" s="98">
        <v>507.71347396388848</v>
      </c>
      <c r="S75" s="98">
        <v>505.02632169529136</v>
      </c>
      <c r="T75" s="98">
        <v>459.9099095375164</v>
      </c>
      <c r="U75" s="98">
        <v>419.99732403590605</v>
      </c>
      <c r="V75" s="98">
        <v>389.18761763241866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473.50393924652371</v>
      </c>
      <c r="D76" s="98">
        <v>516.24732328372136</v>
      </c>
      <c r="E76" s="98">
        <v>527.04909434218814</v>
      </c>
      <c r="F76" s="98">
        <v>509.78657581539221</v>
      </c>
      <c r="G76" s="98">
        <v>504.36121803471093</v>
      </c>
      <c r="H76" s="98">
        <v>504.20030822010443</v>
      </c>
      <c r="I76" s="98">
        <v>488.28026657819186</v>
      </c>
      <c r="J76" s="98">
        <v>496.59236548163199</v>
      </c>
      <c r="K76" s="98">
        <v>509.76269593354345</v>
      </c>
      <c r="L76" s="98">
        <v>575.51394130468429</v>
      </c>
      <c r="M76" s="98">
        <v>544.25306382062195</v>
      </c>
      <c r="N76" s="98">
        <v>554.70915348860171</v>
      </c>
      <c r="O76" s="98">
        <v>540.92658906218696</v>
      </c>
      <c r="P76" s="98">
        <v>533.48518017011872</v>
      </c>
      <c r="Q76" s="98">
        <v>531.81022884813012</v>
      </c>
      <c r="R76" s="98">
        <v>521.64671218377703</v>
      </c>
      <c r="S76" s="98">
        <v>512.68970610578492</v>
      </c>
      <c r="T76" s="98">
        <v>509.27543764534249</v>
      </c>
      <c r="U76" s="98">
        <v>497.83470054369224</v>
      </c>
      <c r="V76" s="98">
        <v>469.8384897481954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185.06666703784407</v>
      </c>
      <c r="D77" s="122">
        <v>184.63040510580137</v>
      </c>
      <c r="E77" s="122">
        <v>184.88162091034746</v>
      </c>
      <c r="F77" s="122">
        <v>189.72266096494667</v>
      </c>
      <c r="G77" s="122">
        <v>190.41397251555031</v>
      </c>
      <c r="H77" s="122">
        <v>210.03227758452218</v>
      </c>
      <c r="I77" s="122">
        <v>193.30754508626671</v>
      </c>
      <c r="J77" s="122">
        <v>201.53668920776431</v>
      </c>
      <c r="K77" s="122">
        <v>183.53587901416941</v>
      </c>
      <c r="L77" s="122">
        <v>233.26345448815135</v>
      </c>
      <c r="M77" s="122">
        <v>225.01461362533334</v>
      </c>
      <c r="N77" s="122">
        <v>223.08810848673645</v>
      </c>
      <c r="O77" s="122">
        <v>218.94224104059703</v>
      </c>
      <c r="P77" s="122">
        <v>215.01902028358711</v>
      </c>
      <c r="Q77" s="122">
        <v>211.99124400899862</v>
      </c>
      <c r="R77" s="122">
        <v>207.75835482954813</v>
      </c>
      <c r="S77" s="122">
        <v>204.68438214713427</v>
      </c>
      <c r="T77" s="122">
        <v>202.00258779886076</v>
      </c>
      <c r="U77" s="122">
        <v>199.32814366696911</v>
      </c>
      <c r="V77" s="122">
        <v>196.12214132859248</v>
      </c>
      <c r="W77" s="122">
        <v>194.32267547001183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185.74755711878757</v>
      </c>
      <c r="D78" s="98">
        <v>184.4726837502221</v>
      </c>
      <c r="E78" s="98">
        <v>185.3730690482918</v>
      </c>
      <c r="F78" s="98">
        <v>189.36530575993856</v>
      </c>
      <c r="G78" s="98">
        <v>190.11927842171792</v>
      </c>
      <c r="H78" s="98">
        <v>211.16831335506609</v>
      </c>
      <c r="I78" s="98">
        <v>191.80195069075097</v>
      </c>
      <c r="J78" s="98">
        <v>201.82128986198927</v>
      </c>
      <c r="K78" s="98">
        <v>183.53284186253418</v>
      </c>
      <c r="L78" s="98">
        <v>239.20869111145487</v>
      </c>
      <c r="M78" s="98">
        <v>225.69561941105769</v>
      </c>
      <c r="N78" s="98">
        <v>222.69948785360731</v>
      </c>
      <c r="O78" s="98">
        <v>218.65904723439658</v>
      </c>
      <c r="P78" s="98">
        <v>214.89592137513918</v>
      </c>
      <c r="Q78" s="98">
        <v>212.51362200917299</v>
      </c>
      <c r="R78" s="98">
        <v>207.7564483076055</v>
      </c>
      <c r="S78" s="98">
        <v>204.73889799660188</v>
      </c>
      <c r="T78" s="98">
        <v>202.20179589718865</v>
      </c>
      <c r="U78" s="98">
        <v>199.49297636462617</v>
      </c>
      <c r="V78" s="98">
        <v>195.90049282263666</v>
      </c>
      <c r="W78" s="98">
        <v>193.27799842013494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184.36807780003676</v>
      </c>
      <c r="D79" s="33">
        <v>184.77343090934838</v>
      </c>
      <c r="E79" s="33">
        <v>184.44808167902949</v>
      </c>
      <c r="F79" s="33">
        <v>190.00362090318524</v>
      </c>
      <c r="G79" s="33">
        <v>190.6820131197675</v>
      </c>
      <c r="H79" s="33">
        <v>208.86200419255871</v>
      </c>
      <c r="I79" s="33">
        <v>195.50026709432703</v>
      </c>
      <c r="J79" s="33">
        <v>200.84033879953492</v>
      </c>
      <c r="K79" s="33">
        <v>183.54126995405886</v>
      </c>
      <c r="L79" s="33">
        <v>224.42072334852875</v>
      </c>
      <c r="M79" s="33">
        <v>223.86018682966804</v>
      </c>
      <c r="N79" s="33">
        <v>223.77945047828433</v>
      </c>
      <c r="O79" s="33">
        <v>219.4085794151093</v>
      </c>
      <c r="P79" s="33">
        <v>215.15533478638594</v>
      </c>
      <c r="Q79" s="33">
        <v>211.44802597261341</v>
      </c>
      <c r="R79" s="33">
        <v>207.76089288381809</v>
      </c>
      <c r="S79" s="33">
        <v>204.61424747202881</v>
      </c>
      <c r="T79" s="33">
        <v>201.7369519949109</v>
      </c>
      <c r="U79" s="33">
        <v>199.09003211176582</v>
      </c>
      <c r="V79" s="33">
        <v>196.45530924446305</v>
      </c>
      <c r="W79" s="33">
        <v>195.69670263087045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9448.7295709771388</v>
      </c>
      <c r="D81" s="117">
        <f t="shared" si="28"/>
        <v>9371.819743735774</v>
      </c>
      <c r="E81" s="117">
        <f t="shared" si="28"/>
        <v>9331.1365992170267</v>
      </c>
      <c r="F81" s="117">
        <f t="shared" si="28"/>
        <v>9284.9491000946782</v>
      </c>
      <c r="G81" s="117">
        <f t="shared" si="28"/>
        <v>9212.6843052177828</v>
      </c>
      <c r="H81" s="117">
        <f t="shared" si="28"/>
        <v>9230.0047143977663</v>
      </c>
      <c r="I81" s="117">
        <f t="shared" si="28"/>
        <v>9138.2517065722113</v>
      </c>
      <c r="J81" s="117">
        <f t="shared" si="28"/>
        <v>9173.3932450876891</v>
      </c>
      <c r="K81" s="117">
        <f t="shared" si="28"/>
        <v>9324.3532601215175</v>
      </c>
      <c r="L81" s="117">
        <f t="shared" si="28"/>
        <v>9383.0630279608395</v>
      </c>
      <c r="M81" s="117">
        <f t="shared" si="28"/>
        <v>9548.9470861561967</v>
      </c>
      <c r="N81" s="117">
        <f t="shared" si="28"/>
        <v>9134.8127982165697</v>
      </c>
      <c r="O81" s="117">
        <f t="shared" si="28"/>
        <v>8770.2158103381535</v>
      </c>
      <c r="P81" s="117">
        <f t="shared" si="28"/>
        <v>8072.5494543184095</v>
      </c>
      <c r="Q81" s="117">
        <f t="shared" si="28"/>
        <v>7656.1459827228209</v>
      </c>
      <c r="R81" s="117">
        <f t="shared" ref="R81:V81" si="29">R82+R85+R87+R100</f>
        <v>7382.9493490886998</v>
      </c>
      <c r="S81" s="117">
        <f t="shared" si="29"/>
        <v>7047.1228140407666</v>
      </c>
      <c r="T81" s="117">
        <f t="shared" si="29"/>
        <v>6713.5661766885178</v>
      </c>
      <c r="U81" s="117">
        <f t="shared" si="29"/>
        <v>6382.7759603989425</v>
      </c>
      <c r="V81" s="117">
        <f t="shared" si="29"/>
        <v>6061.0480386866593</v>
      </c>
      <c r="W81" s="117">
        <f t="shared" ref="W81" si="30">W82+W85+W87+W100</f>
        <v>5560.3752236710288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8334.7230745771139</v>
      </c>
      <c r="D82" s="122">
        <f t="shared" si="31"/>
        <v>8129.0832396251571</v>
      </c>
      <c r="E82" s="122">
        <f t="shared" si="31"/>
        <v>8071.125603963098</v>
      </c>
      <c r="F82" s="122">
        <f t="shared" si="31"/>
        <v>8045.0944787576664</v>
      </c>
      <c r="G82" s="122">
        <f t="shared" si="31"/>
        <v>7932.4067450595849</v>
      </c>
      <c r="H82" s="122">
        <f t="shared" si="31"/>
        <v>7910.2758003509571</v>
      </c>
      <c r="I82" s="122">
        <f t="shared" si="31"/>
        <v>7878.6208905029898</v>
      </c>
      <c r="J82" s="122">
        <f t="shared" si="31"/>
        <v>7975.9993093110761</v>
      </c>
      <c r="K82" s="122">
        <f t="shared" si="31"/>
        <v>8054.9051695111184</v>
      </c>
      <c r="L82" s="122">
        <f t="shared" si="31"/>
        <v>8075.1815706246289</v>
      </c>
      <c r="M82" s="122">
        <f t="shared" si="31"/>
        <v>8105.4471663474269</v>
      </c>
      <c r="N82" s="122">
        <f t="shared" si="31"/>
        <v>7698.9461780465435</v>
      </c>
      <c r="O82" s="122">
        <f t="shared" si="31"/>
        <v>7396.1961110511402</v>
      </c>
      <c r="P82" s="122">
        <f t="shared" si="31"/>
        <v>6630.7081865192731</v>
      </c>
      <c r="Q82" s="122">
        <f t="shared" si="31"/>
        <v>6217.3601025995213</v>
      </c>
      <c r="R82" s="122">
        <f t="shared" ref="R82:V82" si="32">SUM(R83:R84)</f>
        <v>5922.4996578520313</v>
      </c>
      <c r="S82" s="122">
        <f t="shared" si="32"/>
        <v>5688.0404428700622</v>
      </c>
      <c r="T82" s="122">
        <f t="shared" si="32"/>
        <v>5452.8732062912904</v>
      </c>
      <c r="U82" s="122">
        <f t="shared" si="32"/>
        <v>5198.4296903792938</v>
      </c>
      <c r="V82" s="122">
        <f t="shared" si="32"/>
        <v>4946.5838928200883</v>
      </c>
      <c r="W82" s="122">
        <f t="shared" ref="W82" si="33">SUM(W83:W84)</f>
        <v>4404.1879340134628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8258.6938229177213</v>
      </c>
      <c r="D83" s="98">
        <v>8056.3568420454039</v>
      </c>
      <c r="E83" s="98">
        <v>8000.2286048121778</v>
      </c>
      <c r="F83" s="98">
        <v>7975.8485686849372</v>
      </c>
      <c r="G83" s="98">
        <v>7865.7468236474988</v>
      </c>
      <c r="H83" s="98">
        <v>7845.4739653860506</v>
      </c>
      <c r="I83" s="98">
        <v>7815.9611436674377</v>
      </c>
      <c r="J83" s="98">
        <v>7912.3011210482819</v>
      </c>
      <c r="K83" s="98">
        <v>7991.3529359223912</v>
      </c>
      <c r="L83" s="98">
        <v>8010.1397992285802</v>
      </c>
      <c r="M83" s="98">
        <v>8044.0994850571942</v>
      </c>
      <c r="N83" s="98">
        <v>7640.7260797402914</v>
      </c>
      <c r="O83" s="98">
        <v>7339.8886545401901</v>
      </c>
      <c r="P83" s="98">
        <v>6583.5841249707109</v>
      </c>
      <c r="Q83" s="98">
        <v>6171.9478096744942</v>
      </c>
      <c r="R83" s="98">
        <v>5879.0606378643824</v>
      </c>
      <c r="S83" s="98">
        <v>5647.0151648425126</v>
      </c>
      <c r="T83" s="98">
        <v>5413.9891165274721</v>
      </c>
      <c r="U83" s="98">
        <v>5162.102343027288</v>
      </c>
      <c r="V83" s="98">
        <v>4912.8896309501179</v>
      </c>
      <c r="W83" s="98">
        <v>4373.4608206310822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76.02925165939179</v>
      </c>
      <c r="D84" s="98">
        <v>72.726397579753538</v>
      </c>
      <c r="E84" s="98">
        <v>70.896999150920536</v>
      </c>
      <c r="F84" s="98">
        <v>69.245910072729032</v>
      </c>
      <c r="G84" s="98">
        <v>66.659921412085978</v>
      </c>
      <c r="H84" s="98">
        <v>64.80183496490605</v>
      </c>
      <c r="I84" s="98">
        <v>62.659746835551779</v>
      </c>
      <c r="J84" s="98">
        <v>63.698188262794574</v>
      </c>
      <c r="K84" s="98">
        <v>63.55223358872761</v>
      </c>
      <c r="L84" s="98">
        <v>65.041771396049128</v>
      </c>
      <c r="M84" s="98">
        <v>61.347681290233105</v>
      </c>
      <c r="N84" s="98">
        <v>58.220098306251955</v>
      </c>
      <c r="O84" s="98">
        <v>56.307456510949898</v>
      </c>
      <c r="P84" s="98">
        <v>47.124061548562501</v>
      </c>
      <c r="Q84" s="98">
        <v>45.412292925027209</v>
      </c>
      <c r="R84" s="98">
        <v>43.439019987648457</v>
      </c>
      <c r="S84" s="98">
        <v>41.025278027549426</v>
      </c>
      <c r="T84" s="98">
        <v>38.884089763818018</v>
      </c>
      <c r="U84" s="98">
        <v>36.327347352005695</v>
      </c>
      <c r="V84" s="98">
        <v>33.694261869970639</v>
      </c>
      <c r="W84" s="98">
        <v>30.727113382380949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8.6026750892542303</v>
      </c>
      <c r="D85" s="122">
        <f t="shared" si="34"/>
        <v>2.150306121612755</v>
      </c>
      <c r="E85" s="122">
        <f t="shared" si="34"/>
        <v>21.725006019946061</v>
      </c>
      <c r="F85" s="122">
        <f t="shared" si="34"/>
        <v>28.519114430815282</v>
      </c>
      <c r="G85" s="122">
        <f t="shared" si="34"/>
        <v>65.298103091796676</v>
      </c>
      <c r="H85" s="122">
        <f t="shared" si="34"/>
        <v>104.84618982787529</v>
      </c>
      <c r="I85" s="122">
        <f t="shared" si="34"/>
        <v>19.494078232823362</v>
      </c>
      <c r="J85" s="122">
        <f t="shared" si="34"/>
        <v>37.219169545893529</v>
      </c>
      <c r="K85" s="122">
        <f t="shared" si="34"/>
        <v>69.884997655286753</v>
      </c>
      <c r="L85" s="122">
        <f t="shared" si="34"/>
        <v>88.506040444428095</v>
      </c>
      <c r="M85" s="122">
        <f t="shared" si="34"/>
        <v>205.64849423747984</v>
      </c>
      <c r="N85" s="122">
        <f t="shared" si="34"/>
        <v>217.97168512381236</v>
      </c>
      <c r="O85" s="122">
        <f t="shared" si="34"/>
        <v>167.57907505452806</v>
      </c>
      <c r="P85" s="122">
        <f t="shared" si="34"/>
        <v>219.22406102892182</v>
      </c>
      <c r="Q85" s="122">
        <f t="shared" si="34"/>
        <v>212.69770670533876</v>
      </c>
      <c r="R85" s="122">
        <f t="shared" si="34"/>
        <v>223.48359274669747</v>
      </c>
      <c r="S85" s="122">
        <f t="shared" si="34"/>
        <v>136.81801957838996</v>
      </c>
      <c r="T85" s="122">
        <f t="shared" si="34"/>
        <v>89.146169257468017</v>
      </c>
      <c r="U85" s="122">
        <f t="shared" si="34"/>
        <v>67.281308095735042</v>
      </c>
      <c r="V85" s="122">
        <f t="shared" si="34"/>
        <v>58.697183876281549</v>
      </c>
      <c r="W85" s="122">
        <f t="shared" si="34"/>
        <v>127.57777251385954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8.6026750892542303</v>
      </c>
      <c r="D86" s="98">
        <f>IF(RES_hhdet_in_tes!D86=0,0,RES_hhdet_in_tes!D86*1000*11630/RES_hhdet_in_new!D83)</f>
        <v>2.150306121612755</v>
      </c>
      <c r="E86" s="98">
        <f>IF(RES_hhdet_in_tes!E86=0,0,RES_hhdet_in_tes!E86*1000*11630/RES_hhdet_in_new!E83)</f>
        <v>21.725006019946061</v>
      </c>
      <c r="F86" s="98">
        <f>IF(RES_hhdet_in_tes!F86=0,0,RES_hhdet_in_tes!F86*1000*11630/RES_hhdet_in_new!F83)</f>
        <v>28.519114430815282</v>
      </c>
      <c r="G86" s="98">
        <f>IF(RES_hhdet_in_tes!G86=0,0,RES_hhdet_in_tes!G86*1000*11630/RES_hhdet_in_new!G83)</f>
        <v>65.298103091796676</v>
      </c>
      <c r="H86" s="98">
        <f>IF(RES_hhdet_in_tes!H86=0,0,RES_hhdet_in_tes!H86*1000*11630/RES_hhdet_in_new!H83)</f>
        <v>104.84618982787529</v>
      </c>
      <c r="I86" s="98">
        <f>IF(RES_hhdet_in_tes!I86=0,0,RES_hhdet_in_tes!I86*1000*11630/RES_hhdet_in_new!I83)</f>
        <v>19.494078232823362</v>
      </c>
      <c r="J86" s="98">
        <f>IF(RES_hhdet_in_tes!J86=0,0,RES_hhdet_in_tes!J86*1000*11630/RES_hhdet_in_new!J83)</f>
        <v>37.219169545893529</v>
      </c>
      <c r="K86" s="98">
        <f>IF(RES_hhdet_in_tes!K86=0,0,RES_hhdet_in_tes!K86*1000*11630/RES_hhdet_in_new!K83)</f>
        <v>69.884997655286753</v>
      </c>
      <c r="L86" s="98">
        <f>IF(RES_hhdet_in_tes!L86=0,0,RES_hhdet_in_tes!L86*1000*11630/RES_hhdet_in_new!L83)</f>
        <v>88.506040444428095</v>
      </c>
      <c r="M86" s="98">
        <f>IF(RES_hhdet_in_tes!M86=0,0,RES_hhdet_in_tes!M86*1000*11630/RES_hhdet_in_new!M83)</f>
        <v>205.64849423747984</v>
      </c>
      <c r="N86" s="98">
        <f>IF(RES_hhdet_in_tes!N86=0,0,RES_hhdet_in_tes!N86*1000*11630/RES_hhdet_in_new!N83)</f>
        <v>217.97168512381236</v>
      </c>
      <c r="O86" s="98">
        <f>IF(RES_hhdet_in_tes!O86=0,0,RES_hhdet_in_tes!O86*1000*11630/RES_hhdet_in_new!O83)</f>
        <v>167.57907505452806</v>
      </c>
      <c r="P86" s="98">
        <f>IF(RES_hhdet_in_tes!P86=0,0,RES_hhdet_in_tes!P86*1000*11630/RES_hhdet_in_new!P83)</f>
        <v>219.22406102892182</v>
      </c>
      <c r="Q86" s="98">
        <f>IF(RES_hhdet_in_tes!Q86=0,0,RES_hhdet_in_tes!Q86*1000*11630/RES_hhdet_in_new!Q83)</f>
        <v>212.69770670533876</v>
      </c>
      <c r="R86" s="98">
        <f>IF(RES_hhdet_in_tes!R86=0,0,RES_hhdet_in_tes!R86*1000*11630/RES_hhdet_in_new!R83)</f>
        <v>223.48359274669747</v>
      </c>
      <c r="S86" s="98">
        <f>IF(RES_hhdet_in_tes!S86=0,0,RES_hhdet_in_tes!S86*1000*11630/RES_hhdet_in_new!S83)</f>
        <v>136.81801957838996</v>
      </c>
      <c r="T86" s="98">
        <f>IF(RES_hhdet_in_tes!T86=0,0,RES_hhdet_in_tes!T86*1000*11630/RES_hhdet_in_new!T83)</f>
        <v>89.146169257468017</v>
      </c>
      <c r="U86" s="98">
        <f>IF(RES_hhdet_in_tes!U86=0,0,RES_hhdet_in_tes!U86*1000*11630/RES_hhdet_in_new!U83)</f>
        <v>67.281308095735042</v>
      </c>
      <c r="V86" s="98">
        <f>IF(RES_hhdet_in_tes!V86=0,0,RES_hhdet_in_tes!V86*1000*11630/RES_hhdet_in_new!V83)</f>
        <v>58.697183876281549</v>
      </c>
      <c r="W86" s="98">
        <f>IF(RES_hhdet_in_tes!W86=0,0,RES_hhdet_in_tes!W86*1000*11630/RES_hhdet_in_new!W83)</f>
        <v>127.57777251385954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921.03574351073416</v>
      </c>
      <c r="D87" s="122">
        <v>1055.8127670796562</v>
      </c>
      <c r="E87" s="122">
        <v>1053.837907554954</v>
      </c>
      <c r="F87" s="122">
        <v>1021.3318860030103</v>
      </c>
      <c r="G87" s="122">
        <v>1024.2974439466336</v>
      </c>
      <c r="H87" s="122">
        <v>1006.0207200263751</v>
      </c>
      <c r="I87" s="122">
        <v>1044.6364707420717</v>
      </c>
      <c r="J87" s="122">
        <v>959.33442743118542</v>
      </c>
      <c r="K87" s="122">
        <v>1016.0218230010527</v>
      </c>
      <c r="L87" s="122">
        <v>994.95469354325326</v>
      </c>
      <c r="M87" s="122">
        <v>1013.9912387416223</v>
      </c>
      <c r="N87" s="122">
        <v>994.11548456792752</v>
      </c>
      <c r="O87" s="122">
        <v>987.03204481737669</v>
      </c>
      <c r="P87" s="122">
        <v>1007.461871983829</v>
      </c>
      <c r="Q87" s="122">
        <v>1014.6401474453477</v>
      </c>
      <c r="R87" s="122">
        <v>1029.2052056061527</v>
      </c>
      <c r="S87" s="122">
        <v>1017.6501041202853</v>
      </c>
      <c r="T87" s="122">
        <v>969.80984914484873</v>
      </c>
      <c r="U87" s="122">
        <v>917.97492981214805</v>
      </c>
      <c r="V87" s="122">
        <v>859.31165274582622</v>
      </c>
      <c r="W87" s="122">
        <v>832.91281451283635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920.91714031803701</v>
      </c>
      <c r="D96" s="101">
        <v>1055.682953779891</v>
      </c>
      <c r="E96" s="101">
        <v>1053.6827527400415</v>
      </c>
      <c r="F96" s="101">
        <v>1021.0839700869001</v>
      </c>
      <c r="G96" s="101">
        <v>1024.1542230433568</v>
      </c>
      <c r="H96" s="101">
        <v>1005.9974490170792</v>
      </c>
      <c r="I96" s="101">
        <v>1044.5646964410555</v>
      </c>
      <c r="J96" s="101">
        <v>959.31285693579991</v>
      </c>
      <c r="K96" s="101">
        <v>1015.8966573505019</v>
      </c>
      <c r="L96" s="101">
        <v>995.00278511614988</v>
      </c>
      <c r="M96" s="101">
        <v>1013.7425952774037</v>
      </c>
      <c r="N96" s="101">
        <v>994.11230136794518</v>
      </c>
      <c r="O96" s="101">
        <v>987.04649800605353</v>
      </c>
      <c r="P96" s="101">
        <v>1006.8301494704308</v>
      </c>
      <c r="Q96" s="101">
        <v>1014.4302096559888</v>
      </c>
      <c r="R96" s="101">
        <v>1028.9876253038715</v>
      </c>
      <c r="S96" s="101">
        <v>1017.5806676543943</v>
      </c>
      <c r="T96" s="101">
        <v>970.18524270792477</v>
      </c>
      <c r="U96" s="101">
        <v>918.13714011229774</v>
      </c>
      <c r="V96" s="101">
        <v>859.56561183591486</v>
      </c>
      <c r="W96" s="101">
        <v>833.07244836748941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921.13537449631383</v>
      </c>
      <c r="D97" s="104">
        <v>1055.9543890090799</v>
      </c>
      <c r="E97" s="104">
        <v>1053.9961554346035</v>
      </c>
      <c r="F97" s="104">
        <v>1021.4949847743694</v>
      </c>
      <c r="G97" s="104">
        <v>1024.4320895143255</v>
      </c>
      <c r="H97" s="104">
        <v>1006.0484690648593</v>
      </c>
      <c r="I97" s="104">
        <v>1044.6682270789765</v>
      </c>
      <c r="J97" s="104">
        <v>959.3594871807544</v>
      </c>
      <c r="K97" s="104">
        <v>1016.0740370742116</v>
      </c>
      <c r="L97" s="104">
        <v>994.6218203912523</v>
      </c>
      <c r="M97" s="104">
        <v>1014.0124326916958</v>
      </c>
      <c r="N97" s="104">
        <v>994.11976467654097</v>
      </c>
      <c r="O97" s="104">
        <v>987.01986148791138</v>
      </c>
      <c r="P97" s="104">
        <v>1007.6803685569205</v>
      </c>
      <c r="Q97" s="104">
        <v>1014.8683575978544</v>
      </c>
      <c r="R97" s="104">
        <v>1029.3601861476657</v>
      </c>
      <c r="S97" s="104">
        <v>1017.7160278010767</v>
      </c>
      <c r="T97" s="104">
        <v>969.18534718285878</v>
      </c>
      <c r="U97" s="104">
        <v>917.8320245795984</v>
      </c>
      <c r="V97" s="104">
        <v>859.02610738061401</v>
      </c>
      <c r="W97" s="104">
        <v>832.7472682931965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447.63143524979006</v>
      </c>
      <c r="D98" s="98">
        <v>539.70706572535858</v>
      </c>
      <c r="E98" s="98">
        <v>526.94706109241577</v>
      </c>
      <c r="F98" s="98">
        <v>511.70840895897709</v>
      </c>
      <c r="G98" s="98">
        <v>520.07087147961442</v>
      </c>
      <c r="H98" s="98">
        <v>501.84816084475449</v>
      </c>
      <c r="I98" s="98">
        <v>556.38796050078452</v>
      </c>
      <c r="J98" s="98">
        <v>462.76712169912258</v>
      </c>
      <c r="K98" s="98">
        <v>506.31134114066788</v>
      </c>
      <c r="L98" s="98">
        <v>419.10787908656783</v>
      </c>
      <c r="M98" s="98">
        <v>469.75936887107378</v>
      </c>
      <c r="N98" s="98">
        <v>439.41061118793925</v>
      </c>
      <c r="O98" s="98">
        <v>446.09327242572454</v>
      </c>
      <c r="P98" s="98">
        <v>474.19518838680159</v>
      </c>
      <c r="Q98" s="98">
        <v>483.05812874972435</v>
      </c>
      <c r="R98" s="98">
        <v>507.71347396388848</v>
      </c>
      <c r="S98" s="98">
        <v>505.02632169529147</v>
      </c>
      <c r="T98" s="98">
        <v>459.90990953751634</v>
      </c>
      <c r="U98" s="98">
        <v>419.99732403590588</v>
      </c>
      <c r="V98" s="98">
        <v>389.18761763241861</v>
      </c>
      <c r="W98" s="98">
        <v>375.97192149309444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473.50393924652371</v>
      </c>
      <c r="D99" s="98">
        <v>516.24732328372136</v>
      </c>
      <c r="E99" s="98">
        <v>527.04909434218769</v>
      </c>
      <c r="F99" s="98">
        <v>509.78657581539215</v>
      </c>
      <c r="G99" s="98">
        <v>504.36121803471093</v>
      </c>
      <c r="H99" s="98">
        <v>504.20030822010466</v>
      </c>
      <c r="I99" s="98">
        <v>488.28026657819197</v>
      </c>
      <c r="J99" s="98">
        <v>496.59236548163187</v>
      </c>
      <c r="K99" s="98">
        <v>509.76269593354368</v>
      </c>
      <c r="L99" s="98">
        <v>575.51394130468452</v>
      </c>
      <c r="M99" s="98">
        <v>544.25306382062217</v>
      </c>
      <c r="N99" s="98">
        <v>554.70915348860171</v>
      </c>
      <c r="O99" s="98">
        <v>540.92658906218708</v>
      </c>
      <c r="P99" s="98">
        <v>533.48518017011895</v>
      </c>
      <c r="Q99" s="98">
        <v>531.81022884813012</v>
      </c>
      <c r="R99" s="98">
        <v>521.64671218377714</v>
      </c>
      <c r="S99" s="98">
        <v>512.68970610578515</v>
      </c>
      <c r="T99" s="98">
        <v>509.27543764534249</v>
      </c>
      <c r="U99" s="98">
        <v>497.83470054369241</v>
      </c>
      <c r="V99" s="98">
        <v>469.83848974819551</v>
      </c>
      <c r="W99" s="98">
        <v>456.77534680010211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184.36807780003679</v>
      </c>
      <c r="D100" s="122">
        <v>184.77343090934838</v>
      </c>
      <c r="E100" s="122">
        <v>184.44808167902949</v>
      </c>
      <c r="F100" s="122">
        <v>190.00362090318526</v>
      </c>
      <c r="G100" s="122">
        <v>190.6820131197675</v>
      </c>
      <c r="H100" s="122">
        <v>208.86200419255869</v>
      </c>
      <c r="I100" s="122">
        <v>195.50026709432703</v>
      </c>
      <c r="J100" s="122">
        <v>200.84033879953492</v>
      </c>
      <c r="K100" s="122">
        <v>183.54126995405886</v>
      </c>
      <c r="L100" s="122">
        <v>224.42072334852878</v>
      </c>
      <c r="M100" s="122">
        <v>223.86018682966807</v>
      </c>
      <c r="N100" s="122">
        <v>223.77945047828439</v>
      </c>
      <c r="O100" s="122">
        <v>219.40857941510927</v>
      </c>
      <c r="P100" s="122">
        <v>215.15533478638588</v>
      </c>
      <c r="Q100" s="122">
        <v>211.44802597261341</v>
      </c>
      <c r="R100" s="122">
        <v>207.76089288381812</v>
      </c>
      <c r="S100" s="122">
        <v>204.61424747202878</v>
      </c>
      <c r="T100" s="122">
        <v>201.7369519949109</v>
      </c>
      <c r="U100" s="122">
        <v>199.09003211176582</v>
      </c>
      <c r="V100" s="122">
        <v>196.455309244463</v>
      </c>
      <c r="W100" s="122">
        <v>195.69670263087045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184.36807780003679</v>
      </c>
      <c r="D103" s="33">
        <v>184.77343090934838</v>
      </c>
      <c r="E103" s="33">
        <v>184.44808167902949</v>
      </c>
      <c r="F103" s="33">
        <v>190.00362090318526</v>
      </c>
      <c r="G103" s="33">
        <v>190.6820131197675</v>
      </c>
      <c r="H103" s="33">
        <v>208.86200419255869</v>
      </c>
      <c r="I103" s="33">
        <v>195.50026709432703</v>
      </c>
      <c r="J103" s="33">
        <v>200.84033879953492</v>
      </c>
      <c r="K103" s="33">
        <v>183.54126995405886</v>
      </c>
      <c r="L103" s="33">
        <v>224.42072334852878</v>
      </c>
      <c r="M103" s="33">
        <v>223.86018682966807</v>
      </c>
      <c r="N103" s="33">
        <v>223.77945047828439</v>
      </c>
      <c r="O103" s="33">
        <v>219.40857941510927</v>
      </c>
      <c r="P103" s="33">
        <v>215.15533478638588</v>
      </c>
      <c r="Q103" s="33">
        <v>211.44802597261341</v>
      </c>
      <c r="R103" s="33">
        <v>207.76089288381812</v>
      </c>
      <c r="S103" s="33">
        <v>204.61424747202878</v>
      </c>
      <c r="T103" s="33">
        <v>201.7369519949109</v>
      </c>
      <c r="U103" s="33">
        <v>199.09003211176582</v>
      </c>
      <c r="V103" s="33">
        <v>196.455309244463</v>
      </c>
      <c r="W103" s="33">
        <v>195.69670263087045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9899.1850068448512</v>
      </c>
      <c r="D124" s="117">
        <f t="shared" si="42"/>
        <v>9301.8792852201477</v>
      </c>
      <c r="E124" s="117">
        <f t="shared" si="42"/>
        <v>9653.9574954393611</v>
      </c>
      <c r="F124" s="117">
        <f t="shared" si="42"/>
        <v>9594.9492718001329</v>
      </c>
      <c r="G124" s="117">
        <f t="shared" si="42"/>
        <v>9132.4101344490246</v>
      </c>
      <c r="H124" s="117">
        <f t="shared" si="42"/>
        <v>8998.9067451925202</v>
      </c>
      <c r="I124" s="117">
        <f t="shared" si="42"/>
        <v>8482.9473677900151</v>
      </c>
      <c r="J124" s="117">
        <f t="shared" si="42"/>
        <v>9401.8417597655498</v>
      </c>
      <c r="K124" s="117">
        <f t="shared" si="42"/>
        <v>9176.423630969135</v>
      </c>
      <c r="L124" s="117">
        <f t="shared" si="42"/>
        <v>10579.519387947641</v>
      </c>
      <c r="M124" s="117">
        <f t="shared" si="42"/>
        <v>8746.916505087931</v>
      </c>
      <c r="N124" s="117">
        <f t="shared" si="42"/>
        <v>9349.7038933552903</v>
      </c>
      <c r="O124" s="117">
        <f t="shared" si="42"/>
        <v>9715.5332290744118</v>
      </c>
      <c r="P124" s="117">
        <f t="shared" si="42"/>
        <v>7416.7944152043883</v>
      </c>
      <c r="Q124" s="117">
        <f t="shared" si="42"/>
        <v>7715.5545949236694</v>
      </c>
      <c r="R124" s="117">
        <f t="shared" ref="R124:V124" si="43">R125+R128+R130+R139</f>
        <v>7530.2326832017043</v>
      </c>
      <c r="S124" s="117">
        <f t="shared" si="43"/>
        <v>6957.2871376558005</v>
      </c>
      <c r="T124" s="117">
        <f t="shared" si="43"/>
        <v>6851.2784008873723</v>
      </c>
      <c r="U124" s="117">
        <f t="shared" si="43"/>
        <v>6266.2611337907147</v>
      </c>
      <c r="V124" s="117">
        <f t="shared" si="43"/>
        <v>5746.3287446042805</v>
      </c>
      <c r="W124" s="117">
        <f t="shared" ref="W124" si="44">W125+W128+W130+W139</f>
        <v>5748.6873595455345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8724.4374214450072</v>
      </c>
      <c r="D125" s="122">
        <f t="shared" si="45"/>
        <v>8083.3197329856303</v>
      </c>
      <c r="E125" s="122">
        <f t="shared" si="45"/>
        <v>8378.3726823976867</v>
      </c>
      <c r="F125" s="122">
        <f t="shared" si="45"/>
        <v>8315.030366535304</v>
      </c>
      <c r="G125" s="122">
        <f t="shared" si="45"/>
        <v>7854.3255442795326</v>
      </c>
      <c r="H125" s="122">
        <f t="shared" si="45"/>
        <v>7689.2636114055067</v>
      </c>
      <c r="I125" s="122">
        <f t="shared" si="45"/>
        <v>7267.1883144809508</v>
      </c>
      <c r="J125" s="122">
        <f t="shared" si="45"/>
        <v>8151.1561068746096</v>
      </c>
      <c r="K125" s="122">
        <f t="shared" si="45"/>
        <v>7908.6361623011226</v>
      </c>
      <c r="L125" s="122">
        <f t="shared" si="45"/>
        <v>9087.0117634034468</v>
      </c>
      <c r="M125" s="122">
        <f t="shared" si="45"/>
        <v>7382.3708163313122</v>
      </c>
      <c r="N125" s="122">
        <f t="shared" si="45"/>
        <v>7925.7400738445685</v>
      </c>
      <c r="O125" s="122">
        <f t="shared" si="45"/>
        <v>8260.8776019969555</v>
      </c>
      <c r="P125" s="122">
        <f t="shared" si="45"/>
        <v>6093.9275532956326</v>
      </c>
      <c r="Q125" s="122">
        <f t="shared" si="45"/>
        <v>6219.8181186718784</v>
      </c>
      <c r="R125" s="122">
        <f t="shared" ref="R125:V125" si="46">SUM(R126:R127)</f>
        <v>6024.4917309674811</v>
      </c>
      <c r="S125" s="122">
        <f t="shared" si="46"/>
        <v>5602.1194269456764</v>
      </c>
      <c r="T125" s="122">
        <f t="shared" si="46"/>
        <v>5553.5052331390752</v>
      </c>
      <c r="U125" s="122">
        <f t="shared" si="46"/>
        <v>5082.7448579839102</v>
      </c>
      <c r="V125" s="122">
        <f t="shared" si="46"/>
        <v>4673.0276784068919</v>
      </c>
      <c r="W125" s="122">
        <f t="shared" ref="W125" si="47">SUM(W126:W127)</f>
        <v>4581.9226778962784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8684.4629874631919</v>
      </c>
      <c r="D126" s="98">
        <v>8046.9987728079013</v>
      </c>
      <c r="E126" s="98">
        <v>8341.4124192341933</v>
      </c>
      <c r="F126" s="98">
        <v>8279.0910436559916</v>
      </c>
      <c r="G126" s="98">
        <v>7821.1844103331141</v>
      </c>
      <c r="H126" s="98">
        <v>7657.6384333621536</v>
      </c>
      <c r="I126" s="98">
        <v>7238.1744688748531</v>
      </c>
      <c r="J126" s="98">
        <v>8118.4771001721047</v>
      </c>
      <c r="K126" s="98">
        <v>7877.3135019367955</v>
      </c>
      <c r="L126" s="98">
        <v>9050.2679938387173</v>
      </c>
      <c r="M126" s="98">
        <v>7354.3272221808093</v>
      </c>
      <c r="N126" s="98">
        <v>7895.6587684232745</v>
      </c>
      <c r="O126" s="98">
        <v>8229.3122972558449</v>
      </c>
      <c r="P126" s="98">
        <v>6072.19573366241</v>
      </c>
      <c r="Q126" s="98">
        <v>6197.0197344243052</v>
      </c>
      <c r="R126" s="98">
        <v>6002.3168650887801</v>
      </c>
      <c r="S126" s="98">
        <v>5581.8435222666021</v>
      </c>
      <c r="T126" s="98">
        <v>5533.6335360866733</v>
      </c>
      <c r="U126" s="98">
        <v>5064.9231247599564</v>
      </c>
      <c r="V126" s="98">
        <v>4657.0578380353691</v>
      </c>
      <c r="W126" s="98">
        <v>4565.8831596188438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39.97443398181602</v>
      </c>
      <c r="D127" s="98">
        <v>36.320960177729297</v>
      </c>
      <c r="E127" s="98">
        <v>36.960263163492975</v>
      </c>
      <c r="F127" s="98">
        <v>35.9393228793124</v>
      </c>
      <c r="G127" s="98">
        <v>33.141133946418648</v>
      </c>
      <c r="H127" s="98">
        <v>31.625178043353433</v>
      </c>
      <c r="I127" s="98">
        <v>29.013845606097767</v>
      </c>
      <c r="J127" s="98">
        <v>32.679006702504999</v>
      </c>
      <c r="K127" s="98">
        <v>31.322660364326762</v>
      </c>
      <c r="L127" s="98">
        <v>36.743769564728929</v>
      </c>
      <c r="M127" s="98">
        <v>28.043594150503331</v>
      </c>
      <c r="N127" s="98">
        <v>30.081305421293678</v>
      </c>
      <c r="O127" s="98">
        <v>31.565304741110324</v>
      </c>
      <c r="P127" s="98">
        <v>21.731819633222884</v>
      </c>
      <c r="Q127" s="98">
        <v>22.798384247572958</v>
      </c>
      <c r="R127" s="98">
        <v>22.174865878701414</v>
      </c>
      <c r="S127" s="98">
        <v>20.275904679073896</v>
      </c>
      <c r="T127" s="98">
        <v>19.871697052401725</v>
      </c>
      <c r="U127" s="98">
        <v>17.821733223954059</v>
      </c>
      <c r="V127" s="98">
        <v>15.969840371522512</v>
      </c>
      <c r="W127" s="98">
        <v>16.039518277434514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8.6265814427532437</v>
      </c>
      <c r="D128" s="122">
        <f t="shared" si="48"/>
        <v>2.1373288699109243</v>
      </c>
      <c r="E128" s="122">
        <f t="shared" si="48"/>
        <v>21.747567616381815</v>
      </c>
      <c r="F128" s="122">
        <f t="shared" si="48"/>
        <v>28.577863170676451</v>
      </c>
      <c r="G128" s="122">
        <f t="shared" si="48"/>
        <v>65.323307797032228</v>
      </c>
      <c r="H128" s="122">
        <f t="shared" si="48"/>
        <v>104.88015361380506</v>
      </c>
      <c r="I128" s="122">
        <f t="shared" si="48"/>
        <v>19.459268706193672</v>
      </c>
      <c r="J128" s="122">
        <f t="shared" si="48"/>
        <v>37.215033245675052</v>
      </c>
      <c r="K128" s="122">
        <f t="shared" si="48"/>
        <v>69.922518348408161</v>
      </c>
      <c r="L128" s="122">
        <f t="shared" si="48"/>
        <v>88.474649301995569</v>
      </c>
      <c r="M128" s="122">
        <f t="shared" si="48"/>
        <v>205.64899892422756</v>
      </c>
      <c r="N128" s="122">
        <f t="shared" si="48"/>
        <v>217.93955294013293</v>
      </c>
      <c r="O128" s="122">
        <f t="shared" si="48"/>
        <v>167.57090926020666</v>
      </c>
      <c r="P128" s="122">
        <f t="shared" si="48"/>
        <v>219.24609483240752</v>
      </c>
      <c r="Q128" s="122">
        <f t="shared" si="48"/>
        <v>212.71114250758151</v>
      </c>
      <c r="R128" s="122">
        <f t="shared" si="48"/>
        <v>223.50113195782603</v>
      </c>
      <c r="S128" s="122">
        <f t="shared" si="48"/>
        <v>136.72796386122408</v>
      </c>
      <c r="T128" s="122">
        <f t="shared" si="48"/>
        <v>89.120317157260956</v>
      </c>
      <c r="U128" s="122">
        <f t="shared" si="48"/>
        <v>67.225032681515316</v>
      </c>
      <c r="V128" s="122">
        <f t="shared" si="48"/>
        <v>58.749852599852396</v>
      </c>
      <c r="W128" s="122">
        <f t="shared" si="48"/>
        <v>127.57602979096093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8.6265814427532437</v>
      </c>
      <c r="D129" s="98">
        <f>IF(RES_hhdet_in_tes!D129=0,0,RES_hhdet_in_tes!D129*1000*11630/RES_hhdet_in_new!D126)</f>
        <v>2.1373288699109243</v>
      </c>
      <c r="E129" s="98">
        <f>IF(RES_hhdet_in_tes!E129=0,0,RES_hhdet_in_tes!E129*1000*11630/RES_hhdet_in_new!E126)</f>
        <v>21.747567616381815</v>
      </c>
      <c r="F129" s="98">
        <f>IF(RES_hhdet_in_tes!F129=0,0,RES_hhdet_in_tes!F129*1000*11630/RES_hhdet_in_new!F126)</f>
        <v>28.577863170676451</v>
      </c>
      <c r="G129" s="98">
        <f>IF(RES_hhdet_in_tes!G129=0,0,RES_hhdet_in_tes!G129*1000*11630/RES_hhdet_in_new!G126)</f>
        <v>65.323307797032228</v>
      </c>
      <c r="H129" s="98">
        <f>IF(RES_hhdet_in_tes!H129=0,0,RES_hhdet_in_tes!H129*1000*11630/RES_hhdet_in_new!H126)</f>
        <v>104.88015361380506</v>
      </c>
      <c r="I129" s="98">
        <f>IF(RES_hhdet_in_tes!I129=0,0,RES_hhdet_in_tes!I129*1000*11630/RES_hhdet_in_new!I126)</f>
        <v>19.459268706193672</v>
      </c>
      <c r="J129" s="98">
        <f>IF(RES_hhdet_in_tes!J129=0,0,RES_hhdet_in_tes!J129*1000*11630/RES_hhdet_in_new!J126)</f>
        <v>37.215033245675052</v>
      </c>
      <c r="K129" s="98">
        <f>IF(RES_hhdet_in_tes!K129=0,0,RES_hhdet_in_tes!K129*1000*11630/RES_hhdet_in_new!K126)</f>
        <v>69.922518348408161</v>
      </c>
      <c r="L129" s="98">
        <f>IF(RES_hhdet_in_tes!L129=0,0,RES_hhdet_in_tes!L129*1000*11630/RES_hhdet_in_new!L126)</f>
        <v>88.474649301995569</v>
      </c>
      <c r="M129" s="98">
        <f>IF(RES_hhdet_in_tes!M129=0,0,RES_hhdet_in_tes!M129*1000*11630/RES_hhdet_in_new!M126)</f>
        <v>205.64899892422756</v>
      </c>
      <c r="N129" s="98">
        <f>IF(RES_hhdet_in_tes!N129=0,0,RES_hhdet_in_tes!N129*1000*11630/RES_hhdet_in_new!N126)</f>
        <v>217.93955294013293</v>
      </c>
      <c r="O129" s="98">
        <f>IF(RES_hhdet_in_tes!O129=0,0,RES_hhdet_in_tes!O129*1000*11630/RES_hhdet_in_new!O126)</f>
        <v>167.57090926020666</v>
      </c>
      <c r="P129" s="98">
        <f>IF(RES_hhdet_in_tes!P129=0,0,RES_hhdet_in_tes!P129*1000*11630/RES_hhdet_in_new!P126)</f>
        <v>219.24609483240752</v>
      </c>
      <c r="Q129" s="98">
        <f>IF(RES_hhdet_in_tes!Q129=0,0,RES_hhdet_in_tes!Q129*1000*11630/RES_hhdet_in_new!Q126)</f>
        <v>212.71114250758151</v>
      </c>
      <c r="R129" s="98">
        <f>IF(RES_hhdet_in_tes!R129=0,0,RES_hhdet_in_tes!R129*1000*11630/RES_hhdet_in_new!R126)</f>
        <v>223.50113195782603</v>
      </c>
      <c r="S129" s="98">
        <f>IF(RES_hhdet_in_tes!S129=0,0,RES_hhdet_in_tes!S129*1000*11630/RES_hhdet_in_new!S126)</f>
        <v>136.72796386122408</v>
      </c>
      <c r="T129" s="98">
        <f>IF(RES_hhdet_in_tes!T129=0,0,RES_hhdet_in_tes!T129*1000*11630/RES_hhdet_in_new!T126)</f>
        <v>89.120317157260956</v>
      </c>
      <c r="U129" s="98">
        <f>IF(RES_hhdet_in_tes!U129=0,0,RES_hhdet_in_tes!U129*1000*11630/RES_hhdet_in_new!U126)</f>
        <v>67.225032681515316</v>
      </c>
      <c r="V129" s="98">
        <f>IF(RES_hhdet_in_tes!V129=0,0,RES_hhdet_in_tes!V129*1000*11630/RES_hhdet_in_new!V126)</f>
        <v>58.749852599852396</v>
      </c>
      <c r="W129" s="98">
        <f>IF(RES_hhdet_in_tes!W129=0,0,RES_hhdet_in_tes!W129*1000*11630/RES_hhdet_in_new!W126)</f>
        <v>127.57602979096093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981.75292615705507</v>
      </c>
      <c r="D130" s="122">
        <v>1031.6487924552587</v>
      </c>
      <c r="E130" s="122">
        <v>1069.3891637462632</v>
      </c>
      <c r="F130" s="122">
        <v>1061.337421190967</v>
      </c>
      <c r="G130" s="122">
        <v>1022.0792692526921</v>
      </c>
      <c r="H130" s="122">
        <v>995.9009759806496</v>
      </c>
      <c r="I130" s="122">
        <v>1000.7995175085427</v>
      </c>
      <c r="J130" s="122">
        <v>1012.6302808457309</v>
      </c>
      <c r="K130" s="122">
        <v>1014.3236803655459</v>
      </c>
      <c r="L130" s="122">
        <v>1179.6122518936702</v>
      </c>
      <c r="M130" s="122">
        <v>935.03650300272329</v>
      </c>
      <c r="N130" s="122">
        <v>982.24481609230327</v>
      </c>
      <c r="O130" s="122">
        <v>1067.6761384021418</v>
      </c>
      <c r="P130" s="122">
        <v>888.46543228996245</v>
      </c>
      <c r="Q130" s="122">
        <v>1071.5773077715958</v>
      </c>
      <c r="R130" s="122">
        <v>1074.4789273925794</v>
      </c>
      <c r="S130" s="122">
        <v>1013.8254993768704</v>
      </c>
      <c r="T130" s="122">
        <v>1006.9158985961262</v>
      </c>
      <c r="U130" s="122">
        <v>917.20121101352277</v>
      </c>
      <c r="V130" s="122">
        <v>818.09590435307302</v>
      </c>
      <c r="W130" s="122">
        <v>843.49194922742447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982.9516318828322</v>
      </c>
      <c r="D131" s="98">
        <v>1031.1488530001143</v>
      </c>
      <c r="E131" s="98">
        <v>1069.6834730228315</v>
      </c>
      <c r="F131" s="98">
        <v>1062.1651352197059</v>
      </c>
      <c r="G131" s="98">
        <v>1022.0222649668877</v>
      </c>
      <c r="H131" s="98">
        <v>995.59259253919708</v>
      </c>
      <c r="I131" s="98">
        <v>999.72940014251765</v>
      </c>
      <c r="J131" s="98">
        <v>1013.6288672794435</v>
      </c>
      <c r="K131" s="98">
        <v>1014.2778678162994</v>
      </c>
      <c r="L131" s="98">
        <v>1183.7277182340063</v>
      </c>
      <c r="M131" s="98">
        <v>933.22780069186081</v>
      </c>
      <c r="N131" s="98">
        <v>981.98692383880098</v>
      </c>
      <c r="O131" s="98">
        <v>1069.6189555820172</v>
      </c>
      <c r="P131" s="98">
        <v>884.07793451574844</v>
      </c>
      <c r="Q131" s="98">
        <v>1073.3772438668066</v>
      </c>
      <c r="R131" s="98">
        <v>1075.9459593382489</v>
      </c>
      <c r="S131" s="98">
        <v>1013.7014450928026</v>
      </c>
      <c r="T131" s="98">
        <v>1008.2461971284912</v>
      </c>
      <c r="U131" s="98">
        <v>917.1720469445886</v>
      </c>
      <c r="V131" s="98">
        <v>816.36947966018249</v>
      </c>
      <c r="W131" s="98">
        <v>843.86603817147989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983.03630757453698</v>
      </c>
      <c r="D132" s="98">
        <v>1031.172164557189</v>
      </c>
      <c r="E132" s="98">
        <v>1069.771430280219</v>
      </c>
      <c r="F132" s="98">
        <v>1062.3565128656007</v>
      </c>
      <c r="G132" s="98">
        <v>1022.1478173581389</v>
      </c>
      <c r="H132" s="98">
        <v>995.66493615774743</v>
      </c>
      <c r="I132" s="98">
        <v>999.79662908825594</v>
      </c>
      <c r="J132" s="98">
        <v>1013.903682176752</v>
      </c>
      <c r="K132" s="98">
        <v>1014.4498294472995</v>
      </c>
      <c r="L132" s="98">
        <v>1184.0140241530389</v>
      </c>
      <c r="M132" s="98">
        <v>933.01686227798916</v>
      </c>
      <c r="N132" s="98">
        <v>981.73321275015962</v>
      </c>
      <c r="O132" s="98">
        <v>1069.7325458003015</v>
      </c>
      <c r="P132" s="98">
        <v>0</v>
      </c>
      <c r="Q132" s="98">
        <v>1073.4411535090449</v>
      </c>
      <c r="R132" s="98">
        <v>1075.978056506352</v>
      </c>
      <c r="S132" s="98">
        <v>1013.2886772113691</v>
      </c>
      <c r="T132" s="98">
        <v>1007.6300353713652</v>
      </c>
      <c r="U132" s="98">
        <v>916.03687869919418</v>
      </c>
      <c r="V132" s="98">
        <v>814.7477363728284</v>
      </c>
      <c r="W132" s="98">
        <v>842.75753192012212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481.94294559484445</v>
      </c>
      <c r="D133" s="101">
        <v>526.06985023758773</v>
      </c>
      <c r="E133" s="101">
        <v>536.17993576501533</v>
      </c>
      <c r="F133" s="101">
        <v>533.58318449413866</v>
      </c>
      <c r="G133" s="101">
        <v>518.64486810082428</v>
      </c>
      <c r="H133" s="101">
        <v>497.93079856955819</v>
      </c>
      <c r="I133" s="101">
        <v>528.14505350378613</v>
      </c>
      <c r="J133" s="101">
        <v>494.48835858806018</v>
      </c>
      <c r="K133" s="101">
        <v>507.02648360404942</v>
      </c>
      <c r="L133" s="101">
        <v>526.50805125172553</v>
      </c>
      <c r="M133" s="101">
        <v>428.87498613235255</v>
      </c>
      <c r="N133" s="101">
        <v>432.56068968044008</v>
      </c>
      <c r="O133" s="101">
        <v>492.87091237683518</v>
      </c>
      <c r="P133" s="101">
        <v>0</v>
      </c>
      <c r="Q133" s="101">
        <v>514.53409056140902</v>
      </c>
      <c r="R133" s="101">
        <v>535.63780688641339</v>
      </c>
      <c r="S133" s="101">
        <v>503.84772688996452</v>
      </c>
      <c r="T133" s="101">
        <v>480.63243729839894</v>
      </c>
      <c r="U133" s="101">
        <v>419.42469076782294</v>
      </c>
      <c r="V133" s="101">
        <v>366.39714975554858</v>
      </c>
      <c r="W133" s="101">
        <v>381.79222300922828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501.09336197969259</v>
      </c>
      <c r="D134" s="104">
        <v>505.10231431960108</v>
      </c>
      <c r="E134" s="104">
        <v>533.59149451520375</v>
      </c>
      <c r="F134" s="104">
        <v>528.7733283714623</v>
      </c>
      <c r="G134" s="104">
        <v>503.5029492573147</v>
      </c>
      <c r="H134" s="104">
        <v>497.73413758818924</v>
      </c>
      <c r="I134" s="104">
        <v>471.65157558446981</v>
      </c>
      <c r="J134" s="104">
        <v>519.41532358869199</v>
      </c>
      <c r="K134" s="104">
        <v>507.42334584325005</v>
      </c>
      <c r="L134" s="104">
        <v>657.50597290131338</v>
      </c>
      <c r="M134" s="104">
        <v>504.1418761456365</v>
      </c>
      <c r="N134" s="104">
        <v>549.17252306971966</v>
      </c>
      <c r="O134" s="104">
        <v>576.86163342346629</v>
      </c>
      <c r="P134" s="104">
        <v>0</v>
      </c>
      <c r="Q134" s="104">
        <v>558.90706294763572</v>
      </c>
      <c r="R134" s="104">
        <v>540.34024961993873</v>
      </c>
      <c r="S134" s="104">
        <v>509.44095032140461</v>
      </c>
      <c r="T134" s="104">
        <v>526.99759807296618</v>
      </c>
      <c r="U134" s="104">
        <v>496.6121879313713</v>
      </c>
      <c r="V134" s="104">
        <v>448.35058661727976</v>
      </c>
      <c r="W134" s="104">
        <v>460.96530891089378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920.91714031803713</v>
      </c>
      <c r="D135" s="101">
        <v>1055.6829537798906</v>
      </c>
      <c r="E135" s="101">
        <v>1053.6827527400415</v>
      </c>
      <c r="F135" s="101">
        <v>1021.0839700869</v>
      </c>
      <c r="G135" s="101">
        <v>1024.1542230433568</v>
      </c>
      <c r="H135" s="101">
        <v>1005.9974490170794</v>
      </c>
      <c r="I135" s="101">
        <v>1044.564696441056</v>
      </c>
      <c r="J135" s="101">
        <v>959.31285693579991</v>
      </c>
      <c r="K135" s="101">
        <v>1015.8966573505018</v>
      </c>
      <c r="L135" s="101">
        <v>995.00278511614988</v>
      </c>
      <c r="M135" s="101">
        <v>1013.7425952774034</v>
      </c>
      <c r="N135" s="101">
        <v>994.11230136794541</v>
      </c>
      <c r="O135" s="101">
        <v>987.04649800605364</v>
      </c>
      <c r="P135" s="101">
        <v>1006.8301494704306</v>
      </c>
      <c r="Q135" s="101">
        <v>1014.4302096559886</v>
      </c>
      <c r="R135" s="101">
        <v>1028.9876253038717</v>
      </c>
      <c r="S135" s="101">
        <v>1017.5806676543938</v>
      </c>
      <c r="T135" s="101">
        <v>970.18524270792477</v>
      </c>
      <c r="U135" s="101">
        <v>918.13714011229786</v>
      </c>
      <c r="V135" s="101">
        <v>859.56561183591475</v>
      </c>
      <c r="W135" s="101">
        <v>833.07244836748953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921.13537449631372</v>
      </c>
      <c r="D136" s="104">
        <v>1055.9543890090797</v>
      </c>
      <c r="E136" s="104">
        <v>1053.9961554346039</v>
      </c>
      <c r="F136" s="104">
        <v>1021.4949847743695</v>
      </c>
      <c r="G136" s="104">
        <v>1024.4320895143253</v>
      </c>
      <c r="H136" s="104">
        <v>1006.048469064859</v>
      </c>
      <c r="I136" s="104">
        <v>1044.6682270789763</v>
      </c>
      <c r="J136" s="104">
        <v>959.35948718075429</v>
      </c>
      <c r="K136" s="104">
        <v>1016.0740370742116</v>
      </c>
      <c r="L136" s="104">
        <v>994.62182039125219</v>
      </c>
      <c r="M136" s="104">
        <v>1014.0124326916959</v>
      </c>
      <c r="N136" s="104">
        <v>994.11976467654119</v>
      </c>
      <c r="O136" s="104">
        <v>987.01986148791127</v>
      </c>
      <c r="P136" s="104">
        <v>1007.6803685569204</v>
      </c>
      <c r="Q136" s="104">
        <v>1014.8683575978542</v>
      </c>
      <c r="R136" s="104">
        <v>1029.3601861476657</v>
      </c>
      <c r="S136" s="104">
        <v>1017.7160278010765</v>
      </c>
      <c r="T136" s="104">
        <v>969.18534718285878</v>
      </c>
      <c r="U136" s="104">
        <v>917.83202457959817</v>
      </c>
      <c r="V136" s="104">
        <v>859.02610738061423</v>
      </c>
      <c r="W136" s="104">
        <v>832.7472682931965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447.63143524979</v>
      </c>
      <c r="D137" s="98">
        <v>539.70706572535846</v>
      </c>
      <c r="E137" s="98">
        <v>526.94706109241588</v>
      </c>
      <c r="F137" s="98">
        <v>511.70840895897726</v>
      </c>
      <c r="G137" s="98">
        <v>520.07087147961442</v>
      </c>
      <c r="H137" s="98">
        <v>501.84816084475443</v>
      </c>
      <c r="I137" s="98">
        <v>556.38796050078463</v>
      </c>
      <c r="J137" s="98">
        <v>462.76712169912247</v>
      </c>
      <c r="K137" s="98">
        <v>506.31134114066788</v>
      </c>
      <c r="L137" s="98">
        <v>419.10787908656778</v>
      </c>
      <c r="M137" s="98">
        <v>469.75936887107389</v>
      </c>
      <c r="N137" s="98">
        <v>439.41061118793937</v>
      </c>
      <c r="O137" s="98">
        <v>446.09327242572436</v>
      </c>
      <c r="P137" s="98">
        <v>474.19518838680159</v>
      </c>
      <c r="Q137" s="98">
        <v>483.05812874972423</v>
      </c>
      <c r="R137" s="98">
        <v>507.71347396388859</v>
      </c>
      <c r="S137" s="98">
        <v>505.02632169529147</v>
      </c>
      <c r="T137" s="98">
        <v>459.90990953751634</v>
      </c>
      <c r="U137" s="98">
        <v>419.99732403590593</v>
      </c>
      <c r="V137" s="98">
        <v>389.18761763241866</v>
      </c>
      <c r="W137" s="98">
        <v>375.97192149309444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473.50393924652377</v>
      </c>
      <c r="D138" s="98">
        <v>516.24732328372136</v>
      </c>
      <c r="E138" s="98">
        <v>527.04909434218803</v>
      </c>
      <c r="F138" s="98">
        <v>509.78657581539227</v>
      </c>
      <c r="G138" s="98">
        <v>504.36121803471093</v>
      </c>
      <c r="H138" s="98">
        <v>504.20030822010455</v>
      </c>
      <c r="I138" s="98">
        <v>488.28026657819191</v>
      </c>
      <c r="J138" s="98">
        <v>496.59236548163193</v>
      </c>
      <c r="K138" s="98">
        <v>509.76269593354351</v>
      </c>
      <c r="L138" s="98">
        <v>575.51394130468441</v>
      </c>
      <c r="M138" s="98">
        <v>544.25306382062229</v>
      </c>
      <c r="N138" s="98">
        <v>554.70915348860183</v>
      </c>
      <c r="O138" s="98">
        <v>540.92658906218696</v>
      </c>
      <c r="P138" s="98">
        <v>533.48518017011884</v>
      </c>
      <c r="Q138" s="98">
        <v>531.81022884813012</v>
      </c>
      <c r="R138" s="98">
        <v>521.64671218377725</v>
      </c>
      <c r="S138" s="98">
        <v>512.68970610578504</v>
      </c>
      <c r="T138" s="98">
        <v>509.27543764534249</v>
      </c>
      <c r="U138" s="98">
        <v>497.83470054369224</v>
      </c>
      <c r="V138" s="98">
        <v>469.83848974819546</v>
      </c>
      <c r="W138" s="98">
        <v>456.775346800102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184.36807780003682</v>
      </c>
      <c r="D139" s="122">
        <v>184.77343090934841</v>
      </c>
      <c r="E139" s="122">
        <v>184.44808167902949</v>
      </c>
      <c r="F139" s="122">
        <v>190.00362090318526</v>
      </c>
      <c r="G139" s="122">
        <v>190.68201311976745</v>
      </c>
      <c r="H139" s="122">
        <v>208.86200419255871</v>
      </c>
      <c r="I139" s="122">
        <v>195.50026709432706</v>
      </c>
      <c r="J139" s="122">
        <v>200.84033879953498</v>
      </c>
      <c r="K139" s="122">
        <v>183.54126995405886</v>
      </c>
      <c r="L139" s="122">
        <v>224.42072334852878</v>
      </c>
      <c r="M139" s="122">
        <v>223.86018682966807</v>
      </c>
      <c r="N139" s="122">
        <v>223.77945047828436</v>
      </c>
      <c r="O139" s="122">
        <v>219.40857941510924</v>
      </c>
      <c r="P139" s="122">
        <v>215.15533478638588</v>
      </c>
      <c r="Q139" s="122">
        <v>211.44802597261344</v>
      </c>
      <c r="R139" s="122">
        <v>207.76089288381812</v>
      </c>
      <c r="S139" s="122">
        <v>204.61424747202884</v>
      </c>
      <c r="T139" s="122">
        <v>201.73695199491087</v>
      </c>
      <c r="U139" s="122">
        <v>199.09003211176582</v>
      </c>
      <c r="V139" s="122">
        <v>196.45530924446305</v>
      </c>
      <c r="W139" s="122">
        <v>195.6967026308705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184.36807780003682</v>
      </c>
      <c r="D141" s="33">
        <v>184.77343090934841</v>
      </c>
      <c r="E141" s="33">
        <v>184.44808167902949</v>
      </c>
      <c r="F141" s="33">
        <v>190.00362090318526</v>
      </c>
      <c r="G141" s="33">
        <v>190.68201311976745</v>
      </c>
      <c r="H141" s="33">
        <v>208.86200419255871</v>
      </c>
      <c r="I141" s="33">
        <v>195.50026709432706</v>
      </c>
      <c r="J141" s="33">
        <v>200.84033879953498</v>
      </c>
      <c r="K141" s="33">
        <v>183.54126995405886</v>
      </c>
      <c r="L141" s="33">
        <v>224.42072334852878</v>
      </c>
      <c r="M141" s="33">
        <v>223.86018682966807</v>
      </c>
      <c r="N141" s="33">
        <v>223.77945047828436</v>
      </c>
      <c r="O141" s="33">
        <v>219.40857941510924</v>
      </c>
      <c r="P141" s="33">
        <v>215.15533478638588</v>
      </c>
      <c r="Q141" s="33">
        <v>211.44802597261344</v>
      </c>
      <c r="R141" s="33">
        <v>207.76089288381812</v>
      </c>
      <c r="S141" s="33">
        <v>204.61424747202884</v>
      </c>
      <c r="T141" s="33">
        <v>201.73695199491087</v>
      </c>
      <c r="U141" s="33">
        <v>199.09003211176582</v>
      </c>
      <c r="V141" s="33">
        <v>196.45530924446305</v>
      </c>
      <c r="W141" s="33">
        <v>195.6967026308705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9161.8982995689476</v>
      </c>
      <c r="D143" s="117">
        <f t="shared" si="49"/>
        <v>9290.8601321641872</v>
      </c>
      <c r="E143" s="117">
        <f t="shared" si="49"/>
        <v>9655.5335887870788</v>
      </c>
      <c r="F143" s="117">
        <f t="shared" si="49"/>
        <v>9297.454223711673</v>
      </c>
      <c r="G143" s="117">
        <f t="shared" si="49"/>
        <v>8719.6291206661081</v>
      </c>
      <c r="H143" s="117">
        <f t="shared" si="49"/>
        <v>8927.604586946185</v>
      </c>
      <c r="I143" s="117">
        <f t="shared" si="49"/>
        <v>8458.9584546940423</v>
      </c>
      <c r="J143" s="117">
        <f t="shared" si="49"/>
        <v>9185.7184015485036</v>
      </c>
      <c r="K143" s="117">
        <f t="shared" si="49"/>
        <v>9657.4109413916049</v>
      </c>
      <c r="L143" s="117">
        <f t="shared" si="49"/>
        <v>9735.131392227102</v>
      </c>
      <c r="M143" s="117">
        <f t="shared" si="49"/>
        <v>9603.3933738100095</v>
      </c>
      <c r="N143" s="117">
        <f t="shared" si="49"/>
        <v>9353.9841481041949</v>
      </c>
      <c r="O143" s="117">
        <f t="shared" si="49"/>
        <v>8845.1447988220116</v>
      </c>
      <c r="P143" s="117">
        <f t="shared" si="49"/>
        <v>8121.3976114146653</v>
      </c>
      <c r="Q143" s="117">
        <f t="shared" si="49"/>
        <v>7639.5886367251933</v>
      </c>
      <c r="R143" s="117">
        <f t="shared" ref="R143:V143" si="50">R144+R146+R148+R157</f>
        <v>7477.4615326920311</v>
      </c>
      <c r="S143" s="117">
        <f t="shared" si="50"/>
        <v>7316.5495697564065</v>
      </c>
      <c r="T143" s="117">
        <f t="shared" si="50"/>
        <v>6928.0440560743918</v>
      </c>
      <c r="U143" s="117">
        <f t="shared" si="50"/>
        <v>6734.4908982069555</v>
      </c>
      <c r="V143" s="117">
        <f t="shared" si="50"/>
        <v>6717.7878754908497</v>
      </c>
      <c r="W143" s="117">
        <f t="shared" ref="W143" si="51">W144+W146+W148+W157</f>
        <v>6657.6396567948577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7993.5846257815147</v>
      </c>
      <c r="D144" s="122">
        <f t="shared" si="52"/>
        <v>8028.8676296125223</v>
      </c>
      <c r="E144" s="122">
        <f t="shared" si="52"/>
        <v>8313.1509834208737</v>
      </c>
      <c r="F144" s="122">
        <f t="shared" si="52"/>
        <v>8003.5782473492382</v>
      </c>
      <c r="G144" s="122">
        <f t="shared" si="52"/>
        <v>7412.1000798107825</v>
      </c>
      <c r="H144" s="122">
        <f t="shared" si="52"/>
        <v>7555.9041358218183</v>
      </c>
      <c r="I144" s="122">
        <f t="shared" si="52"/>
        <v>7104.0898674031478</v>
      </c>
      <c r="J144" s="122">
        <f t="shared" si="52"/>
        <v>7900.227286218731</v>
      </c>
      <c r="K144" s="122">
        <f t="shared" si="52"/>
        <v>8312.3143335330587</v>
      </c>
      <c r="L144" s="122">
        <f t="shared" si="52"/>
        <v>8346.7663742561326</v>
      </c>
      <c r="M144" s="122">
        <f t="shared" si="52"/>
        <v>8140.8236378102947</v>
      </c>
      <c r="N144" s="122">
        <f t="shared" si="52"/>
        <v>7858.696464344549</v>
      </c>
      <c r="O144" s="122">
        <f t="shared" si="52"/>
        <v>7310.924019634148</v>
      </c>
      <c r="P144" s="122">
        <f t="shared" si="52"/>
        <v>6512.6476318646528</v>
      </c>
      <c r="Q144" s="122">
        <f t="shared" si="52"/>
        <v>5969.3531803472397</v>
      </c>
      <c r="R144" s="122">
        <f t="shared" si="52"/>
        <v>5740.1999639708238</v>
      </c>
      <c r="S144" s="122">
        <f t="shared" si="52"/>
        <v>5548.1803396460409</v>
      </c>
      <c r="T144" s="122">
        <f t="shared" si="52"/>
        <v>5181.442177219702</v>
      </c>
      <c r="U144" s="122">
        <f t="shared" si="52"/>
        <v>5007.4020808077776</v>
      </c>
      <c r="V144" s="122">
        <f t="shared" si="52"/>
        <v>5082.1414440670433</v>
      </c>
      <c r="W144" s="122">
        <f t="shared" si="52"/>
        <v>5004.838430785966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7993.5846257815147</v>
      </c>
      <c r="D145" s="98">
        <v>8028.8676296125223</v>
      </c>
      <c r="E145" s="98">
        <v>8313.1509834208737</v>
      </c>
      <c r="F145" s="98">
        <v>8003.5782473492382</v>
      </c>
      <c r="G145" s="98">
        <v>7412.1000798107825</v>
      </c>
      <c r="H145" s="98">
        <v>7555.9041358218183</v>
      </c>
      <c r="I145" s="98">
        <v>7104.0898674031478</v>
      </c>
      <c r="J145" s="98">
        <v>7900.227286218731</v>
      </c>
      <c r="K145" s="98">
        <v>8312.3143335330587</v>
      </c>
      <c r="L145" s="98">
        <v>8346.7663742561326</v>
      </c>
      <c r="M145" s="98">
        <v>8140.8236378102947</v>
      </c>
      <c r="N145" s="98">
        <v>7858.696464344549</v>
      </c>
      <c r="O145" s="98">
        <v>7310.924019634148</v>
      </c>
      <c r="P145" s="98">
        <v>6512.6476318646528</v>
      </c>
      <c r="Q145" s="98">
        <v>5969.3531803472397</v>
      </c>
      <c r="R145" s="98">
        <v>5740.1999639708238</v>
      </c>
      <c r="S145" s="98">
        <v>5548.1803396460409</v>
      </c>
      <c r="T145" s="98">
        <v>5181.442177219702</v>
      </c>
      <c r="U145" s="98">
        <v>5007.4020808077776</v>
      </c>
      <c r="V145" s="98">
        <v>5082.1414440670433</v>
      </c>
      <c r="W145" s="98">
        <v>5004.838430785966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62.909840065030629</v>
      </c>
      <c r="D146" s="122">
        <f t="shared" si="53"/>
        <v>21.406387789651681</v>
      </c>
      <c r="E146" s="122">
        <f t="shared" si="53"/>
        <v>104.09668507766001</v>
      </c>
      <c r="F146" s="122">
        <f t="shared" si="53"/>
        <v>82.540405241169694</v>
      </c>
      <c r="G146" s="122">
        <f t="shared" si="53"/>
        <v>92.549695559305249</v>
      </c>
      <c r="H146" s="122">
        <f t="shared" si="53"/>
        <v>156.81771152488173</v>
      </c>
      <c r="I146" s="122">
        <f t="shared" si="53"/>
        <v>114.73186843935306</v>
      </c>
      <c r="J146" s="122">
        <f t="shared" si="53"/>
        <v>125.31635584266299</v>
      </c>
      <c r="K146" s="122">
        <f t="shared" si="53"/>
        <v>145.53353867689762</v>
      </c>
      <c r="L146" s="122">
        <f t="shared" si="53"/>
        <v>168.9895591112325</v>
      </c>
      <c r="M146" s="122">
        <f t="shared" si="53"/>
        <v>224.71827055093982</v>
      </c>
      <c r="N146" s="122">
        <f t="shared" si="53"/>
        <v>277.39275042909441</v>
      </c>
      <c r="O146" s="122">
        <f t="shared" si="53"/>
        <v>327.78015438853288</v>
      </c>
      <c r="P146" s="122">
        <f t="shared" si="53"/>
        <v>386.13279317602775</v>
      </c>
      <c r="Q146" s="122">
        <f t="shared" si="53"/>
        <v>444.14731853557447</v>
      </c>
      <c r="R146" s="122">
        <f t="shared" si="53"/>
        <v>500.29547190574004</v>
      </c>
      <c r="S146" s="122">
        <f t="shared" si="53"/>
        <v>546.10488203678437</v>
      </c>
      <c r="T146" s="122">
        <f t="shared" si="53"/>
        <v>575.05509979182739</v>
      </c>
      <c r="U146" s="122">
        <f t="shared" si="53"/>
        <v>610.02386711584631</v>
      </c>
      <c r="V146" s="122">
        <f t="shared" si="53"/>
        <v>579.87945869284192</v>
      </c>
      <c r="W146" s="122">
        <f t="shared" si="53"/>
        <v>624.19172141723595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62.909840065030629</v>
      </c>
      <c r="D147" s="98">
        <f>IF(RES_hhdet_in_tes!D147=0,0,RES_hhdet_in_tes!D147*1000*11630/RES_hhdet_in_new!D145)</f>
        <v>21.406387789651681</v>
      </c>
      <c r="E147" s="98">
        <f>IF(RES_hhdet_in_tes!E147=0,0,RES_hhdet_in_tes!E147*1000*11630/RES_hhdet_in_new!E145)</f>
        <v>104.09668507766001</v>
      </c>
      <c r="F147" s="98">
        <f>IF(RES_hhdet_in_tes!F147=0,0,RES_hhdet_in_tes!F147*1000*11630/RES_hhdet_in_new!F145)</f>
        <v>82.540405241169694</v>
      </c>
      <c r="G147" s="98">
        <f>IF(RES_hhdet_in_tes!G147=0,0,RES_hhdet_in_tes!G147*1000*11630/RES_hhdet_in_new!G145)</f>
        <v>92.549695559305249</v>
      </c>
      <c r="H147" s="98">
        <f>IF(RES_hhdet_in_tes!H147=0,0,RES_hhdet_in_tes!H147*1000*11630/RES_hhdet_in_new!H145)</f>
        <v>156.81771152488173</v>
      </c>
      <c r="I147" s="98">
        <f>IF(RES_hhdet_in_tes!I147=0,0,RES_hhdet_in_tes!I147*1000*11630/RES_hhdet_in_new!I145)</f>
        <v>114.73186843935306</v>
      </c>
      <c r="J147" s="98">
        <f>IF(RES_hhdet_in_tes!J147=0,0,RES_hhdet_in_tes!J147*1000*11630/RES_hhdet_in_new!J145)</f>
        <v>125.31635584266299</v>
      </c>
      <c r="K147" s="98">
        <f>IF(RES_hhdet_in_tes!K147=0,0,RES_hhdet_in_tes!K147*1000*11630/RES_hhdet_in_new!K145)</f>
        <v>145.53353867689762</v>
      </c>
      <c r="L147" s="98">
        <f>IF(RES_hhdet_in_tes!L147=0,0,RES_hhdet_in_tes!L147*1000*11630/RES_hhdet_in_new!L145)</f>
        <v>168.9895591112325</v>
      </c>
      <c r="M147" s="98">
        <f>IF(RES_hhdet_in_tes!M147=0,0,RES_hhdet_in_tes!M147*1000*11630/RES_hhdet_in_new!M145)</f>
        <v>224.71827055093982</v>
      </c>
      <c r="N147" s="98">
        <f>IF(RES_hhdet_in_tes!N147=0,0,RES_hhdet_in_tes!N147*1000*11630/RES_hhdet_in_new!N145)</f>
        <v>277.39275042909441</v>
      </c>
      <c r="O147" s="98">
        <f>IF(RES_hhdet_in_tes!O147=0,0,RES_hhdet_in_tes!O147*1000*11630/RES_hhdet_in_new!O145)</f>
        <v>327.78015438853288</v>
      </c>
      <c r="P147" s="98">
        <f>IF(RES_hhdet_in_tes!P147=0,0,RES_hhdet_in_tes!P147*1000*11630/RES_hhdet_in_new!P145)</f>
        <v>386.13279317602775</v>
      </c>
      <c r="Q147" s="98">
        <f>IF(RES_hhdet_in_tes!Q147=0,0,RES_hhdet_in_tes!Q147*1000*11630/RES_hhdet_in_new!Q145)</f>
        <v>444.14731853557447</v>
      </c>
      <c r="R147" s="98">
        <f>IF(RES_hhdet_in_tes!R147=0,0,RES_hhdet_in_tes!R147*1000*11630/RES_hhdet_in_new!R145)</f>
        <v>500.29547190574004</v>
      </c>
      <c r="S147" s="98">
        <f>IF(RES_hhdet_in_tes!S147=0,0,RES_hhdet_in_tes!S147*1000*11630/RES_hhdet_in_new!S145)</f>
        <v>546.10488203678437</v>
      </c>
      <c r="T147" s="98">
        <f>IF(RES_hhdet_in_tes!T147=0,0,RES_hhdet_in_tes!T147*1000*11630/RES_hhdet_in_new!T145)</f>
        <v>575.05509979182739</v>
      </c>
      <c r="U147" s="98">
        <f>IF(RES_hhdet_in_tes!U147=0,0,RES_hhdet_in_tes!U147*1000*11630/RES_hhdet_in_new!U145)</f>
        <v>610.02386711584631</v>
      </c>
      <c r="V147" s="98">
        <f>IF(RES_hhdet_in_tes!V147=0,0,RES_hhdet_in_tes!V147*1000*11630/RES_hhdet_in_new!V145)</f>
        <v>579.87945869284192</v>
      </c>
      <c r="W147" s="98">
        <f>IF(RES_hhdet_in_tes!W147=0,0,RES_hhdet_in_tes!W147*1000*11630/RES_hhdet_in_new!W145)</f>
        <v>624.19172141723595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921.03575592236564</v>
      </c>
      <c r="D148" s="122">
        <v>1055.8126838526648</v>
      </c>
      <c r="E148" s="122">
        <v>1053.8378386095158</v>
      </c>
      <c r="F148" s="122">
        <v>1021.3319502180794</v>
      </c>
      <c r="G148" s="122">
        <v>1024.297332176252</v>
      </c>
      <c r="H148" s="122">
        <v>1006.0207354069254</v>
      </c>
      <c r="I148" s="122">
        <v>1044.6364517572144</v>
      </c>
      <c r="J148" s="122">
        <v>959.33442068757449</v>
      </c>
      <c r="K148" s="122">
        <v>1016.0217992275891</v>
      </c>
      <c r="L148" s="122">
        <v>994.95473551120756</v>
      </c>
      <c r="M148" s="122">
        <v>1013.9912786191077</v>
      </c>
      <c r="N148" s="122">
        <v>994.11548285226684</v>
      </c>
      <c r="O148" s="122">
        <v>987.03204538422256</v>
      </c>
      <c r="P148" s="122">
        <v>1007.4618515875989</v>
      </c>
      <c r="Q148" s="122">
        <v>1014.6401118697656</v>
      </c>
      <c r="R148" s="122">
        <v>1029.2052039316493</v>
      </c>
      <c r="S148" s="122">
        <v>1017.6501006015523</v>
      </c>
      <c r="T148" s="122">
        <v>969.80982706795237</v>
      </c>
      <c r="U148" s="122">
        <v>917.9749181715647</v>
      </c>
      <c r="V148" s="122">
        <v>859.31166348650174</v>
      </c>
      <c r="W148" s="122">
        <v>832.91280196078492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920.9171403180369</v>
      </c>
      <c r="D153" s="101">
        <v>1055.6829537798906</v>
      </c>
      <c r="E153" s="101">
        <v>1053.6827527400415</v>
      </c>
      <c r="F153" s="101">
        <v>1021.0839700869002</v>
      </c>
      <c r="G153" s="101">
        <v>1024.154223043357</v>
      </c>
      <c r="H153" s="101">
        <v>1005.9974490170792</v>
      </c>
      <c r="I153" s="101">
        <v>1044.5646964410557</v>
      </c>
      <c r="J153" s="101">
        <v>959.3128569357998</v>
      </c>
      <c r="K153" s="101">
        <v>1015.8966573505015</v>
      </c>
      <c r="L153" s="101">
        <v>995.00278511614954</v>
      </c>
      <c r="M153" s="101">
        <v>1013.7425952774037</v>
      </c>
      <c r="N153" s="101">
        <v>994.11230136794529</v>
      </c>
      <c r="O153" s="101">
        <v>987.04649800605353</v>
      </c>
      <c r="P153" s="101">
        <v>1006.8301494704306</v>
      </c>
      <c r="Q153" s="101">
        <v>1014.4302096559888</v>
      </c>
      <c r="R153" s="101">
        <v>1028.9876253038717</v>
      </c>
      <c r="S153" s="101">
        <v>1017.5806676543941</v>
      </c>
      <c r="T153" s="101">
        <v>970.18524270792466</v>
      </c>
      <c r="U153" s="101">
        <v>918.13714011229763</v>
      </c>
      <c r="V153" s="101">
        <v>859.56561183591486</v>
      </c>
      <c r="W153" s="101">
        <v>833.07244836748953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921.13537449631383</v>
      </c>
      <c r="D154" s="104">
        <v>1055.9543890090797</v>
      </c>
      <c r="E154" s="104">
        <v>1053.9961554346039</v>
      </c>
      <c r="F154" s="104">
        <v>1021.4949847743694</v>
      </c>
      <c r="G154" s="104">
        <v>1024.4320895143255</v>
      </c>
      <c r="H154" s="104">
        <v>1006.048469064859</v>
      </c>
      <c r="I154" s="104">
        <v>1044.6682270789768</v>
      </c>
      <c r="J154" s="104">
        <v>959.35948718075451</v>
      </c>
      <c r="K154" s="104">
        <v>1016.0740370742114</v>
      </c>
      <c r="L154" s="104">
        <v>994.62182039125241</v>
      </c>
      <c r="M154" s="104">
        <v>1014.0124326916959</v>
      </c>
      <c r="N154" s="104">
        <v>994.11976467654119</v>
      </c>
      <c r="O154" s="104">
        <v>987.01986148791161</v>
      </c>
      <c r="P154" s="104">
        <v>1007.6803685569204</v>
      </c>
      <c r="Q154" s="104">
        <v>1014.8683575978546</v>
      </c>
      <c r="R154" s="104">
        <v>1029.3601861476654</v>
      </c>
      <c r="S154" s="104">
        <v>1017.7160278010766</v>
      </c>
      <c r="T154" s="104">
        <v>969.18534718285878</v>
      </c>
      <c r="U154" s="104">
        <v>917.83202457959817</v>
      </c>
      <c r="V154" s="104">
        <v>859.02610738061412</v>
      </c>
      <c r="W154" s="104">
        <v>832.74726829319627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447.63143524979006</v>
      </c>
      <c r="D155" s="98">
        <v>539.70706572535835</v>
      </c>
      <c r="E155" s="98">
        <v>526.94706109241588</v>
      </c>
      <c r="F155" s="98">
        <v>511.70840895897737</v>
      </c>
      <c r="G155" s="98">
        <v>520.07087147961442</v>
      </c>
      <c r="H155" s="98">
        <v>501.84816084475449</v>
      </c>
      <c r="I155" s="98">
        <v>556.38796050078463</v>
      </c>
      <c r="J155" s="98">
        <v>462.76712169912258</v>
      </c>
      <c r="K155" s="98">
        <v>506.31134114066776</v>
      </c>
      <c r="L155" s="98">
        <v>419.10787908656789</v>
      </c>
      <c r="M155" s="98">
        <v>469.75936887107389</v>
      </c>
      <c r="N155" s="98">
        <v>439.41061118793931</v>
      </c>
      <c r="O155" s="98">
        <v>446.09327242572459</v>
      </c>
      <c r="P155" s="98">
        <v>474.19518838680153</v>
      </c>
      <c r="Q155" s="98">
        <v>483.05812874972435</v>
      </c>
      <c r="R155" s="98">
        <v>507.71347396388853</v>
      </c>
      <c r="S155" s="98">
        <v>505.02632169529159</v>
      </c>
      <c r="T155" s="98">
        <v>459.90990953751634</v>
      </c>
      <c r="U155" s="98">
        <v>419.99732403590593</v>
      </c>
      <c r="V155" s="98">
        <v>389.18761763241861</v>
      </c>
      <c r="W155" s="98">
        <v>375.97192149309444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473.50393924652366</v>
      </c>
      <c r="D156" s="98">
        <v>516.24732328372113</v>
      </c>
      <c r="E156" s="98">
        <v>527.04909434218803</v>
      </c>
      <c r="F156" s="98">
        <v>509.78657581539215</v>
      </c>
      <c r="G156" s="98">
        <v>504.36121803471099</v>
      </c>
      <c r="H156" s="98">
        <v>504.20030822010449</v>
      </c>
      <c r="I156" s="98">
        <v>488.28026657819197</v>
      </c>
      <c r="J156" s="98">
        <v>496.59236548163193</v>
      </c>
      <c r="K156" s="98">
        <v>509.76269593354374</v>
      </c>
      <c r="L156" s="98">
        <v>575.51394130468441</v>
      </c>
      <c r="M156" s="98">
        <v>544.25306382062195</v>
      </c>
      <c r="N156" s="98">
        <v>554.70915348860194</v>
      </c>
      <c r="O156" s="98">
        <v>540.92658906218708</v>
      </c>
      <c r="P156" s="98">
        <v>533.48518017011872</v>
      </c>
      <c r="Q156" s="98">
        <v>531.81022884813035</v>
      </c>
      <c r="R156" s="98">
        <v>521.64671218377691</v>
      </c>
      <c r="S156" s="98">
        <v>512.68970610578515</v>
      </c>
      <c r="T156" s="98">
        <v>509.27543764534244</v>
      </c>
      <c r="U156" s="98">
        <v>497.83470054369218</v>
      </c>
      <c r="V156" s="98">
        <v>469.83848974819551</v>
      </c>
      <c r="W156" s="98">
        <v>456.77534680010183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184.36807780003679</v>
      </c>
      <c r="D157" s="122">
        <v>184.77343090934838</v>
      </c>
      <c r="E157" s="122">
        <v>184.44808167902949</v>
      </c>
      <c r="F157" s="122">
        <v>190.00362090318526</v>
      </c>
      <c r="G157" s="122">
        <v>190.68201311976748</v>
      </c>
      <c r="H157" s="122">
        <v>208.86200419255869</v>
      </c>
      <c r="I157" s="122">
        <v>195.50026709432709</v>
      </c>
      <c r="J157" s="122">
        <v>200.84033879953495</v>
      </c>
      <c r="K157" s="122">
        <v>183.54126995405883</v>
      </c>
      <c r="L157" s="122">
        <v>224.42072334852875</v>
      </c>
      <c r="M157" s="122">
        <v>223.86018682966804</v>
      </c>
      <c r="N157" s="122">
        <v>223.77945047828433</v>
      </c>
      <c r="O157" s="122">
        <v>219.40857941510922</v>
      </c>
      <c r="P157" s="122">
        <v>215.15533478638591</v>
      </c>
      <c r="Q157" s="122">
        <v>211.44802597261338</v>
      </c>
      <c r="R157" s="122">
        <v>207.76089288381812</v>
      </c>
      <c r="S157" s="122">
        <v>204.61424747202878</v>
      </c>
      <c r="T157" s="122">
        <v>201.73695199491087</v>
      </c>
      <c r="U157" s="122">
        <v>199.09003211176582</v>
      </c>
      <c r="V157" s="122">
        <v>196.455309244463</v>
      </c>
      <c r="W157" s="122">
        <v>195.69670263087048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184.36807780003679</v>
      </c>
      <c r="D159" s="33">
        <v>184.77343090934838</v>
      </c>
      <c r="E159" s="33">
        <v>184.44808167902949</v>
      </c>
      <c r="F159" s="33">
        <v>190.00362090318526</v>
      </c>
      <c r="G159" s="33">
        <v>190.68201311976748</v>
      </c>
      <c r="H159" s="33">
        <v>208.86200419255869</v>
      </c>
      <c r="I159" s="33">
        <v>195.50026709432709</v>
      </c>
      <c r="J159" s="33">
        <v>200.84033879953495</v>
      </c>
      <c r="K159" s="33">
        <v>183.54126995405883</v>
      </c>
      <c r="L159" s="33">
        <v>224.42072334852875</v>
      </c>
      <c r="M159" s="33">
        <v>223.86018682966804</v>
      </c>
      <c r="N159" s="33">
        <v>223.77945047828433</v>
      </c>
      <c r="O159" s="33">
        <v>219.40857941510922</v>
      </c>
      <c r="P159" s="33">
        <v>215.15533478638591</v>
      </c>
      <c r="Q159" s="33">
        <v>211.44802597261338</v>
      </c>
      <c r="R159" s="33">
        <v>207.76089288381812</v>
      </c>
      <c r="S159" s="33">
        <v>204.61424747202878</v>
      </c>
      <c r="T159" s="33">
        <v>201.73695199491087</v>
      </c>
      <c r="U159" s="33">
        <v>199.09003211176582</v>
      </c>
      <c r="V159" s="33">
        <v>196.455309244463</v>
      </c>
      <c r="W159" s="33">
        <v>195.69670263087048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8396.5808530029608</v>
      </c>
      <c r="D161" s="117">
        <f t="shared" si="54"/>
        <v>9795.8874938493245</v>
      </c>
      <c r="E161" s="117">
        <f t="shared" si="54"/>
        <v>9987.2059516461868</v>
      </c>
      <c r="F161" s="117">
        <f t="shared" si="54"/>
        <v>9172.9172255345493</v>
      </c>
      <c r="G161" s="117">
        <f t="shared" si="54"/>
        <v>9231.8147843971838</v>
      </c>
      <c r="H161" s="117">
        <f t="shared" si="54"/>
        <v>8946.7271926933972</v>
      </c>
      <c r="I161" s="117">
        <f t="shared" si="54"/>
        <v>9146.0862779483632</v>
      </c>
      <c r="J161" s="117">
        <f t="shared" si="54"/>
        <v>8746.6735527732944</v>
      </c>
      <c r="K161" s="117">
        <f t="shared" si="54"/>
        <v>9675.9639317311121</v>
      </c>
      <c r="L161" s="117">
        <f t="shared" si="54"/>
        <v>7132.6578880613615</v>
      </c>
      <c r="M161" s="117">
        <f t="shared" si="54"/>
        <v>10133.224138355989</v>
      </c>
      <c r="N161" s="117">
        <f t="shared" si="54"/>
        <v>11983.650849378164</v>
      </c>
      <c r="O161" s="117">
        <f t="shared" si="54"/>
        <v>10292.019034745936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7248.0664048724529</v>
      </c>
      <c r="D162" s="122">
        <f t="shared" si="57"/>
        <v>8544.6045455000494</v>
      </c>
      <c r="E162" s="122">
        <f t="shared" si="57"/>
        <v>8645.9198003840029</v>
      </c>
      <c r="F162" s="122">
        <f t="shared" si="57"/>
        <v>7879.4622853761357</v>
      </c>
      <c r="G162" s="122">
        <f t="shared" si="57"/>
        <v>7924.713339056123</v>
      </c>
      <c r="H162" s="122">
        <f t="shared" si="57"/>
        <v>7576.8709770398382</v>
      </c>
      <c r="I162" s="122">
        <f t="shared" si="57"/>
        <v>7808.6222255112516</v>
      </c>
      <c r="J162" s="122">
        <f t="shared" si="57"/>
        <v>7461.4786533660499</v>
      </c>
      <c r="K162" s="122">
        <f t="shared" si="57"/>
        <v>8331.8154568429891</v>
      </c>
      <c r="L162" s="122">
        <f t="shared" si="57"/>
        <v>5745.7576699349538</v>
      </c>
      <c r="M162" s="122">
        <f t="shared" si="57"/>
        <v>8672.3642183524389</v>
      </c>
      <c r="N162" s="122">
        <f t="shared" si="57"/>
        <v>10490.132911934747</v>
      </c>
      <c r="O162" s="122">
        <f t="shared" si="57"/>
        <v>8759.374786094806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7248.0664048724529</v>
      </c>
      <c r="D163" s="33">
        <v>8544.6045455000494</v>
      </c>
      <c r="E163" s="33">
        <v>8645.9198003840029</v>
      </c>
      <c r="F163" s="33">
        <v>7879.4622853761357</v>
      </c>
      <c r="G163" s="33">
        <v>7924.713339056123</v>
      </c>
      <c r="H163" s="33">
        <v>7576.8709770398382</v>
      </c>
      <c r="I163" s="33">
        <v>7808.6222255112516</v>
      </c>
      <c r="J163" s="33">
        <v>7461.4786533660499</v>
      </c>
      <c r="K163" s="33">
        <v>8331.8154568429891</v>
      </c>
      <c r="L163" s="33">
        <v>5745.7576699349538</v>
      </c>
      <c r="M163" s="33">
        <v>8672.3642183524389</v>
      </c>
      <c r="N163" s="33">
        <v>10490.132911934747</v>
      </c>
      <c r="O163" s="33">
        <v>8759.374786094806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43.110658478440207</v>
      </c>
      <c r="D164" s="122">
        <f t="shared" si="58"/>
        <v>10.696718883395212</v>
      </c>
      <c r="E164" s="122">
        <f t="shared" si="58"/>
        <v>103.00010410901029</v>
      </c>
      <c r="F164" s="122">
        <f t="shared" si="58"/>
        <v>82.119388126958171</v>
      </c>
      <c r="G164" s="122">
        <f t="shared" si="58"/>
        <v>92.122020864726096</v>
      </c>
      <c r="H164" s="122">
        <f t="shared" si="58"/>
        <v>154.9734901414248</v>
      </c>
      <c r="I164" s="122">
        <f t="shared" si="58"/>
        <v>97.327310945007156</v>
      </c>
      <c r="J164" s="122">
        <f t="shared" si="58"/>
        <v>125.02013003572678</v>
      </c>
      <c r="K164" s="122">
        <f t="shared" si="58"/>
        <v>144.5853593469225</v>
      </c>
      <c r="L164" s="122">
        <f t="shared" si="58"/>
        <v>167.52472935216284</v>
      </c>
      <c r="M164" s="122">
        <f t="shared" si="58"/>
        <v>223.00848361008693</v>
      </c>
      <c r="N164" s="122">
        <f t="shared" si="58"/>
        <v>275.62300191639594</v>
      </c>
      <c r="O164" s="122">
        <f t="shared" si="58"/>
        <v>326.20362228213816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43.110658478440207</v>
      </c>
      <c r="D165" s="98">
        <f>IF(RES_hhdet_in_tes!D165=0,0,RES_hhdet_in_tes!D165*1000*11630/RES_hhdet_in_new!D163)</f>
        <v>10.696718883395212</v>
      </c>
      <c r="E165" s="98">
        <f>IF(RES_hhdet_in_tes!E165=0,0,RES_hhdet_in_tes!E165*1000*11630/RES_hhdet_in_new!E163)</f>
        <v>103.00010410901029</v>
      </c>
      <c r="F165" s="98">
        <f>IF(RES_hhdet_in_tes!F165=0,0,RES_hhdet_in_tes!F165*1000*11630/RES_hhdet_in_new!F163)</f>
        <v>82.119388126958171</v>
      </c>
      <c r="G165" s="98">
        <f>IF(RES_hhdet_in_tes!G165=0,0,RES_hhdet_in_tes!G165*1000*11630/RES_hhdet_in_new!G163)</f>
        <v>92.122020864726096</v>
      </c>
      <c r="H165" s="98">
        <f>IF(RES_hhdet_in_tes!H165=0,0,RES_hhdet_in_tes!H165*1000*11630/RES_hhdet_in_new!H163)</f>
        <v>154.9734901414248</v>
      </c>
      <c r="I165" s="98">
        <f>IF(RES_hhdet_in_tes!I165=0,0,RES_hhdet_in_tes!I165*1000*11630/RES_hhdet_in_new!I163)</f>
        <v>97.327310945007156</v>
      </c>
      <c r="J165" s="98">
        <f>IF(RES_hhdet_in_tes!J165=0,0,RES_hhdet_in_tes!J165*1000*11630/RES_hhdet_in_new!J163)</f>
        <v>125.02013003572678</v>
      </c>
      <c r="K165" s="98">
        <f>IF(RES_hhdet_in_tes!K165=0,0,RES_hhdet_in_tes!K165*1000*11630/RES_hhdet_in_new!K163)</f>
        <v>144.5853593469225</v>
      </c>
      <c r="L165" s="98">
        <f>IF(RES_hhdet_in_tes!L165=0,0,RES_hhdet_in_tes!L165*1000*11630/RES_hhdet_in_new!L163)</f>
        <v>167.52472935216284</v>
      </c>
      <c r="M165" s="98">
        <f>IF(RES_hhdet_in_tes!M165=0,0,RES_hhdet_in_tes!M165*1000*11630/RES_hhdet_in_new!M163)</f>
        <v>223.00848361008693</v>
      </c>
      <c r="N165" s="98">
        <f>IF(RES_hhdet_in_tes!N165=0,0,RES_hhdet_in_tes!N165*1000*11630/RES_hhdet_in_new!N163)</f>
        <v>275.62300191639594</v>
      </c>
      <c r="O165" s="98">
        <f>IF(RES_hhdet_in_tes!O165=0,0,RES_hhdet_in_tes!O165*1000*11630/RES_hhdet_in_new!O163)</f>
        <v>326.20362228213816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921.03571185203225</v>
      </c>
      <c r="D166" s="122">
        <v>1055.8127985565311</v>
      </c>
      <c r="E166" s="122">
        <v>1053.8379654741439</v>
      </c>
      <c r="F166" s="122">
        <v>1021.3319311282696</v>
      </c>
      <c r="G166" s="122">
        <v>1024.2974113565663</v>
      </c>
      <c r="H166" s="122">
        <v>1006.0207213195754</v>
      </c>
      <c r="I166" s="122">
        <v>1044.6364743977779</v>
      </c>
      <c r="J166" s="122">
        <v>959.33443057198281</v>
      </c>
      <c r="K166" s="122">
        <v>1016.0218455871411</v>
      </c>
      <c r="L166" s="122">
        <v>994.9547654257168</v>
      </c>
      <c r="M166" s="122">
        <v>1013.9912495637947</v>
      </c>
      <c r="N166" s="122">
        <v>994.11548504873576</v>
      </c>
      <c r="O166" s="122">
        <v>987.03204695388195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920.9171403180369</v>
      </c>
      <c r="D171" s="101">
        <v>1055.682953779891</v>
      </c>
      <c r="E171" s="101">
        <v>1053.6827527400412</v>
      </c>
      <c r="F171" s="101">
        <v>1021.0839700869003</v>
      </c>
      <c r="G171" s="101">
        <v>1024.154223043357</v>
      </c>
      <c r="H171" s="101">
        <v>1005.9974490170794</v>
      </c>
      <c r="I171" s="101">
        <v>1044.5646964410557</v>
      </c>
      <c r="J171" s="101">
        <v>959.3128569357998</v>
      </c>
      <c r="K171" s="101">
        <v>1015.8966573505016</v>
      </c>
      <c r="L171" s="101">
        <v>995.00278511614977</v>
      </c>
      <c r="M171" s="101">
        <v>1013.7425952774036</v>
      </c>
      <c r="N171" s="101">
        <v>994.11230136794518</v>
      </c>
      <c r="O171" s="101">
        <v>987.04649800605353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921.13537449631372</v>
      </c>
      <c r="D172" s="104">
        <v>1055.9543890090799</v>
      </c>
      <c r="E172" s="104">
        <v>1053.9961554346039</v>
      </c>
      <c r="F172" s="104">
        <v>1021.4949847743696</v>
      </c>
      <c r="G172" s="104">
        <v>1024.4320895143255</v>
      </c>
      <c r="H172" s="104">
        <v>1006.0484690648589</v>
      </c>
      <c r="I172" s="104">
        <v>1044.6682270789761</v>
      </c>
      <c r="J172" s="104">
        <v>959.35948718075463</v>
      </c>
      <c r="K172" s="104">
        <v>1016.0740370742113</v>
      </c>
      <c r="L172" s="104">
        <v>994.62182039125253</v>
      </c>
      <c r="M172" s="104">
        <v>1014.0124326916959</v>
      </c>
      <c r="N172" s="104">
        <v>994.11976467654097</v>
      </c>
      <c r="O172" s="104">
        <v>987.01986148791138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447.63143524979</v>
      </c>
      <c r="D173" s="98">
        <v>539.70706572535858</v>
      </c>
      <c r="E173" s="98">
        <v>526.94706109241588</v>
      </c>
      <c r="F173" s="98">
        <v>511.70840895897737</v>
      </c>
      <c r="G173" s="98">
        <v>520.07087147961454</v>
      </c>
      <c r="H173" s="98">
        <v>501.84816084475443</v>
      </c>
      <c r="I173" s="98">
        <v>556.3879605007844</v>
      </c>
      <c r="J173" s="98">
        <v>462.76712169912253</v>
      </c>
      <c r="K173" s="98">
        <v>506.31134114066776</v>
      </c>
      <c r="L173" s="98">
        <v>419.10787908656789</v>
      </c>
      <c r="M173" s="98">
        <v>469.75936887107383</v>
      </c>
      <c r="N173" s="98">
        <v>439.41061118793925</v>
      </c>
      <c r="O173" s="98">
        <v>446.09327242572448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473.50393924652366</v>
      </c>
      <c r="D174" s="33">
        <v>516.24732328372124</v>
      </c>
      <c r="E174" s="33">
        <v>527.0490943421878</v>
      </c>
      <c r="F174" s="33">
        <v>509.78657581539215</v>
      </c>
      <c r="G174" s="33">
        <v>504.36121803471093</v>
      </c>
      <c r="H174" s="33">
        <v>504.20030822010449</v>
      </c>
      <c r="I174" s="33">
        <v>488.28026657819191</v>
      </c>
      <c r="J174" s="33">
        <v>496.59236548163199</v>
      </c>
      <c r="K174" s="33">
        <v>509.76269593354357</v>
      </c>
      <c r="L174" s="33">
        <v>575.51394130468464</v>
      </c>
      <c r="M174" s="33">
        <v>544.25306382062206</v>
      </c>
      <c r="N174" s="33">
        <v>554.70915348860183</v>
      </c>
      <c r="O174" s="33">
        <v>540.92658906218696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184.36807780003676</v>
      </c>
      <c r="D175" s="122">
        <v>184.77343090934841</v>
      </c>
      <c r="E175" s="122">
        <v>184.44808167902949</v>
      </c>
      <c r="F175" s="122">
        <v>190.00362090318524</v>
      </c>
      <c r="G175" s="122">
        <v>190.68201311976748</v>
      </c>
      <c r="H175" s="122">
        <v>208.86200419255869</v>
      </c>
      <c r="I175" s="122">
        <v>195.50026709432706</v>
      </c>
      <c r="J175" s="122">
        <v>200.84033879953498</v>
      </c>
      <c r="K175" s="122">
        <v>183.54126995405883</v>
      </c>
      <c r="L175" s="122">
        <v>224.42072334852872</v>
      </c>
      <c r="M175" s="122">
        <v>223.86018682966801</v>
      </c>
      <c r="N175" s="122">
        <v>223.77945047828436</v>
      </c>
      <c r="O175" s="122">
        <v>219.40857941510924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184.36807780003676</v>
      </c>
      <c r="D177" s="33">
        <v>184.77343090934841</v>
      </c>
      <c r="E177" s="33">
        <v>184.44808167902949</v>
      </c>
      <c r="F177" s="33">
        <v>190.00362090318524</v>
      </c>
      <c r="G177" s="33">
        <v>190.68201311976748</v>
      </c>
      <c r="H177" s="33">
        <v>208.86200419255869</v>
      </c>
      <c r="I177" s="33">
        <v>195.50026709432706</v>
      </c>
      <c r="J177" s="33">
        <v>200.84033879953498</v>
      </c>
      <c r="K177" s="33">
        <v>183.54126995405883</v>
      </c>
      <c r="L177" s="33">
        <v>224.42072334852872</v>
      </c>
      <c r="M177" s="33">
        <v>223.86018682966801</v>
      </c>
      <c r="N177" s="33">
        <v>223.77945047828436</v>
      </c>
      <c r="O177" s="33">
        <v>219.40857941510924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3872.3960591180626</v>
      </c>
      <c r="D3" s="117">
        <f t="shared" si="0"/>
        <v>3816.1324337687593</v>
      </c>
      <c r="E3" s="117">
        <f t="shared" si="0"/>
        <v>3874.8009233612097</v>
      </c>
      <c r="F3" s="117">
        <f t="shared" si="0"/>
        <v>2418.5601596161605</v>
      </c>
      <c r="G3" s="117">
        <f t="shared" si="0"/>
        <v>2370.4930514688267</v>
      </c>
      <c r="H3" s="117">
        <f t="shared" si="0"/>
        <v>2299.9432199414582</v>
      </c>
      <c r="I3" s="117">
        <f t="shared" si="0"/>
        <v>2574.5551887668571</v>
      </c>
      <c r="J3" s="117">
        <f t="shared" si="0"/>
        <v>11077.942657593143</v>
      </c>
      <c r="K3" s="117">
        <f t="shared" si="0"/>
        <v>3254.7563116741844</v>
      </c>
      <c r="L3" s="117">
        <f t="shared" si="0"/>
        <v>3411.2618181583662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2937.9761218972385</v>
      </c>
      <c r="S3" s="117">
        <f t="shared" si="1"/>
        <v>3073.3680673679078</v>
      </c>
      <c r="T3" s="117">
        <f t="shared" si="1"/>
        <v>2686.8098193889427</v>
      </c>
      <c r="U3" s="117">
        <f t="shared" si="1"/>
        <v>2907.2473434997787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3872.3960591180626</v>
      </c>
      <c r="D4" s="122">
        <f t="shared" si="3"/>
        <v>3816.1324337687593</v>
      </c>
      <c r="E4" s="122">
        <f t="shared" si="3"/>
        <v>3874.8009233612097</v>
      </c>
      <c r="F4" s="122">
        <f t="shared" si="3"/>
        <v>2418.5601596161605</v>
      </c>
      <c r="G4" s="122">
        <f t="shared" si="3"/>
        <v>2370.4930514688267</v>
      </c>
      <c r="H4" s="122">
        <f t="shared" si="3"/>
        <v>2299.9432199414582</v>
      </c>
      <c r="I4" s="122">
        <f t="shared" si="3"/>
        <v>2574.5551887668571</v>
      </c>
      <c r="J4" s="122">
        <f t="shared" si="3"/>
        <v>11077.942657593143</v>
      </c>
      <c r="K4" s="122">
        <f t="shared" si="3"/>
        <v>3254.7563116741844</v>
      </c>
      <c r="L4" s="122">
        <f t="shared" si="3"/>
        <v>3411.2618181583662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2937.9761218972385</v>
      </c>
      <c r="S4" s="122">
        <f t="shared" si="4"/>
        <v>3073.3680673679078</v>
      </c>
      <c r="T4" s="122">
        <f t="shared" si="4"/>
        <v>2686.8098193889427</v>
      </c>
      <c r="U4" s="122">
        <f t="shared" si="4"/>
        <v>2907.2473434997787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3872.3960591180626</v>
      </c>
      <c r="D5" s="98">
        <v>3816.1324337687593</v>
      </c>
      <c r="E5" s="98">
        <v>3874.8009233612097</v>
      </c>
      <c r="F5" s="98">
        <v>2418.5601596161605</v>
      </c>
      <c r="G5" s="98">
        <v>2370.4930514688267</v>
      </c>
      <c r="H5" s="98">
        <v>2299.9432199414582</v>
      </c>
      <c r="I5" s="98">
        <v>2574.5551887668571</v>
      </c>
      <c r="J5" s="98">
        <v>11077.942657593143</v>
      </c>
      <c r="K5" s="98">
        <v>3254.7563116741844</v>
      </c>
      <c r="L5" s="98">
        <v>3411.2618181583662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2937.9761218972385</v>
      </c>
      <c r="S5" s="98">
        <v>3073.3680673679078</v>
      </c>
      <c r="T5" s="98">
        <v>2686.8098193889427</v>
      </c>
      <c r="U5" s="98">
        <v>2907.2473434997787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3435.6198040793056</v>
      </c>
      <c r="D24" s="117">
        <f t="shared" si="7"/>
        <v>3262.6227315149513</v>
      </c>
      <c r="E24" s="117">
        <f t="shared" si="7"/>
        <v>3218.9453710495227</v>
      </c>
      <c r="F24" s="117">
        <f t="shared" si="7"/>
        <v>3107.3793580617753</v>
      </c>
      <c r="G24" s="117">
        <f t="shared" si="7"/>
        <v>2930.9341160024715</v>
      </c>
      <c r="H24" s="117">
        <f t="shared" si="7"/>
        <v>3084.1995628331611</v>
      </c>
      <c r="I24" s="117">
        <f t="shared" si="7"/>
        <v>2822.5123396464828</v>
      </c>
      <c r="J24" s="117">
        <f t="shared" si="7"/>
        <v>3007.0125131272548</v>
      </c>
      <c r="K24" s="117">
        <f t="shared" si="7"/>
        <v>2945.7431051013787</v>
      </c>
      <c r="L24" s="117">
        <f t="shared" si="7"/>
        <v>3337.641732539204</v>
      </c>
      <c r="M24" s="117">
        <f t="shared" si="7"/>
        <v>2615.1506588885472</v>
      </c>
      <c r="N24" s="117">
        <f t="shared" si="7"/>
        <v>2691.9905403821958</v>
      </c>
      <c r="O24" s="117">
        <f t="shared" si="7"/>
        <v>2730.0850096536283</v>
      </c>
      <c r="P24" s="117">
        <f t="shared" si="7"/>
        <v>1979.4277407705504</v>
      </c>
      <c r="Q24" s="117">
        <f t="shared" si="7"/>
        <v>1832.83959032865</v>
      </c>
      <c r="R24" s="117">
        <f t="shared" ref="R24:V24" si="8">R25+R28+R30+R39</f>
        <v>1765.9705633110189</v>
      </c>
      <c r="S24" s="117">
        <f t="shared" si="8"/>
        <v>1686.9827916537363</v>
      </c>
      <c r="T24" s="117">
        <f t="shared" si="8"/>
        <v>1597.0704461226169</v>
      </c>
      <c r="U24" s="117">
        <f t="shared" si="8"/>
        <v>1508.7232603084735</v>
      </c>
      <c r="V24" s="117">
        <f t="shared" si="8"/>
        <v>1444.0395627024755</v>
      </c>
      <c r="W24" s="117">
        <f t="shared" ref="W24" si="9">W25+W28+W30+W39</f>
        <v>1285.9547961560693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3435.6198040793056</v>
      </c>
      <c r="D25" s="122">
        <f t="shared" si="10"/>
        <v>3262.6227315149513</v>
      </c>
      <c r="E25" s="122">
        <f t="shared" si="10"/>
        <v>3218.9453710495227</v>
      </c>
      <c r="F25" s="122">
        <f t="shared" si="10"/>
        <v>3107.3793580617753</v>
      </c>
      <c r="G25" s="122">
        <f t="shared" si="10"/>
        <v>2930.9341160024715</v>
      </c>
      <c r="H25" s="122">
        <f t="shared" si="10"/>
        <v>3084.1995628331611</v>
      </c>
      <c r="I25" s="122">
        <f t="shared" si="10"/>
        <v>2822.5123396464828</v>
      </c>
      <c r="J25" s="122">
        <f t="shared" si="10"/>
        <v>3007.0125131272548</v>
      </c>
      <c r="K25" s="122">
        <f t="shared" si="10"/>
        <v>2945.7431051013787</v>
      </c>
      <c r="L25" s="122">
        <f t="shared" si="10"/>
        <v>3337.641732539204</v>
      </c>
      <c r="M25" s="122">
        <f t="shared" si="10"/>
        <v>2615.1506588885472</v>
      </c>
      <c r="N25" s="122">
        <f t="shared" si="10"/>
        <v>2691.9905403821958</v>
      </c>
      <c r="O25" s="122">
        <f t="shared" si="10"/>
        <v>2730.0850096536283</v>
      </c>
      <c r="P25" s="122">
        <f t="shared" si="10"/>
        <v>1979.4277407705504</v>
      </c>
      <c r="Q25" s="122">
        <f t="shared" si="10"/>
        <v>1832.83959032865</v>
      </c>
      <c r="R25" s="122">
        <f t="shared" ref="R25:V25" si="11">SUM(R26:R27)</f>
        <v>1765.9705633110189</v>
      </c>
      <c r="S25" s="122">
        <f t="shared" si="11"/>
        <v>1686.9827916537363</v>
      </c>
      <c r="T25" s="122">
        <f t="shared" si="11"/>
        <v>1597.0704461226169</v>
      </c>
      <c r="U25" s="122">
        <f t="shared" si="11"/>
        <v>1508.7232603084735</v>
      </c>
      <c r="V25" s="122">
        <f t="shared" si="11"/>
        <v>1444.0395627024755</v>
      </c>
      <c r="W25" s="122">
        <f t="shared" ref="W25" si="12">SUM(W26:W27)</f>
        <v>1285.9547961560693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3435.6198040793056</v>
      </c>
      <c r="D26" s="98">
        <v>3262.6227315149513</v>
      </c>
      <c r="E26" s="98">
        <v>3218.9453710495227</v>
      </c>
      <c r="F26" s="98">
        <v>3107.3793580617753</v>
      </c>
      <c r="G26" s="98">
        <v>2930.9341160024715</v>
      </c>
      <c r="H26" s="98">
        <v>3084.1995628331611</v>
      </c>
      <c r="I26" s="98">
        <v>2822.5123396464828</v>
      </c>
      <c r="J26" s="98">
        <v>3007.0125131272548</v>
      </c>
      <c r="K26" s="98">
        <v>2945.7431051013787</v>
      </c>
      <c r="L26" s="98">
        <v>3337.641732539204</v>
      </c>
      <c r="M26" s="98">
        <v>2615.1506588885472</v>
      </c>
      <c r="N26" s="98">
        <v>2691.9905403821958</v>
      </c>
      <c r="O26" s="98">
        <v>2730.0850096536283</v>
      </c>
      <c r="P26" s="98">
        <v>1979.4277407705504</v>
      </c>
      <c r="Q26" s="98">
        <v>1832.83959032865</v>
      </c>
      <c r="R26" s="98">
        <v>1765.9705633110189</v>
      </c>
      <c r="S26" s="98">
        <v>1686.9827916537363</v>
      </c>
      <c r="T26" s="98">
        <v>1597.0704461226169</v>
      </c>
      <c r="U26" s="98">
        <v>1508.7232603084735</v>
      </c>
      <c r="V26" s="98">
        <v>1444.0395627024755</v>
      </c>
      <c r="W26" s="98">
        <v>1285.9547961560693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3513.9604827446028</v>
      </c>
      <c r="M43" s="117">
        <f t="shared" si="14"/>
        <v>3235.9617111795142</v>
      </c>
      <c r="N43" s="117">
        <f t="shared" si="14"/>
        <v>3140.5458838089075</v>
      </c>
      <c r="O43" s="117">
        <f t="shared" si="14"/>
        <v>2950.6365166459782</v>
      </c>
      <c r="P43" s="117">
        <f t="shared" si="14"/>
        <v>2492.8414917494233</v>
      </c>
      <c r="Q43" s="117">
        <f t="shared" si="14"/>
        <v>2266.4941336749957</v>
      </c>
      <c r="R43" s="117">
        <f t="shared" ref="R43:V43" si="15">R44+R47+R49+R58</f>
        <v>2099.8197763991666</v>
      </c>
      <c r="S43" s="117">
        <f t="shared" si="15"/>
        <v>1986.7842314296456</v>
      </c>
      <c r="T43" s="117">
        <f t="shared" si="15"/>
        <v>1863.8470622901798</v>
      </c>
      <c r="U43" s="117">
        <f t="shared" si="15"/>
        <v>1738.478581400411</v>
      </c>
      <c r="V43" s="117">
        <f t="shared" si="15"/>
        <v>1618.4223298692591</v>
      </c>
      <c r="W43" s="117">
        <f t="shared" ref="W43" si="16">W44+W47+W49+W58</f>
        <v>1440.4755145621903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3513.9604827446028</v>
      </c>
      <c r="M44" s="122">
        <f t="shared" si="17"/>
        <v>3235.9617111795142</v>
      </c>
      <c r="N44" s="122">
        <f t="shared" si="17"/>
        <v>3140.5458838089075</v>
      </c>
      <c r="O44" s="122">
        <f t="shared" si="17"/>
        <v>2950.6365166459782</v>
      </c>
      <c r="P44" s="122">
        <f t="shared" si="17"/>
        <v>2492.8414917494233</v>
      </c>
      <c r="Q44" s="122">
        <f t="shared" si="17"/>
        <v>2266.4941336749957</v>
      </c>
      <c r="R44" s="122">
        <f t="shared" ref="R44:V44" si="18">SUM(R45:R46)</f>
        <v>2099.8197763991666</v>
      </c>
      <c r="S44" s="122">
        <f t="shared" si="18"/>
        <v>1986.7842314296456</v>
      </c>
      <c r="T44" s="122">
        <f t="shared" si="18"/>
        <v>1863.8470622901798</v>
      </c>
      <c r="U44" s="122">
        <f t="shared" si="18"/>
        <v>1738.478581400411</v>
      </c>
      <c r="V44" s="122">
        <f t="shared" si="18"/>
        <v>1618.4223298692591</v>
      </c>
      <c r="W44" s="122">
        <f t="shared" ref="W44" si="19">SUM(W45:W46)</f>
        <v>1440.4755145621903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3513.9604827446028</v>
      </c>
      <c r="M45" s="98">
        <v>3235.9617111795142</v>
      </c>
      <c r="N45" s="98">
        <v>3140.5458838089075</v>
      </c>
      <c r="O45" s="98">
        <v>2950.6365166459782</v>
      </c>
      <c r="P45" s="98">
        <v>2492.8414917494233</v>
      </c>
      <c r="Q45" s="98">
        <v>2266.4941336749957</v>
      </c>
      <c r="R45" s="98">
        <v>2099.8197763991666</v>
      </c>
      <c r="S45" s="98">
        <v>1986.7842314296456</v>
      </c>
      <c r="T45" s="98">
        <v>1863.8470622901798</v>
      </c>
      <c r="U45" s="98">
        <v>1738.478581400411</v>
      </c>
      <c r="V45" s="98">
        <v>1618.4223298692591</v>
      </c>
      <c r="W45" s="98">
        <v>1440.4755145621903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2943.0949490883322</v>
      </c>
      <c r="D62" s="117">
        <f t="shared" si="21"/>
        <v>2811.6497824674516</v>
      </c>
      <c r="E62" s="117">
        <f t="shared" si="21"/>
        <v>2852.3768751610123</v>
      </c>
      <c r="F62" s="117">
        <f t="shared" si="21"/>
        <v>2722.8812512148388</v>
      </c>
      <c r="G62" s="117">
        <f t="shared" si="21"/>
        <v>2617.3668819090899</v>
      </c>
      <c r="H62" s="117">
        <f t="shared" si="21"/>
        <v>2616.4279340422827</v>
      </c>
      <c r="I62" s="117">
        <f t="shared" si="21"/>
        <v>2329.2858119615184</v>
      </c>
      <c r="J62" s="117">
        <f t="shared" si="21"/>
        <v>2633.0704556796973</v>
      </c>
      <c r="K62" s="117">
        <f t="shared" si="21"/>
        <v>2575.9710153891706</v>
      </c>
      <c r="L62" s="117">
        <f t="shared" si="21"/>
        <v>2954.0368649199559</v>
      </c>
      <c r="M62" s="117">
        <f t="shared" si="21"/>
        <v>2291.8692913701243</v>
      </c>
      <c r="N62" s="117">
        <f t="shared" si="21"/>
        <v>2402.9201366227694</v>
      </c>
      <c r="O62" s="117">
        <f t="shared" si="21"/>
        <v>2488.8871332886888</v>
      </c>
      <c r="P62" s="117">
        <f t="shared" si="21"/>
        <v>1767.5573252463837</v>
      </c>
      <c r="Q62" s="117">
        <f t="shared" si="21"/>
        <v>1776.2250935975078</v>
      </c>
      <c r="R62" s="117">
        <f t="shared" ref="R62:V62" si="22">R63+R66+R68+R77</f>
        <v>1787.2947206837937</v>
      </c>
      <c r="S62" s="117">
        <f t="shared" si="22"/>
        <v>1663.8360187177102</v>
      </c>
      <c r="T62" s="117">
        <f t="shared" si="22"/>
        <v>1586.3841838226183</v>
      </c>
      <c r="U62" s="117">
        <f t="shared" si="22"/>
        <v>1461.1495576668233</v>
      </c>
      <c r="V62" s="117">
        <f t="shared" si="22"/>
        <v>1321.4511670569323</v>
      </c>
      <c r="W62" s="117">
        <f t="shared" ref="W62" si="23">W63+W66+W68+W77</f>
        <v>1326.5005025124738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2622.7347475526885</v>
      </c>
      <c r="D63" s="122">
        <f t="shared" si="24"/>
        <v>2465.3484937666954</v>
      </c>
      <c r="E63" s="122">
        <f t="shared" si="24"/>
        <v>2498.8258925628643</v>
      </c>
      <c r="F63" s="122">
        <f t="shared" si="24"/>
        <v>2385.1821012489813</v>
      </c>
      <c r="G63" s="122">
        <f t="shared" si="24"/>
        <v>2284.8839754493788</v>
      </c>
      <c r="H63" s="122">
        <f t="shared" si="24"/>
        <v>2281.8565214014316</v>
      </c>
      <c r="I63" s="122">
        <f t="shared" si="24"/>
        <v>2015.7924430002267</v>
      </c>
      <c r="J63" s="122">
        <f t="shared" si="24"/>
        <v>2298.3897687379863</v>
      </c>
      <c r="K63" s="122">
        <f t="shared" si="24"/>
        <v>2245.3976325182666</v>
      </c>
      <c r="L63" s="122">
        <f t="shared" si="24"/>
        <v>2565.1798241396787</v>
      </c>
      <c r="M63" s="122">
        <f t="shared" si="24"/>
        <v>1986.0547137296421</v>
      </c>
      <c r="N63" s="122">
        <f t="shared" si="24"/>
        <v>2096.7151066487136</v>
      </c>
      <c r="O63" s="122">
        <f t="shared" si="24"/>
        <v>2163.3973246356463</v>
      </c>
      <c r="P63" s="122">
        <f t="shared" si="24"/>
        <v>1511.5252827609286</v>
      </c>
      <c r="Q63" s="122">
        <f t="shared" si="24"/>
        <v>1502.7453744535317</v>
      </c>
      <c r="R63" s="122">
        <f t="shared" ref="R63:V63" si="25">SUM(R64:R65)</f>
        <v>1490.605003968466</v>
      </c>
      <c r="S63" s="122">
        <f t="shared" si="25"/>
        <v>1387.56506256281</v>
      </c>
      <c r="T63" s="122">
        <f t="shared" si="25"/>
        <v>1324.6793169805917</v>
      </c>
      <c r="U63" s="122">
        <f t="shared" si="25"/>
        <v>1220.5805071656976</v>
      </c>
      <c r="V63" s="122">
        <f t="shared" si="25"/>
        <v>1106.7863200584295</v>
      </c>
      <c r="W63" s="122">
        <f t="shared" ref="W63" si="26">SUM(W64:W65)</f>
        <v>1100.9058230890082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2622.7347475526885</v>
      </c>
      <c r="D64" s="98">
        <v>2465.3484937666954</v>
      </c>
      <c r="E64" s="98">
        <v>2498.8258925628643</v>
      </c>
      <c r="F64" s="98">
        <v>2385.1821012489813</v>
      </c>
      <c r="G64" s="98">
        <v>2284.8839754493788</v>
      </c>
      <c r="H64" s="98">
        <v>2281.8565214014316</v>
      </c>
      <c r="I64" s="98">
        <v>2015.7924430002267</v>
      </c>
      <c r="J64" s="98">
        <v>2298.3897687379863</v>
      </c>
      <c r="K64" s="98">
        <v>2245.3976325182666</v>
      </c>
      <c r="L64" s="98">
        <v>2565.1798241396787</v>
      </c>
      <c r="M64" s="98">
        <v>1986.0547137296421</v>
      </c>
      <c r="N64" s="98">
        <v>2096.7151066487136</v>
      </c>
      <c r="O64" s="98">
        <v>2163.3973246356463</v>
      </c>
      <c r="P64" s="98">
        <v>1511.5252827609286</v>
      </c>
      <c r="Q64" s="98">
        <v>1502.7453744535317</v>
      </c>
      <c r="R64" s="98">
        <v>1490.605003968466</v>
      </c>
      <c r="S64" s="98">
        <v>1387.56506256281</v>
      </c>
      <c r="T64" s="98">
        <v>1324.6793169805917</v>
      </c>
      <c r="U64" s="98">
        <v>1220.5805071656976</v>
      </c>
      <c r="V64" s="98">
        <v>1106.7863200584295</v>
      </c>
      <c r="W64" s="98">
        <v>1100.9058230890082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289.35569670806217</v>
      </c>
      <c r="D68" s="122">
        <v>317.39861758762265</v>
      </c>
      <c r="E68" s="122">
        <v>324.93996572843434</v>
      </c>
      <c r="F68" s="122">
        <v>310.26413533056024</v>
      </c>
      <c r="G68" s="122">
        <v>302.68932096453659</v>
      </c>
      <c r="H68" s="122">
        <v>299.33392804120632</v>
      </c>
      <c r="I68" s="122">
        <v>276.11257915377416</v>
      </c>
      <c r="J68" s="122">
        <v>287.60699773616119</v>
      </c>
      <c r="K68" s="122">
        <v>292.01651442827119</v>
      </c>
      <c r="L68" s="122">
        <v>341.89605748928142</v>
      </c>
      <c r="M68" s="122">
        <v>259.21932032224862</v>
      </c>
      <c r="N68" s="122">
        <v>259.41061181790371</v>
      </c>
      <c r="O68" s="122">
        <v>280.83492677655414</v>
      </c>
      <c r="P68" s="122">
        <v>218.96666438269085</v>
      </c>
      <c r="Q68" s="122">
        <v>237.91994607291124</v>
      </c>
      <c r="R68" s="122">
        <v>257.79980758620547</v>
      </c>
      <c r="S68" s="122">
        <v>238.59136549172194</v>
      </c>
      <c r="T68" s="122">
        <v>224.00567684170684</v>
      </c>
      <c r="U68" s="122">
        <v>202.20762730825783</v>
      </c>
      <c r="V68" s="122">
        <v>176.47692280981846</v>
      </c>
      <c r="W68" s="122">
        <v>190.03178335607194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303.71151269161936</v>
      </c>
      <c r="D69" s="98">
        <v>324.20631147282711</v>
      </c>
      <c r="E69" s="98">
        <v>329.45318412245933</v>
      </c>
      <c r="F69" s="98">
        <v>315.08325223638252</v>
      </c>
      <c r="G69" s="98">
        <v>307.84237629153694</v>
      </c>
      <c r="H69" s="98">
        <v>306.22263791953208</v>
      </c>
      <c r="I69" s="98">
        <v>288.07079640122174</v>
      </c>
      <c r="J69" s="98">
        <v>297.19944093063759</v>
      </c>
      <c r="K69" s="98">
        <v>299.34063277451298</v>
      </c>
      <c r="L69" s="98">
        <v>347.02225708296322</v>
      </c>
      <c r="M69" s="98">
        <v>259.47649829243255</v>
      </c>
      <c r="N69" s="98">
        <v>266.77925291707265</v>
      </c>
      <c r="O69" s="98">
        <v>284.12175579603485</v>
      </c>
      <c r="P69" s="98">
        <v>218.96804309232681</v>
      </c>
      <c r="Q69" s="98">
        <v>256.5256420836086</v>
      </c>
      <c r="R69" s="98">
        <v>260.36683432453714</v>
      </c>
      <c r="S69" s="98">
        <v>242.95877194626541</v>
      </c>
      <c r="T69" s="98">
        <v>230.75905702118479</v>
      </c>
      <c r="U69" s="98">
        <v>209.93872298333844</v>
      </c>
      <c r="V69" s="98">
        <v>183.40211520601898</v>
      </c>
      <c r="W69" s="98">
        <v>191.25048314083145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148.87666936434147</v>
      </c>
      <c r="D70" s="98">
        <v>165.43183221736669</v>
      </c>
      <c r="E70" s="98">
        <v>165.14318099279882</v>
      </c>
      <c r="F70" s="98">
        <v>158.21478677267359</v>
      </c>
      <c r="G70" s="98">
        <v>156.22626057984209</v>
      </c>
      <c r="H70" s="98">
        <v>153.24885130309406</v>
      </c>
      <c r="I70" s="98">
        <v>152.12826553812735</v>
      </c>
      <c r="J70" s="98">
        <v>145.00456359577049</v>
      </c>
      <c r="K70" s="98">
        <v>149.71668460581728</v>
      </c>
      <c r="L70" s="98">
        <v>154.49796385529513</v>
      </c>
      <c r="M70" s="98">
        <v>0</v>
      </c>
      <c r="N70" s="98">
        <v>117.4897815705698</v>
      </c>
      <c r="O70" s="98">
        <v>130.93166628514601</v>
      </c>
      <c r="P70" s="98">
        <v>0</v>
      </c>
      <c r="Q70" s="98">
        <v>122.87087869677974</v>
      </c>
      <c r="R70" s="98">
        <v>129.68608860414059</v>
      </c>
      <c r="S70" s="98">
        <v>120.84744852260064</v>
      </c>
      <c r="T70" s="98">
        <v>109.99795882448302</v>
      </c>
      <c r="U70" s="98">
        <v>96.042026523585918</v>
      </c>
      <c r="V70" s="98">
        <v>82.321134455872127</v>
      </c>
      <c r="W70" s="98">
        <v>86.584142874137768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148.87666936434147</v>
      </c>
      <c r="D71" s="101">
        <v>165.43183221736669</v>
      </c>
      <c r="E71" s="101">
        <v>165.14318099279882</v>
      </c>
      <c r="F71" s="101">
        <v>158.21478677267359</v>
      </c>
      <c r="G71" s="101">
        <v>156.22626057984209</v>
      </c>
      <c r="H71" s="101">
        <v>153.24885130309406</v>
      </c>
      <c r="I71" s="101">
        <v>152.12826553812735</v>
      </c>
      <c r="J71" s="101">
        <v>145.00456359577049</v>
      </c>
      <c r="K71" s="101">
        <v>149.71668460581728</v>
      </c>
      <c r="L71" s="101">
        <v>154.49796385529513</v>
      </c>
      <c r="M71" s="101">
        <v>0</v>
      </c>
      <c r="N71" s="101">
        <v>117.4897815705698</v>
      </c>
      <c r="O71" s="101">
        <v>130.93166628514601</v>
      </c>
      <c r="P71" s="101">
        <v>0</v>
      </c>
      <c r="Q71" s="101">
        <v>122.87087869677974</v>
      </c>
      <c r="R71" s="101">
        <v>129.68608860414059</v>
      </c>
      <c r="S71" s="101">
        <v>120.84744852260064</v>
      </c>
      <c r="T71" s="101">
        <v>109.99795882448302</v>
      </c>
      <c r="U71" s="101">
        <v>96.042026523585918</v>
      </c>
      <c r="V71" s="101">
        <v>82.321134455872127</v>
      </c>
      <c r="W71" s="101">
        <v>86.584142874137768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31.004504827581481</v>
      </c>
      <c r="D77" s="122">
        <v>28.90267111313355</v>
      </c>
      <c r="E77" s="122">
        <v>28.611016869713787</v>
      </c>
      <c r="F77" s="122">
        <v>27.435014635297016</v>
      </c>
      <c r="G77" s="122">
        <v>29.793585495174511</v>
      </c>
      <c r="H77" s="122">
        <v>35.237484599644681</v>
      </c>
      <c r="I77" s="122">
        <v>37.38078980751736</v>
      </c>
      <c r="J77" s="122">
        <v>47.073689205549762</v>
      </c>
      <c r="K77" s="122">
        <v>38.556868442633167</v>
      </c>
      <c r="L77" s="122">
        <v>46.960983290996012</v>
      </c>
      <c r="M77" s="122">
        <v>46.59525731823372</v>
      </c>
      <c r="N77" s="122">
        <v>46.79441815615214</v>
      </c>
      <c r="O77" s="122">
        <v>44.654881876488005</v>
      </c>
      <c r="P77" s="122">
        <v>37.065378102764377</v>
      </c>
      <c r="Q77" s="122">
        <v>35.559773071064875</v>
      </c>
      <c r="R77" s="122">
        <v>38.889909129121989</v>
      </c>
      <c r="S77" s="122">
        <v>37.679590663178168</v>
      </c>
      <c r="T77" s="122">
        <v>37.699190000319767</v>
      </c>
      <c r="U77" s="122">
        <v>38.361423192867925</v>
      </c>
      <c r="V77" s="122">
        <v>38.18792418868432</v>
      </c>
      <c r="W77" s="122">
        <v>35.562896067393666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61.223492838222555</v>
      </c>
      <c r="D78" s="98">
        <v>60.775021100154028</v>
      </c>
      <c r="E78" s="98">
        <v>61.043677975304448</v>
      </c>
      <c r="F78" s="98">
        <v>62.329830390388629</v>
      </c>
      <c r="G78" s="98">
        <v>62.549793104693258</v>
      </c>
      <c r="H78" s="98">
        <v>69.444058246529821</v>
      </c>
      <c r="I78" s="98">
        <v>63.047658396999736</v>
      </c>
      <c r="J78" s="98">
        <v>66.312857570150427</v>
      </c>
      <c r="K78" s="98">
        <v>60.279065024320033</v>
      </c>
      <c r="L78" s="98">
        <v>78.534278161056818</v>
      </c>
      <c r="M78" s="98">
        <v>74.082179780689287</v>
      </c>
      <c r="N78" s="98">
        <v>73.098731553980983</v>
      </c>
      <c r="O78" s="98">
        <v>71.77250001644984</v>
      </c>
      <c r="P78" s="98">
        <v>70.537294091007738</v>
      </c>
      <c r="Q78" s="98">
        <v>69.75532973396146</v>
      </c>
      <c r="R78" s="98">
        <v>68.103021700675043</v>
      </c>
      <c r="S78" s="98">
        <v>66.96802594151707</v>
      </c>
      <c r="T78" s="98">
        <v>65.970920831759642</v>
      </c>
      <c r="U78" s="98">
        <v>64.917114139681274</v>
      </c>
      <c r="V78" s="98">
        <v>63.593420752956455</v>
      </c>
      <c r="W78" s="98">
        <v>62.601474639268012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115.53465613141006</v>
      </c>
      <c r="D3" s="118">
        <f t="shared" si="0"/>
        <v>114.99907319835313</v>
      </c>
      <c r="E3" s="118">
        <f t="shared" si="0"/>
        <v>116.01566589192566</v>
      </c>
      <c r="F3" s="118">
        <f t="shared" si="0"/>
        <v>76.010080758847565</v>
      </c>
      <c r="G3" s="118">
        <f t="shared" si="0"/>
        <v>74.072128636172238</v>
      </c>
      <c r="H3" s="118">
        <f t="shared" si="0"/>
        <v>71.853010087553315</v>
      </c>
      <c r="I3" s="118">
        <f t="shared" si="0"/>
        <v>77.40789845855987</v>
      </c>
      <c r="J3" s="118">
        <f t="shared" si="0"/>
        <v>284.17647302605599</v>
      </c>
      <c r="K3" s="118">
        <f t="shared" si="0"/>
        <v>92.403450890120553</v>
      </c>
      <c r="L3" s="118">
        <f t="shared" si="0"/>
        <v>96.625092052049538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79.532043503934361</v>
      </c>
      <c r="S3" s="118">
        <f t="shared" si="1"/>
        <v>81.749057911069244</v>
      </c>
      <c r="T3" s="118">
        <f t="shared" si="1"/>
        <v>71.992397906096201</v>
      </c>
      <c r="U3" s="118">
        <f t="shared" si="1"/>
        <v>75.80736369498787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102.40336607355017</v>
      </c>
      <c r="D4" s="123">
        <f t="shared" si="3"/>
        <v>100.24754372284431</v>
      </c>
      <c r="E4" s="123">
        <f t="shared" si="3"/>
        <v>101.36272677341002</v>
      </c>
      <c r="F4" s="123">
        <f t="shared" si="3"/>
        <v>62.117168986658363</v>
      </c>
      <c r="G4" s="123">
        <f t="shared" si="3"/>
        <v>60.061132570494443</v>
      </c>
      <c r="H4" s="123">
        <f t="shared" si="3"/>
        <v>57.792268260290449</v>
      </c>
      <c r="I4" s="123">
        <f t="shared" si="3"/>
        <v>63.888376938077144</v>
      </c>
      <c r="J4" s="123">
        <f t="shared" si="3"/>
        <v>271.40312589950281</v>
      </c>
      <c r="K4" s="123">
        <f t="shared" si="3"/>
        <v>79.533141831896486</v>
      </c>
      <c r="L4" s="123">
        <f t="shared" si="3"/>
        <v>82.791400969509098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67.264461926280717</v>
      </c>
      <c r="S4" s="123">
        <f t="shared" si="4"/>
        <v>69.931522417595872</v>
      </c>
      <c r="T4" s="123">
        <f t="shared" si="4"/>
        <v>60.749393634270611</v>
      </c>
      <c r="U4" s="123">
        <f t="shared" si="4"/>
        <v>65.407011895290637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101.75235532660105</v>
      </c>
      <c r="D5" s="99">
        <v>99.617982512720005</v>
      </c>
      <c r="E5" s="99">
        <v>100.73300714412163</v>
      </c>
      <c r="F5" s="99">
        <v>61.736106365316559</v>
      </c>
      <c r="G5" s="99">
        <v>59.698534537554146</v>
      </c>
      <c r="H5" s="99">
        <v>57.449358927281928</v>
      </c>
      <c r="I5" s="99">
        <v>63.517270449054209</v>
      </c>
      <c r="J5" s="99">
        <v>269.80636587057694</v>
      </c>
      <c r="K5" s="99">
        <v>79.066794714781153</v>
      </c>
      <c r="L5" s="99">
        <v>82.291357551890641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66.868543389676091</v>
      </c>
      <c r="S5" s="99">
        <v>69.516087023650314</v>
      </c>
      <c r="T5" s="99">
        <v>60.382981090650645</v>
      </c>
      <c r="U5" s="99">
        <v>65.011150585337163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0.65101074694912042</v>
      </c>
      <c r="D6" s="99">
        <v>0.62956121012430866</v>
      </c>
      <c r="E6" s="99">
        <v>0.62971962928839031</v>
      </c>
      <c r="F6" s="99">
        <v>0.38106262134180435</v>
      </c>
      <c r="G6" s="99">
        <v>0.3625980329402988</v>
      </c>
      <c r="H6" s="99">
        <v>0.34290933300851972</v>
      </c>
      <c r="I6" s="99">
        <v>0.3711064890229353</v>
      </c>
      <c r="J6" s="99">
        <v>1.5967600289258788</v>
      </c>
      <c r="K6" s="99">
        <v>0.46634711711533744</v>
      </c>
      <c r="L6" s="99">
        <v>0.50004341761845261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0.39591853660462728</v>
      </c>
      <c r="S6" s="99">
        <v>0.41543539394556106</v>
      </c>
      <c r="T6" s="99">
        <v>0.36641254361996684</v>
      </c>
      <c r="U6" s="99">
        <v>0.3958613099534708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3.5831256273464354E-2</v>
      </c>
      <c r="D7" s="123">
        <f t="shared" si="6"/>
        <v>0</v>
      </c>
      <c r="E7" s="123">
        <f t="shared" si="6"/>
        <v>7.6356036693268403E-2</v>
      </c>
      <c r="F7" s="123">
        <f t="shared" si="6"/>
        <v>9.8625907998113896E-2</v>
      </c>
      <c r="G7" s="123">
        <f t="shared" si="6"/>
        <v>0.19387699308909548</v>
      </c>
      <c r="H7" s="123">
        <f t="shared" si="6"/>
        <v>0.312867319532463</v>
      </c>
      <c r="I7" s="123">
        <f t="shared" si="6"/>
        <v>5.7151223449373456E-2</v>
      </c>
      <c r="J7" s="123">
        <f t="shared" si="6"/>
        <v>9.6442050359697232E-2</v>
      </c>
      <c r="K7" s="123">
        <f t="shared" si="6"/>
        <v>0.1756145286560041</v>
      </c>
      <c r="L7" s="123">
        <f t="shared" si="6"/>
        <v>0.14622693551251906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0.38662709698784914</v>
      </c>
      <c r="S7" s="123">
        <f t="shared" si="6"/>
        <v>0.22139305190668987</v>
      </c>
      <c r="T7" s="123">
        <f t="shared" si="6"/>
        <v>0.13917059145962291</v>
      </c>
      <c r="U7" s="123">
        <f t="shared" si="6"/>
        <v>0.1218879901692405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3.5831256273464354E-2</v>
      </c>
      <c r="D8" s="99">
        <f>RES_hhdet_in_fech!D8/RES_summary!D$21</f>
        <v>0</v>
      </c>
      <c r="E8" s="99">
        <f>RES_hhdet_in_fech!E8/RES_summary!E$21</f>
        <v>7.6356036693268403E-2</v>
      </c>
      <c r="F8" s="99">
        <f>RES_hhdet_in_fech!F8/RES_summary!F$21</f>
        <v>9.8625907998113896E-2</v>
      </c>
      <c r="G8" s="99">
        <f>RES_hhdet_in_fech!G8/RES_summary!G$21</f>
        <v>0.19387699308909548</v>
      </c>
      <c r="H8" s="99">
        <f>RES_hhdet_in_fech!H8/RES_summary!H$21</f>
        <v>0.312867319532463</v>
      </c>
      <c r="I8" s="99">
        <f>RES_hhdet_in_fech!I8/RES_summary!I$21</f>
        <v>5.7151223449373456E-2</v>
      </c>
      <c r="J8" s="99">
        <f>RES_hhdet_in_fech!J8/RES_summary!J$21</f>
        <v>9.6442050359697232E-2</v>
      </c>
      <c r="K8" s="99">
        <f>RES_hhdet_in_fech!K8/RES_summary!K$21</f>
        <v>0.1756145286560041</v>
      </c>
      <c r="L8" s="99">
        <f>RES_hhdet_in_fech!L8/RES_summary!L$21</f>
        <v>0.14622693551251906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0.38662709698784914</v>
      </c>
      <c r="S8" s="99">
        <f>RES_hhdet_in_fech!S8/RES_summary!S$21</f>
        <v>0.22139305190668987</v>
      </c>
      <c r="T8" s="99">
        <f>RES_hhdet_in_fech!T8/RES_summary!T$21</f>
        <v>0.13917059145962291</v>
      </c>
      <c r="U8" s="99">
        <f>RES_hhdet_in_fech!U8/RES_summary!U$21</f>
        <v>0.1218879901692405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10.871470834293545</v>
      </c>
      <c r="D9" s="123">
        <v>12.540936761620941</v>
      </c>
      <c r="E9" s="123">
        <v>12.389443573468224</v>
      </c>
      <c r="F9" s="123">
        <v>11.581927765019326</v>
      </c>
      <c r="G9" s="123">
        <v>11.630528003049715</v>
      </c>
      <c r="H9" s="123">
        <v>11.376711497191494</v>
      </c>
      <c r="I9" s="123">
        <v>11.284993207446488</v>
      </c>
      <c r="J9" s="123">
        <v>10.473118368877138</v>
      </c>
      <c r="K9" s="123">
        <v>10.690223995895661</v>
      </c>
      <c r="L9" s="123">
        <v>11.259240305411637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9.8450847259028418</v>
      </c>
      <c r="S9" s="123">
        <v>9.6341720138181302</v>
      </c>
      <c r="T9" s="123">
        <v>9.2128350282737212</v>
      </c>
      <c r="U9" s="123">
        <v>8.4500103127138555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11.78878619903255</v>
      </c>
      <c r="D15" s="102">
        <v>13.406802983963431</v>
      </c>
      <c r="E15" s="102">
        <v>13.265856793977919</v>
      </c>
      <c r="F15" s="102">
        <v>12.626289864421141</v>
      </c>
      <c r="G15" s="102">
        <v>12.474490144347977</v>
      </c>
      <c r="H15" s="102">
        <v>12.132774852662694</v>
      </c>
      <c r="I15" s="102">
        <v>12.360131881898276</v>
      </c>
      <c r="J15" s="102">
        <v>11.183608400931282</v>
      </c>
      <c r="K15" s="102">
        <v>11.785984744251442</v>
      </c>
      <c r="L15" s="102">
        <v>11.433701947267254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10.501473479857845</v>
      </c>
      <c r="S15" s="102">
        <v>10.22009780139196</v>
      </c>
      <c r="T15" s="102">
        <v>9.5922953787242573</v>
      </c>
      <c r="U15" s="102">
        <v>8.9534586581162277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10.124028685246945</v>
      </c>
      <c r="D16" s="105">
        <v>11.61322295196827</v>
      </c>
      <c r="E16" s="105">
        <v>11.45825452667667</v>
      </c>
      <c r="F16" s="105">
        <v>10.917333701763631</v>
      </c>
      <c r="G16" s="105">
        <v>10.814697933128061</v>
      </c>
      <c r="H16" s="105">
        <v>10.494637582475091</v>
      </c>
      <c r="I16" s="105">
        <v>10.811932190687703</v>
      </c>
      <c r="J16" s="105">
        <v>9.6401300554343496</v>
      </c>
      <c r="K16" s="105">
        <v>10.220612246600323</v>
      </c>
      <c r="L16" s="105">
        <v>9.6890855287110735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9.3527931604365886</v>
      </c>
      <c r="S16" s="105">
        <v>9.1459005241732712</v>
      </c>
      <c r="T16" s="105">
        <v>8.5677524325078149</v>
      </c>
      <c r="U16" s="105">
        <v>8.0057911844176441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5.7301911921233719</v>
      </c>
      <c r="D17" s="99">
        <v>6.8540903055459719</v>
      </c>
      <c r="E17" s="99">
        <v>6.6342589667348904</v>
      </c>
      <c r="F17" s="99">
        <v>6.3275684339926883</v>
      </c>
      <c r="G17" s="99">
        <v>6.3346113453073807</v>
      </c>
      <c r="H17" s="99">
        <v>6.0525111188914051</v>
      </c>
      <c r="I17" s="99">
        <v>6.5836310500640902</v>
      </c>
      <c r="J17" s="99">
        <v>5.3949097340779719</v>
      </c>
      <c r="K17" s="99">
        <v>5.8740007650862367</v>
      </c>
      <c r="L17" s="99">
        <v>4.8160212663804352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5.1815390691639749</v>
      </c>
      <c r="S17" s="99">
        <v>5.0722449473225586</v>
      </c>
      <c r="T17" s="99">
        <v>4.5471642998535309</v>
      </c>
      <c r="U17" s="99">
        <v>4.0957156757812783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4.3938374931235753</v>
      </c>
      <c r="D18" s="99">
        <v>4.7591326464222963</v>
      </c>
      <c r="E18" s="99">
        <v>4.8239955599417774</v>
      </c>
      <c r="F18" s="99">
        <v>4.5897652677709422</v>
      </c>
      <c r="G18" s="99">
        <v>4.4800865878206793</v>
      </c>
      <c r="H18" s="99">
        <v>4.4421264635836879</v>
      </c>
      <c r="I18" s="99">
        <v>4.2283011406236133</v>
      </c>
      <c r="J18" s="99">
        <v>4.2452203213563751</v>
      </c>
      <c r="K18" s="99">
        <v>4.3466114815140884</v>
      </c>
      <c r="L18" s="99">
        <v>4.8730642623306393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4.1712540912726146</v>
      </c>
      <c r="S18" s="99">
        <v>4.0736555768507108</v>
      </c>
      <c r="T18" s="99">
        <v>4.0205881326542823</v>
      </c>
      <c r="U18" s="99">
        <v>3.9100755086363668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2.2239879672928637</v>
      </c>
      <c r="D19" s="123">
        <v>2.2105927138878703</v>
      </c>
      <c r="E19" s="123">
        <v>2.1871395083541501</v>
      </c>
      <c r="F19" s="123">
        <v>2.2123580991717637</v>
      </c>
      <c r="G19" s="123">
        <v>2.1865910695389728</v>
      </c>
      <c r="H19" s="123">
        <v>2.3711630105389094</v>
      </c>
      <c r="I19" s="123">
        <v>2.1773770895868751</v>
      </c>
      <c r="J19" s="123">
        <v>2.2037867073163473</v>
      </c>
      <c r="K19" s="123">
        <v>2.0044705336723987</v>
      </c>
      <c r="L19" s="123">
        <v>2.4282238416162905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2.0358697547629556</v>
      </c>
      <c r="S19" s="123">
        <v>1.9619704277485543</v>
      </c>
      <c r="T19" s="123">
        <v>1.8909986520922508</v>
      </c>
      <c r="U19" s="123">
        <v>1.8284534968141364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2.2239879672928637</v>
      </c>
      <c r="D22" s="110">
        <v>2.2105927138878703</v>
      </c>
      <c r="E22" s="110">
        <v>2.1871395083541501</v>
      </c>
      <c r="F22" s="110">
        <v>2.2123580991717637</v>
      </c>
      <c r="G22" s="110">
        <v>2.1865910695389728</v>
      </c>
      <c r="H22" s="110">
        <v>2.3711630105389094</v>
      </c>
      <c r="I22" s="110">
        <v>2.1773770895868751</v>
      </c>
      <c r="J22" s="110">
        <v>2.2037867073163473</v>
      </c>
      <c r="K22" s="110">
        <v>2.0044705336723987</v>
      </c>
      <c r="L22" s="110">
        <v>2.4282238416162905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2.0358697547629556</v>
      </c>
      <c r="S22" s="110">
        <v>1.9619704277485543</v>
      </c>
      <c r="T22" s="110">
        <v>1.8909986520922508</v>
      </c>
      <c r="U22" s="110">
        <v>1.8284534968141364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155.26582702009213</v>
      </c>
      <c r="D24" s="118">
        <f t="shared" si="7"/>
        <v>148.84219869310951</v>
      </c>
      <c r="E24" s="118">
        <f t="shared" si="7"/>
        <v>145.95186937067095</v>
      </c>
      <c r="F24" s="118">
        <f t="shared" si="7"/>
        <v>138.58040666783339</v>
      </c>
      <c r="G24" s="118">
        <f t="shared" si="7"/>
        <v>130.00986994809384</v>
      </c>
      <c r="H24" s="118">
        <f t="shared" si="7"/>
        <v>135.11521392107394</v>
      </c>
      <c r="I24" s="118">
        <f t="shared" si="7"/>
        <v>122.38777616878757</v>
      </c>
      <c r="J24" s="118">
        <f t="shared" si="7"/>
        <v>127.2944556846206</v>
      </c>
      <c r="K24" s="118">
        <f t="shared" si="7"/>
        <v>124.76428556126838</v>
      </c>
      <c r="L24" s="118">
        <f t="shared" si="7"/>
        <v>139.81469761583514</v>
      </c>
      <c r="M24" s="118">
        <f t="shared" si="7"/>
        <v>109.22646231786793</v>
      </c>
      <c r="N24" s="118">
        <f t="shared" si="7"/>
        <v>112.00250744738672</v>
      </c>
      <c r="O24" s="118">
        <f t="shared" si="7"/>
        <v>111.69670764744747</v>
      </c>
      <c r="P24" s="118">
        <f t="shared" si="7"/>
        <v>83.704059525929068</v>
      </c>
      <c r="Q24" s="118">
        <f t="shared" si="7"/>
        <v>78.16707425362641</v>
      </c>
      <c r="R24" s="118">
        <f t="shared" ref="R24:V24" si="8">R25+R28+R30+R39</f>
        <v>75.285139435232153</v>
      </c>
      <c r="S24" s="118">
        <f t="shared" si="8"/>
        <v>71.683525605766334</v>
      </c>
      <c r="T24" s="118">
        <f t="shared" si="8"/>
        <v>67.50990751483954</v>
      </c>
      <c r="U24" s="118">
        <f t="shared" si="8"/>
        <v>63.255597868447289</v>
      </c>
      <c r="V24" s="118">
        <f t="shared" si="8"/>
        <v>60.060909587613068</v>
      </c>
      <c r="W24" s="118">
        <f t="shared" ref="W24" si="9">W25+W28+W30+W39</f>
        <v>53.88721178921886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142.12788758650183</v>
      </c>
      <c r="D25" s="123">
        <f t="shared" si="10"/>
        <v>134.07367197822086</v>
      </c>
      <c r="E25" s="123">
        <f t="shared" si="10"/>
        <v>131.32176551397529</v>
      </c>
      <c r="F25" s="123">
        <f t="shared" si="10"/>
        <v>124.68459873085374</v>
      </c>
      <c r="G25" s="123">
        <f t="shared" si="10"/>
        <v>116.01087725224194</v>
      </c>
      <c r="H25" s="123">
        <f t="shared" si="10"/>
        <v>121.06073477824687</v>
      </c>
      <c r="I25" s="123">
        <f t="shared" si="10"/>
        <v>108.87084903096424</v>
      </c>
      <c r="J25" s="123">
        <f t="shared" si="10"/>
        <v>114.52427697841293</v>
      </c>
      <c r="K25" s="123">
        <f t="shared" si="10"/>
        <v>111.90326553946417</v>
      </c>
      <c r="L25" s="123">
        <f t="shared" si="10"/>
        <v>125.95982107712459</v>
      </c>
      <c r="M25" s="123">
        <f t="shared" si="10"/>
        <v>96.505861522971045</v>
      </c>
      <c r="N25" s="123">
        <f t="shared" si="10"/>
        <v>98.86778243274459</v>
      </c>
      <c r="O25" s="123">
        <f t="shared" si="10"/>
        <v>99.209439938693407</v>
      </c>
      <c r="P25" s="123">
        <f t="shared" si="10"/>
        <v>71.421559726466143</v>
      </c>
      <c r="Q25" s="123">
        <f t="shared" si="10"/>
        <v>65.738390531480064</v>
      </c>
      <c r="R25" s="123">
        <f t="shared" ref="R25:V25" si="11">SUM(R26:R27)</f>
        <v>63.01486186571848</v>
      </c>
      <c r="S25" s="123">
        <f t="shared" si="11"/>
        <v>59.810775045942023</v>
      </c>
      <c r="T25" s="123">
        <f t="shared" si="11"/>
        <v>56.257782803563728</v>
      </c>
      <c r="U25" s="123">
        <f t="shared" si="11"/>
        <v>52.862965744930499</v>
      </c>
      <c r="V25" s="123">
        <f t="shared" si="11"/>
        <v>50.318698601334468</v>
      </c>
      <c r="W25" s="123">
        <f t="shared" ref="W25" si="12">SUM(W26:W27)</f>
        <v>44.435249717409555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140.34392927300902</v>
      </c>
      <c r="D26" s="99">
        <v>132.40518560195076</v>
      </c>
      <c r="E26" s="99">
        <v>129.69928272073878</v>
      </c>
      <c r="F26" s="99">
        <v>123.15852999897263</v>
      </c>
      <c r="G26" s="99">
        <v>114.60905168117121</v>
      </c>
      <c r="H26" s="99">
        <v>119.6185194734927</v>
      </c>
      <c r="I26" s="99">
        <v>107.59713972599604</v>
      </c>
      <c r="J26" s="99">
        <v>113.16277044750663</v>
      </c>
      <c r="K26" s="99">
        <v>110.57215700090597</v>
      </c>
      <c r="L26" s="99">
        <v>124.40967257596125</v>
      </c>
      <c r="M26" s="99">
        <v>95.365721344995038</v>
      </c>
      <c r="N26" s="99">
        <v>97.664921357804729</v>
      </c>
      <c r="O26" s="99">
        <v>97.945256543607172</v>
      </c>
      <c r="P26" s="99">
        <v>70.533875517852223</v>
      </c>
      <c r="Q26" s="99">
        <v>64.86925570091708</v>
      </c>
      <c r="R26" s="99">
        <v>62.164403577306018</v>
      </c>
      <c r="S26" s="99">
        <v>59.007674846859217</v>
      </c>
      <c r="T26" s="99">
        <v>55.504611716040067</v>
      </c>
      <c r="U26" s="99">
        <v>52.164819061214025</v>
      </c>
      <c r="V26" s="99">
        <v>49.667168328356595</v>
      </c>
      <c r="W26" s="99">
        <v>43.843838317346631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1.783958313492795</v>
      </c>
      <c r="D27" s="99">
        <v>1.668486376270103</v>
      </c>
      <c r="E27" s="99">
        <v>1.622482793236526</v>
      </c>
      <c r="F27" s="99">
        <v>1.5260687318811037</v>
      </c>
      <c r="G27" s="99">
        <v>1.4018255710707297</v>
      </c>
      <c r="H27" s="99">
        <v>1.4422153047541759</v>
      </c>
      <c r="I27" s="99">
        <v>1.2737093049681911</v>
      </c>
      <c r="J27" s="99">
        <v>1.3615065309063024</v>
      </c>
      <c r="K27" s="99">
        <v>1.3311085385581913</v>
      </c>
      <c r="L27" s="99">
        <v>1.5501485011633307</v>
      </c>
      <c r="M27" s="99">
        <v>1.1401401779760119</v>
      </c>
      <c r="N27" s="99">
        <v>1.2028610749398647</v>
      </c>
      <c r="O27" s="99">
        <v>1.2641833950862367</v>
      </c>
      <c r="P27" s="99">
        <v>0.88768420861392017</v>
      </c>
      <c r="Q27" s="99">
        <v>0.86913483056298746</v>
      </c>
      <c r="R27" s="99">
        <v>0.8504582884124634</v>
      </c>
      <c r="S27" s="99">
        <v>0.8031001990828055</v>
      </c>
      <c r="T27" s="99">
        <v>0.75317108752366257</v>
      </c>
      <c r="U27" s="99">
        <v>0.69814668371647404</v>
      </c>
      <c r="V27" s="99">
        <v>0.65153027297787225</v>
      </c>
      <c r="W27" s="99">
        <v>0.59141140006292081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2.9695248328114224E-2</v>
      </c>
      <c r="D28" s="123">
        <f t="shared" si="13"/>
        <v>7.4919749366823274E-3</v>
      </c>
      <c r="E28" s="123">
        <f t="shared" si="13"/>
        <v>7.2268141803380245E-2</v>
      </c>
      <c r="F28" s="123">
        <f t="shared" si="13"/>
        <v>8.8890303345939545E-2</v>
      </c>
      <c r="G28" s="123">
        <f t="shared" si="13"/>
        <v>0.19425035564581469</v>
      </c>
      <c r="H28" s="123">
        <f t="shared" si="13"/>
        <v>0.29835010511539889</v>
      </c>
      <c r="I28" s="123">
        <f t="shared" si="13"/>
        <v>5.352799995318111E-2</v>
      </c>
      <c r="J28" s="123">
        <f t="shared" si="13"/>
        <v>9.7627066101357032E-2</v>
      </c>
      <c r="K28" s="123">
        <f t="shared" si="13"/>
        <v>0.17624051957251852</v>
      </c>
      <c r="L28" s="123">
        <f t="shared" si="13"/>
        <v>0.21335602690438724</v>
      </c>
      <c r="M28" s="123">
        <f t="shared" si="13"/>
        <v>0.46883862772032975</v>
      </c>
      <c r="N28" s="123">
        <f t="shared" si="13"/>
        <v>0.47576284717750322</v>
      </c>
      <c r="O28" s="123">
        <f t="shared" si="13"/>
        <v>0.34517160381406142</v>
      </c>
      <c r="P28" s="123">
        <f t="shared" si="13"/>
        <v>0.42739037450853695</v>
      </c>
      <c r="Q28" s="123">
        <f t="shared" si="13"/>
        <v>0.3960234818239658</v>
      </c>
      <c r="R28" s="123">
        <f t="shared" si="13"/>
        <v>0.40426571362747132</v>
      </c>
      <c r="S28" s="123">
        <f t="shared" si="13"/>
        <v>0.24117124006178889</v>
      </c>
      <c r="T28" s="123">
        <f t="shared" si="13"/>
        <v>0.15395123900127733</v>
      </c>
      <c r="U28" s="123">
        <f t="shared" si="13"/>
        <v>0.11409991997366933</v>
      </c>
      <c r="V28" s="123">
        <f t="shared" si="13"/>
        <v>9.7654075597528034E-2</v>
      </c>
      <c r="W28" s="123">
        <f t="shared" si="13"/>
        <v>0.2070296049455167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2.9695248328114224E-2</v>
      </c>
      <c r="D29" s="99">
        <f>RES_hhdet_in_fech!D29/RES_summary!D$21</f>
        <v>7.4919749366823274E-3</v>
      </c>
      <c r="E29" s="99">
        <f>RES_hhdet_in_fech!E29/RES_summary!E$21</f>
        <v>7.2268141803380245E-2</v>
      </c>
      <c r="F29" s="99">
        <f>RES_hhdet_in_fech!F29/RES_summary!F$21</f>
        <v>8.8890303345939545E-2</v>
      </c>
      <c r="G29" s="99">
        <f>RES_hhdet_in_fech!G29/RES_summary!G$21</f>
        <v>0.19425035564581469</v>
      </c>
      <c r="H29" s="99">
        <f>RES_hhdet_in_fech!H29/RES_summary!H$21</f>
        <v>0.29835010511539889</v>
      </c>
      <c r="I29" s="99">
        <f>RES_hhdet_in_fech!I29/RES_summary!I$21</f>
        <v>5.352799995318111E-2</v>
      </c>
      <c r="J29" s="99">
        <f>RES_hhdet_in_fech!J29/RES_summary!J$21</f>
        <v>9.7627066101357032E-2</v>
      </c>
      <c r="K29" s="99">
        <f>RES_hhdet_in_fech!K29/RES_summary!K$21</f>
        <v>0.17624051957251852</v>
      </c>
      <c r="L29" s="99">
        <f>RES_hhdet_in_fech!L29/RES_summary!L$21</f>
        <v>0.21335602690438724</v>
      </c>
      <c r="M29" s="99">
        <f>RES_hhdet_in_fech!M29/RES_summary!M$21</f>
        <v>0.46883862772032975</v>
      </c>
      <c r="N29" s="99">
        <f>RES_hhdet_in_fech!N29/RES_summary!N$21</f>
        <v>0.47576284717750322</v>
      </c>
      <c r="O29" s="99">
        <f>RES_hhdet_in_fech!O29/RES_summary!O$21</f>
        <v>0.34517160381406142</v>
      </c>
      <c r="P29" s="99">
        <f>RES_hhdet_in_fech!P29/RES_summary!P$21</f>
        <v>0.42739037450853695</v>
      </c>
      <c r="Q29" s="99">
        <f>RES_hhdet_in_fech!Q29/RES_summary!Q$21</f>
        <v>0.3960234818239658</v>
      </c>
      <c r="R29" s="99">
        <f>RES_hhdet_in_fech!R29/RES_summary!R$21</f>
        <v>0.40426571362747132</v>
      </c>
      <c r="S29" s="99">
        <f>RES_hhdet_in_fech!S29/RES_summary!S$21</f>
        <v>0.24117124006178889</v>
      </c>
      <c r="T29" s="99">
        <f>RES_hhdet_in_fech!T29/RES_summary!T$21</f>
        <v>0.15395123900127733</v>
      </c>
      <c r="U29" s="99">
        <f>RES_hhdet_in_fech!U29/RES_summary!U$21</f>
        <v>0.11409991997366933</v>
      </c>
      <c r="V29" s="99">
        <f>RES_hhdet_in_fech!V29/RES_summary!V$21</f>
        <v>9.7654075597528034E-2</v>
      </c>
      <c r="W29" s="99">
        <f>RES_hhdet_in_fech!W29/RES_summary!W$21</f>
        <v>0.2070296049455167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10.884256217969337</v>
      </c>
      <c r="D30" s="123">
        <v>12.550442026064102</v>
      </c>
      <c r="E30" s="123">
        <v>12.370696206538106</v>
      </c>
      <c r="F30" s="123">
        <v>11.594559534461961</v>
      </c>
      <c r="G30" s="123">
        <v>11.618151270667113</v>
      </c>
      <c r="H30" s="123">
        <v>11.384966027172755</v>
      </c>
      <c r="I30" s="123">
        <v>11.286022048283286</v>
      </c>
      <c r="J30" s="123">
        <v>10.468764932789979</v>
      </c>
      <c r="K30" s="123">
        <v>10.680308968559288</v>
      </c>
      <c r="L30" s="123">
        <v>11.213296670189875</v>
      </c>
      <c r="M30" s="123">
        <v>9.8895335641225213</v>
      </c>
      <c r="N30" s="123">
        <v>10.319391354740093</v>
      </c>
      <c r="O30" s="123">
        <v>9.886383290116413</v>
      </c>
      <c r="P30" s="123">
        <v>9.6739717217912418</v>
      </c>
      <c r="Q30" s="123">
        <v>9.9232340738265954</v>
      </c>
      <c r="R30" s="123">
        <v>9.8301421011232382</v>
      </c>
      <c r="S30" s="123">
        <v>9.6696088920139633</v>
      </c>
      <c r="T30" s="123">
        <v>9.2071748201822796</v>
      </c>
      <c r="U30" s="123">
        <v>8.4500787067289895</v>
      </c>
      <c r="V30" s="123">
        <v>7.8721067419426918</v>
      </c>
      <c r="W30" s="123">
        <v>7.5108991578774749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11.788786199032554</v>
      </c>
      <c r="D35" s="102">
        <v>13.406802983963429</v>
      </c>
      <c r="E35" s="102">
        <v>13.265856793977925</v>
      </c>
      <c r="F35" s="102">
        <v>12.626289864421139</v>
      </c>
      <c r="G35" s="102">
        <v>12.474490144347975</v>
      </c>
      <c r="H35" s="102">
        <v>12.132774852662694</v>
      </c>
      <c r="I35" s="102">
        <v>12.360131881898274</v>
      </c>
      <c r="J35" s="102">
        <v>11.183608400931282</v>
      </c>
      <c r="K35" s="102">
        <v>11.78598474425144</v>
      </c>
      <c r="L35" s="102">
        <v>11.433701947267256</v>
      </c>
      <c r="M35" s="102">
        <v>11.343719215788617</v>
      </c>
      <c r="N35" s="102">
        <v>10.984866544533299</v>
      </c>
      <c r="O35" s="102">
        <v>10.665483195154394</v>
      </c>
      <c r="P35" s="102">
        <v>10.65147806405683</v>
      </c>
      <c r="Q35" s="102">
        <v>10.512235553607889</v>
      </c>
      <c r="R35" s="102">
        <v>10.501473479857847</v>
      </c>
      <c r="S35" s="102">
        <v>10.22009780139196</v>
      </c>
      <c r="T35" s="102">
        <v>9.5922953787242591</v>
      </c>
      <c r="U35" s="102">
        <v>8.9534586581162294</v>
      </c>
      <c r="V35" s="102">
        <v>8.2752542755682832</v>
      </c>
      <c r="W35" s="102">
        <v>7.9030545939654315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10.124028685246946</v>
      </c>
      <c r="D36" s="105">
        <v>11.613222951968265</v>
      </c>
      <c r="E36" s="105">
        <v>11.458254526676669</v>
      </c>
      <c r="F36" s="105">
        <v>10.917333701763633</v>
      </c>
      <c r="G36" s="105">
        <v>10.814697933128059</v>
      </c>
      <c r="H36" s="105">
        <v>10.494637582475089</v>
      </c>
      <c r="I36" s="105">
        <v>10.811932190687706</v>
      </c>
      <c r="J36" s="105">
        <v>9.6401300554343479</v>
      </c>
      <c r="K36" s="105">
        <v>10.220612246600327</v>
      </c>
      <c r="L36" s="105">
        <v>9.6890855287110735</v>
      </c>
      <c r="M36" s="105">
        <v>9.7650404391164987</v>
      </c>
      <c r="N36" s="105">
        <v>9.4269916749407709</v>
      </c>
      <c r="O36" s="105">
        <v>9.2286030783203579</v>
      </c>
      <c r="P36" s="105">
        <v>9.3349104813005948</v>
      </c>
      <c r="Q36" s="105">
        <v>9.2814447255743318</v>
      </c>
      <c r="R36" s="105">
        <v>9.3527931604365904</v>
      </c>
      <c r="S36" s="105">
        <v>9.1459005241732729</v>
      </c>
      <c r="T36" s="105">
        <v>8.5677524325078167</v>
      </c>
      <c r="U36" s="105">
        <v>8.0057911844176459</v>
      </c>
      <c r="V36" s="105">
        <v>7.4176918919022867</v>
      </c>
      <c r="W36" s="105">
        <v>7.1043790538009501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5.7301911921233719</v>
      </c>
      <c r="D37" s="99">
        <v>6.8540903055459701</v>
      </c>
      <c r="E37" s="99">
        <v>6.634258966734893</v>
      </c>
      <c r="F37" s="99">
        <v>6.3275684339926874</v>
      </c>
      <c r="G37" s="99">
        <v>6.3346113453073807</v>
      </c>
      <c r="H37" s="99">
        <v>6.0525111188914051</v>
      </c>
      <c r="I37" s="99">
        <v>6.583631050064092</v>
      </c>
      <c r="J37" s="99">
        <v>5.3949097340779719</v>
      </c>
      <c r="K37" s="99">
        <v>5.8740007650862376</v>
      </c>
      <c r="L37" s="99">
        <v>4.8160212663804352</v>
      </c>
      <c r="M37" s="99">
        <v>5.256579337086392</v>
      </c>
      <c r="N37" s="99">
        <v>4.8554543742284721</v>
      </c>
      <c r="O37" s="99">
        <v>4.8202392796482183</v>
      </c>
      <c r="P37" s="99">
        <v>5.0166154140695527</v>
      </c>
      <c r="Q37" s="99">
        <v>5.0057862898465881</v>
      </c>
      <c r="R37" s="99">
        <v>5.1815390691639758</v>
      </c>
      <c r="S37" s="99">
        <v>5.0722449473225595</v>
      </c>
      <c r="T37" s="99">
        <v>4.5471642998535309</v>
      </c>
      <c r="U37" s="99">
        <v>4.0957156757812792</v>
      </c>
      <c r="V37" s="99">
        <v>3.7468070528462496</v>
      </c>
      <c r="W37" s="99">
        <v>3.566708546394374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4.3938374931235744</v>
      </c>
      <c r="D38" s="99">
        <v>4.7591326464222954</v>
      </c>
      <c r="E38" s="99">
        <v>4.8239955599417774</v>
      </c>
      <c r="F38" s="99">
        <v>4.589765267770944</v>
      </c>
      <c r="G38" s="99">
        <v>4.4800865878206784</v>
      </c>
      <c r="H38" s="99">
        <v>4.4421264635836852</v>
      </c>
      <c r="I38" s="99">
        <v>4.2283011406236142</v>
      </c>
      <c r="J38" s="99">
        <v>4.2452203213563751</v>
      </c>
      <c r="K38" s="99">
        <v>4.3466114815140893</v>
      </c>
      <c r="L38" s="99">
        <v>4.8730642623306384</v>
      </c>
      <c r="M38" s="99">
        <v>4.5084611020301066</v>
      </c>
      <c r="N38" s="99">
        <v>4.5715373007122988</v>
      </c>
      <c r="O38" s="99">
        <v>4.4083637986721405</v>
      </c>
      <c r="P38" s="99">
        <v>4.3182950672310429</v>
      </c>
      <c r="Q38" s="99">
        <v>4.2756584357277445</v>
      </c>
      <c r="R38" s="99">
        <v>4.1712540912726146</v>
      </c>
      <c r="S38" s="99">
        <v>4.0736555768507126</v>
      </c>
      <c r="T38" s="99">
        <v>4.0205881326542832</v>
      </c>
      <c r="U38" s="99">
        <v>3.9100755086363659</v>
      </c>
      <c r="V38" s="99">
        <v>3.670884839056038</v>
      </c>
      <c r="W38" s="99">
        <v>3.5376705074065766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2.2239879672928637</v>
      </c>
      <c r="D39" s="123">
        <v>2.2105927138878703</v>
      </c>
      <c r="E39" s="123">
        <v>2.1871395083541509</v>
      </c>
      <c r="F39" s="123">
        <v>2.2123580991717637</v>
      </c>
      <c r="G39" s="123">
        <v>2.1865910695389728</v>
      </c>
      <c r="H39" s="123">
        <v>2.371163010538909</v>
      </c>
      <c r="I39" s="123">
        <v>2.1773770895868756</v>
      </c>
      <c r="J39" s="123">
        <v>2.2037867073163464</v>
      </c>
      <c r="K39" s="123">
        <v>2.0044705336723978</v>
      </c>
      <c r="L39" s="123">
        <v>2.4282238416162905</v>
      </c>
      <c r="M39" s="123">
        <v>2.3622286030540303</v>
      </c>
      <c r="N39" s="123">
        <v>2.3395708127245372</v>
      </c>
      <c r="O39" s="123">
        <v>2.2557128148235819</v>
      </c>
      <c r="P39" s="123">
        <v>2.1811377031631523</v>
      </c>
      <c r="Q39" s="123">
        <v>2.1094261664957927</v>
      </c>
      <c r="R39" s="123">
        <v>2.0358697547629561</v>
      </c>
      <c r="S39" s="123">
        <v>1.9619704277485548</v>
      </c>
      <c r="T39" s="123">
        <v>1.8909986520922504</v>
      </c>
      <c r="U39" s="123">
        <v>1.8284534968141364</v>
      </c>
      <c r="V39" s="123">
        <v>1.772450168738382</v>
      </c>
      <c r="W39" s="123">
        <v>1.7340333089863091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2.2239879672928637</v>
      </c>
      <c r="D41" s="110">
        <v>2.2105927138878703</v>
      </c>
      <c r="E41" s="110">
        <v>2.1871395083541509</v>
      </c>
      <c r="F41" s="110">
        <v>2.2123580991717637</v>
      </c>
      <c r="G41" s="110">
        <v>2.1865910695389728</v>
      </c>
      <c r="H41" s="110">
        <v>2.371163010538909</v>
      </c>
      <c r="I41" s="110">
        <v>2.1773770895868756</v>
      </c>
      <c r="J41" s="110">
        <v>2.2037867073163464</v>
      </c>
      <c r="K41" s="110">
        <v>2.0044705336723978</v>
      </c>
      <c r="L41" s="110">
        <v>2.4282238416162905</v>
      </c>
      <c r="M41" s="110">
        <v>2.3622286030540303</v>
      </c>
      <c r="N41" s="110">
        <v>2.3395708127245372</v>
      </c>
      <c r="O41" s="110">
        <v>2.2557128148235819</v>
      </c>
      <c r="P41" s="110">
        <v>2.1811377031631523</v>
      </c>
      <c r="Q41" s="110">
        <v>2.1094261664957927</v>
      </c>
      <c r="R41" s="110">
        <v>2.0358697547629561</v>
      </c>
      <c r="S41" s="110">
        <v>1.9619704277485548</v>
      </c>
      <c r="T41" s="110">
        <v>1.8909986520922504</v>
      </c>
      <c r="U41" s="110">
        <v>1.8284534968141364</v>
      </c>
      <c r="V41" s="110">
        <v>1.772450168738382</v>
      </c>
      <c r="W41" s="110">
        <v>1.7340333089863091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128.4794347911531</v>
      </c>
      <c r="M43" s="118">
        <f t="shared" si="14"/>
        <v>115.81809516272085</v>
      </c>
      <c r="N43" s="118">
        <f t="shared" si="14"/>
        <v>112.71379664622003</v>
      </c>
      <c r="O43" s="118">
        <f t="shared" si="14"/>
        <v>105.05349641410062</v>
      </c>
      <c r="P43" s="118">
        <f t="shared" si="14"/>
        <v>89.929634651720079</v>
      </c>
      <c r="Q43" s="118">
        <f t="shared" si="14"/>
        <v>82.601933675641462</v>
      </c>
      <c r="R43" s="118">
        <f t="shared" ref="R43:V43" si="15">R44+R47+R49+R58</f>
        <v>76.936217899616338</v>
      </c>
      <c r="S43" s="118">
        <f t="shared" si="15"/>
        <v>72.61031810473321</v>
      </c>
      <c r="T43" s="118">
        <f t="shared" si="15"/>
        <v>67.890313621684783</v>
      </c>
      <c r="U43" s="118">
        <f t="shared" si="15"/>
        <v>62.929194797315525</v>
      </c>
      <c r="V43" s="118">
        <f t="shared" si="15"/>
        <v>58.378801377375424</v>
      </c>
      <c r="W43" s="118">
        <f t="shared" ref="W43" si="16">W44+W47+W49+W58</f>
        <v>52.343382875774026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114.62495676163525</v>
      </c>
      <c r="M44" s="123">
        <f t="shared" si="17"/>
        <v>103.09595269144215</v>
      </c>
      <c r="N44" s="123">
        <f t="shared" si="17"/>
        <v>99.576956305875839</v>
      </c>
      <c r="O44" s="123">
        <f t="shared" si="17"/>
        <v>92.566309763676813</v>
      </c>
      <c r="P44" s="123">
        <f t="shared" si="17"/>
        <v>77.648753207248362</v>
      </c>
      <c r="Q44" s="123">
        <f t="shared" si="17"/>
        <v>70.174657069720226</v>
      </c>
      <c r="R44" s="123">
        <f t="shared" ref="R44:V44" si="18">SUM(R45:R46)</f>
        <v>64.663295823111014</v>
      </c>
      <c r="S44" s="123">
        <f t="shared" si="18"/>
        <v>60.7820610602108</v>
      </c>
      <c r="T44" s="123">
        <f t="shared" si="18"/>
        <v>56.639755278484955</v>
      </c>
      <c r="U44" s="123">
        <f t="shared" si="18"/>
        <v>52.5423861076371</v>
      </c>
      <c r="V44" s="123">
        <f t="shared" si="18"/>
        <v>48.638112738031694</v>
      </c>
      <c r="W44" s="123">
        <f t="shared" ref="W44" si="19">SUM(W45:W46)</f>
        <v>42.920714308927494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113.21663344754923</v>
      </c>
      <c r="M45" s="99">
        <v>101.88137754064101</v>
      </c>
      <c r="N45" s="99">
        <v>98.370769311952174</v>
      </c>
      <c r="O45" s="99">
        <v>91.394234641325795</v>
      </c>
      <c r="P45" s="99">
        <v>76.691743115294727</v>
      </c>
      <c r="Q45" s="99">
        <v>69.256062795328631</v>
      </c>
      <c r="R45" s="99">
        <v>63.799842362208331</v>
      </c>
      <c r="S45" s="99">
        <v>59.974932586655747</v>
      </c>
      <c r="T45" s="99">
        <v>55.890069150788591</v>
      </c>
      <c r="U45" s="99">
        <v>51.856509619729906</v>
      </c>
      <c r="V45" s="99">
        <v>48.015803086600961</v>
      </c>
      <c r="W45" s="99">
        <v>42.356372673798724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1.408323314086023</v>
      </c>
      <c r="M46" s="99">
        <v>1.2145751508011426</v>
      </c>
      <c r="N46" s="99">
        <v>1.2061869939236667</v>
      </c>
      <c r="O46" s="99">
        <v>1.1720751223510113</v>
      </c>
      <c r="P46" s="99">
        <v>0.95701009195363929</v>
      </c>
      <c r="Q46" s="99">
        <v>0.91859427439160113</v>
      </c>
      <c r="R46" s="99">
        <v>0.86345346090267816</v>
      </c>
      <c r="S46" s="99">
        <v>0.80712847355505168</v>
      </c>
      <c r="T46" s="99">
        <v>0.74968612769636267</v>
      </c>
      <c r="U46" s="99">
        <v>0.68587648790719224</v>
      </c>
      <c r="V46" s="99">
        <v>0.62230965143072947</v>
      </c>
      <c r="W46" s="99">
        <v>0.56434163512876856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0.21388417433174434</v>
      </c>
      <c r="M47" s="123">
        <f t="shared" si="20"/>
        <v>0.47141858831270433</v>
      </c>
      <c r="N47" s="123">
        <f t="shared" si="20"/>
        <v>0.47638709600740015</v>
      </c>
      <c r="O47" s="123">
        <f t="shared" si="20"/>
        <v>0.34573574699239223</v>
      </c>
      <c r="P47" s="123">
        <f t="shared" si="20"/>
        <v>0.42693759049740398</v>
      </c>
      <c r="Q47" s="123">
        <f t="shared" si="20"/>
        <v>0.39744196482942745</v>
      </c>
      <c r="R47" s="123">
        <f t="shared" si="20"/>
        <v>0.40711502862310267</v>
      </c>
      <c r="S47" s="123">
        <f t="shared" si="20"/>
        <v>0.21488149155649311</v>
      </c>
      <c r="T47" s="123">
        <f t="shared" si="20"/>
        <v>0.14955645649392313</v>
      </c>
      <c r="U47" s="123">
        <f t="shared" si="20"/>
        <v>0.10834488015043602</v>
      </c>
      <c r="V47" s="123">
        <f t="shared" si="20"/>
        <v>9.4396374625401416E-2</v>
      </c>
      <c r="W47" s="123">
        <f t="shared" si="20"/>
        <v>0.14054757063456322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0.21388417433174434</v>
      </c>
      <c r="M48" s="99">
        <f>RES_hhdet_in_fech!M48/RES_summary!M$21</f>
        <v>0.47141858831270433</v>
      </c>
      <c r="N48" s="99">
        <f>RES_hhdet_in_fech!N48/RES_summary!N$21</f>
        <v>0.47638709600740015</v>
      </c>
      <c r="O48" s="99">
        <f>RES_hhdet_in_fech!O48/RES_summary!O$21</f>
        <v>0.34573574699239223</v>
      </c>
      <c r="P48" s="99">
        <f>RES_hhdet_in_fech!P48/RES_summary!P$21</f>
        <v>0.42693759049740398</v>
      </c>
      <c r="Q48" s="99">
        <f>RES_hhdet_in_fech!Q48/RES_summary!Q$21</f>
        <v>0.39744196482942745</v>
      </c>
      <c r="R48" s="99">
        <f>RES_hhdet_in_fech!R48/RES_summary!R$21</f>
        <v>0.40711502862310267</v>
      </c>
      <c r="S48" s="99">
        <f>RES_hhdet_in_fech!S48/RES_summary!S$21</f>
        <v>0.21488149155649311</v>
      </c>
      <c r="T48" s="99">
        <f>RES_hhdet_in_fech!T48/RES_summary!T$21</f>
        <v>0.14955645649392313</v>
      </c>
      <c r="U48" s="99">
        <f>RES_hhdet_in_fech!U48/RES_summary!U$21</f>
        <v>0.10834488015043602</v>
      </c>
      <c r="V48" s="99">
        <f>RES_hhdet_in_fech!V48/RES_summary!V$21</f>
        <v>9.4396374625401416E-2</v>
      </c>
      <c r="W48" s="99">
        <f>RES_hhdet_in_fech!W48/RES_summary!W$21</f>
        <v>0.14054757063456322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11.212370013569826</v>
      </c>
      <c r="M49" s="123">
        <v>9.8884952799119699</v>
      </c>
      <c r="N49" s="123">
        <v>10.320882431612254</v>
      </c>
      <c r="O49" s="123">
        <v>9.8857380886078303</v>
      </c>
      <c r="P49" s="123">
        <v>9.6728061508111729</v>
      </c>
      <c r="Q49" s="123">
        <v>9.9204084745960088</v>
      </c>
      <c r="R49" s="123">
        <v>9.829937293119265</v>
      </c>
      <c r="S49" s="123">
        <v>9.6514051252173587</v>
      </c>
      <c r="T49" s="123">
        <v>9.2100032346136462</v>
      </c>
      <c r="U49" s="123">
        <v>8.4500103127138573</v>
      </c>
      <c r="V49" s="123">
        <v>7.8738420959799438</v>
      </c>
      <c r="W49" s="123">
        <v>7.5480876872256619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11.433701947267251</v>
      </c>
      <c r="M54" s="102">
        <v>11.343719215788614</v>
      </c>
      <c r="N54" s="102">
        <v>10.984866544533297</v>
      </c>
      <c r="O54" s="102">
        <v>10.665483195154394</v>
      </c>
      <c r="P54" s="102">
        <v>10.651478064056834</v>
      </c>
      <c r="Q54" s="102">
        <v>10.512235553607891</v>
      </c>
      <c r="R54" s="102">
        <v>10.501473479857845</v>
      </c>
      <c r="S54" s="102">
        <v>10.220097801391962</v>
      </c>
      <c r="T54" s="102">
        <v>9.5922953787242609</v>
      </c>
      <c r="U54" s="102">
        <v>8.9534586581162294</v>
      </c>
      <c r="V54" s="102">
        <v>8.2752542755682832</v>
      </c>
      <c r="W54" s="102">
        <v>7.9030545939654315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9.6890855287110735</v>
      </c>
      <c r="M55" s="105">
        <v>9.7650404391164969</v>
      </c>
      <c r="N55" s="105">
        <v>9.4269916749407709</v>
      </c>
      <c r="O55" s="105">
        <v>9.2286030783203579</v>
      </c>
      <c r="P55" s="105">
        <v>9.334910481300593</v>
      </c>
      <c r="Q55" s="105">
        <v>9.2814447255743335</v>
      </c>
      <c r="R55" s="105">
        <v>9.3527931604365886</v>
      </c>
      <c r="S55" s="105">
        <v>9.1459005241732712</v>
      </c>
      <c r="T55" s="105">
        <v>8.5677524325078132</v>
      </c>
      <c r="U55" s="105">
        <v>8.0057911844176459</v>
      </c>
      <c r="V55" s="105">
        <v>7.4176918919022867</v>
      </c>
      <c r="W55" s="105">
        <v>7.1043790538009493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4.816021266380436</v>
      </c>
      <c r="M56" s="99">
        <v>5.256579337086392</v>
      </c>
      <c r="N56" s="99">
        <v>4.8554543742284721</v>
      </c>
      <c r="O56" s="99">
        <v>4.8202392796482174</v>
      </c>
      <c r="P56" s="99">
        <v>5.0166154140695527</v>
      </c>
      <c r="Q56" s="99">
        <v>5.0057862898465899</v>
      </c>
      <c r="R56" s="99">
        <v>5.1815390691639749</v>
      </c>
      <c r="S56" s="99">
        <v>5.0722449473225595</v>
      </c>
      <c r="T56" s="99">
        <v>4.5471642998535309</v>
      </c>
      <c r="U56" s="99">
        <v>4.0957156757812783</v>
      </c>
      <c r="V56" s="99">
        <v>3.7468070528462478</v>
      </c>
      <c r="W56" s="99">
        <v>3.5667085463943731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4.8730642623306384</v>
      </c>
      <c r="M57" s="99">
        <v>4.5084611020301057</v>
      </c>
      <c r="N57" s="99">
        <v>4.5715373007122979</v>
      </c>
      <c r="O57" s="99">
        <v>4.4083637986721396</v>
      </c>
      <c r="P57" s="99">
        <v>4.3182950672310412</v>
      </c>
      <c r="Q57" s="99">
        <v>4.2756584357277463</v>
      </c>
      <c r="R57" s="99">
        <v>4.1712540912726137</v>
      </c>
      <c r="S57" s="99">
        <v>4.0736555768507099</v>
      </c>
      <c r="T57" s="99">
        <v>4.0205881326542832</v>
      </c>
      <c r="U57" s="99">
        <v>3.9100755086363663</v>
      </c>
      <c r="V57" s="99">
        <v>3.6708848390560385</v>
      </c>
      <c r="W57" s="99">
        <v>3.5376705074065753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2.4282238416162905</v>
      </c>
      <c r="M58" s="123">
        <v>2.3622286030540298</v>
      </c>
      <c r="N58" s="123">
        <v>2.3395708127245372</v>
      </c>
      <c r="O58" s="123">
        <v>2.2557128148235814</v>
      </c>
      <c r="P58" s="123">
        <v>2.1811377031631523</v>
      </c>
      <c r="Q58" s="123">
        <v>2.1094261664957932</v>
      </c>
      <c r="R58" s="123">
        <v>2.0358697547629561</v>
      </c>
      <c r="S58" s="123">
        <v>1.9619704277485541</v>
      </c>
      <c r="T58" s="123">
        <v>1.8909986520922504</v>
      </c>
      <c r="U58" s="123">
        <v>1.8284534968141362</v>
      </c>
      <c r="V58" s="123">
        <v>1.7724501687383818</v>
      </c>
      <c r="W58" s="123">
        <v>1.7340333089863091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2.4282238416162905</v>
      </c>
      <c r="M60" s="110">
        <v>2.3622286030540298</v>
      </c>
      <c r="N60" s="110">
        <v>2.3395708127245372</v>
      </c>
      <c r="O60" s="110">
        <v>2.2557128148235814</v>
      </c>
      <c r="P60" s="110">
        <v>2.1811377031631523</v>
      </c>
      <c r="Q60" s="110">
        <v>2.1094261664957932</v>
      </c>
      <c r="R60" s="110">
        <v>2.0358697547629561</v>
      </c>
      <c r="S60" s="110">
        <v>1.9619704277485541</v>
      </c>
      <c r="T60" s="110">
        <v>1.8909986520922504</v>
      </c>
      <c r="U60" s="110">
        <v>1.8284534968141362</v>
      </c>
      <c r="V60" s="110">
        <v>1.7724501687383818</v>
      </c>
      <c r="W60" s="110">
        <v>1.7340333089863091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138.6478794580886</v>
      </c>
      <c r="D62" s="118">
        <f t="shared" si="21"/>
        <v>131.43406927480916</v>
      </c>
      <c r="E62" s="118">
        <f t="shared" si="21"/>
        <v>132.32532778850336</v>
      </c>
      <c r="F62" s="118">
        <f t="shared" si="21"/>
        <v>124.42662130953529</v>
      </c>
      <c r="G62" s="118">
        <f t="shared" si="21"/>
        <v>118.0903811248098</v>
      </c>
      <c r="H62" s="118">
        <f t="shared" si="21"/>
        <v>117.26549657205855</v>
      </c>
      <c r="I62" s="118">
        <f t="shared" si="21"/>
        <v>102.4829911589491</v>
      </c>
      <c r="J62" s="118">
        <f t="shared" si="21"/>
        <v>113.8903475190953</v>
      </c>
      <c r="K62" s="118">
        <f t="shared" si="21"/>
        <v>111.25093578764479</v>
      </c>
      <c r="L62" s="118">
        <f t="shared" si="21"/>
        <v>126.77257404799589</v>
      </c>
      <c r="M62" s="118">
        <f t="shared" si="21"/>
        <v>96.496549654863401</v>
      </c>
      <c r="N62" s="118">
        <f t="shared" si="21"/>
        <v>100.86690107512801</v>
      </c>
      <c r="O62" s="118">
        <f t="shared" si="21"/>
        <v>103.01189677596837</v>
      </c>
      <c r="P62" s="118">
        <f t="shared" si="21"/>
        <v>73.152150210692668</v>
      </c>
      <c r="Q62" s="118">
        <f t="shared" si="21"/>
        <v>73.726863068559965</v>
      </c>
      <c r="R62" s="118">
        <f t="shared" ref="R62:V62" si="22">R63+R66+R68+R77</f>
        <v>73.011447801840163</v>
      </c>
      <c r="S62" s="118">
        <f t="shared" si="22"/>
        <v>67.536765199790239</v>
      </c>
      <c r="T62" s="118">
        <f t="shared" si="22"/>
        <v>64.005419189130208</v>
      </c>
      <c r="U62" s="118">
        <f t="shared" si="22"/>
        <v>58.682531594157929</v>
      </c>
      <c r="V62" s="118">
        <f t="shared" si="22"/>
        <v>52.831808631210734</v>
      </c>
      <c r="W62" s="118">
        <f t="shared" ref="W62" si="23">W63+W66+W68+W77</f>
        <v>52.48375305989633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122.30277486608216</v>
      </c>
      <c r="D63" s="123">
        <f t="shared" si="24"/>
        <v>114.19919044823683</v>
      </c>
      <c r="E63" s="123">
        <f t="shared" si="24"/>
        <v>114.91221850469762</v>
      </c>
      <c r="F63" s="123">
        <f t="shared" si="24"/>
        <v>107.88062457784632</v>
      </c>
      <c r="G63" s="123">
        <f t="shared" si="24"/>
        <v>101.94154287392629</v>
      </c>
      <c r="H63" s="123">
        <f t="shared" si="24"/>
        <v>100.95589049677378</v>
      </c>
      <c r="I63" s="123">
        <f t="shared" si="24"/>
        <v>87.63687895978579</v>
      </c>
      <c r="J63" s="123">
        <f t="shared" si="24"/>
        <v>98.664753782898458</v>
      </c>
      <c r="K63" s="123">
        <f t="shared" si="24"/>
        <v>96.141308599613325</v>
      </c>
      <c r="L63" s="123">
        <f t="shared" si="24"/>
        <v>109.11848737315304</v>
      </c>
      <c r="M63" s="123">
        <f t="shared" si="24"/>
        <v>82.596226927821547</v>
      </c>
      <c r="N63" s="123">
        <f t="shared" si="24"/>
        <v>86.773087335751612</v>
      </c>
      <c r="O63" s="123">
        <f t="shared" si="24"/>
        <v>88.574112217478145</v>
      </c>
      <c r="P63" s="123">
        <f t="shared" si="24"/>
        <v>61.427793432369505</v>
      </c>
      <c r="Q63" s="123">
        <f t="shared" si="24"/>
        <v>60.699707672434378</v>
      </c>
      <c r="R63" s="123">
        <f t="shared" ref="R63:V63" si="25">SUM(R64:R65)</f>
        <v>59.897337892465252</v>
      </c>
      <c r="S63" s="123">
        <f t="shared" si="25"/>
        <v>55.397123230462036</v>
      </c>
      <c r="T63" s="123">
        <f t="shared" si="25"/>
        <v>52.544147746957059</v>
      </c>
      <c r="U63" s="123">
        <f t="shared" si="25"/>
        <v>48.156289000331093</v>
      </c>
      <c r="V63" s="123">
        <f t="shared" si="25"/>
        <v>43.425637944792555</v>
      </c>
      <c r="W63" s="123">
        <f t="shared" ref="W63" si="26">SUM(W64:W65)</f>
        <v>42.834797119223992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120.5062028568573</v>
      </c>
      <c r="D64" s="99">
        <v>112.53379194876075</v>
      </c>
      <c r="E64" s="99">
        <v>113.24693672636019</v>
      </c>
      <c r="F64" s="99">
        <v>106.33059884887895</v>
      </c>
      <c r="G64" s="99">
        <v>100.49478207384124</v>
      </c>
      <c r="H64" s="99">
        <v>99.543013213188843</v>
      </c>
      <c r="I64" s="99">
        <v>86.432522521129513</v>
      </c>
      <c r="J64" s="99">
        <v>97.287829348599175</v>
      </c>
      <c r="K64" s="99">
        <v>94.800509250217758</v>
      </c>
      <c r="L64" s="99">
        <v>107.54710973503575</v>
      </c>
      <c r="M64" s="99">
        <v>81.461666639666973</v>
      </c>
      <c r="N64" s="99">
        <v>85.560043656320104</v>
      </c>
      <c r="O64" s="99">
        <v>87.299151784464172</v>
      </c>
      <c r="P64" s="99">
        <v>60.581498073734906</v>
      </c>
      <c r="Q64" s="99">
        <v>59.822747548957445</v>
      </c>
      <c r="R64" s="99">
        <v>59.018393537284936</v>
      </c>
      <c r="S64" s="99">
        <v>54.590579385638613</v>
      </c>
      <c r="T64" s="99">
        <v>51.782408830946991</v>
      </c>
      <c r="U64" s="99">
        <v>47.468012411421206</v>
      </c>
      <c r="V64" s="99">
        <v>42.817429272103595</v>
      </c>
      <c r="W64" s="99">
        <v>42.218182395126028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1.7965720092248545</v>
      </c>
      <c r="D65" s="99">
        <v>1.6653984994760891</v>
      </c>
      <c r="E65" s="99">
        <v>1.6652817783374267</v>
      </c>
      <c r="F65" s="99">
        <v>1.5500257289673705</v>
      </c>
      <c r="G65" s="99">
        <v>1.4467608000850574</v>
      </c>
      <c r="H65" s="99">
        <v>1.4128772835849375</v>
      </c>
      <c r="I65" s="99">
        <v>1.2043564386562744</v>
      </c>
      <c r="J65" s="99">
        <v>1.3769244342992855</v>
      </c>
      <c r="K65" s="99">
        <v>1.3407993493955612</v>
      </c>
      <c r="L65" s="99">
        <v>1.5713776381173004</v>
      </c>
      <c r="M65" s="99">
        <v>1.1345602881545678</v>
      </c>
      <c r="N65" s="99">
        <v>1.2130436794315136</v>
      </c>
      <c r="O65" s="99">
        <v>1.2749604330139745</v>
      </c>
      <c r="P65" s="99">
        <v>0.84629535863459637</v>
      </c>
      <c r="Q65" s="99">
        <v>0.87696012347693297</v>
      </c>
      <c r="R65" s="99">
        <v>0.87894435518031389</v>
      </c>
      <c r="S65" s="99">
        <v>0.80654384482342545</v>
      </c>
      <c r="T65" s="99">
        <v>0.7617389160100656</v>
      </c>
      <c r="U65" s="99">
        <v>0.68827658890988908</v>
      </c>
      <c r="V65" s="99">
        <v>0.6082086726889584</v>
      </c>
      <c r="W65" s="99">
        <v>0.61661472409796048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3.0652663427835534E-2</v>
      </c>
      <c r="D66" s="123">
        <f t="shared" si="27"/>
        <v>7.2709277448988526E-3</v>
      </c>
      <c r="E66" s="123">
        <f t="shared" si="27"/>
        <v>7.1053625579405894E-2</v>
      </c>
      <c r="F66" s="123">
        <f t="shared" si="27"/>
        <v>8.8734629186280112E-2</v>
      </c>
      <c r="G66" s="123">
        <f t="shared" si="27"/>
        <v>0.19387250169283168</v>
      </c>
      <c r="H66" s="123">
        <f t="shared" si="27"/>
        <v>0.29907991155417479</v>
      </c>
      <c r="I66" s="123">
        <f t="shared" si="27"/>
        <v>5.2927718082088855E-2</v>
      </c>
      <c r="J66" s="123">
        <f t="shared" si="27"/>
        <v>9.6898406736296794E-2</v>
      </c>
      <c r="K66" s="123">
        <f t="shared" si="27"/>
        <v>0.17592491870704238</v>
      </c>
      <c r="L66" s="123">
        <f t="shared" si="27"/>
        <v>0.21444458522579526</v>
      </c>
      <c r="M66" s="123">
        <f t="shared" si="27"/>
        <v>0.47051328428811112</v>
      </c>
      <c r="N66" s="123">
        <f t="shared" si="27"/>
        <v>0.47622636033026888</v>
      </c>
      <c r="O66" s="123">
        <f t="shared" si="27"/>
        <v>0.34545944241367482</v>
      </c>
      <c r="P66" s="123">
        <f t="shared" si="27"/>
        <v>0.42759671204149391</v>
      </c>
      <c r="Q66" s="123">
        <f t="shared" si="27"/>
        <v>0.3959228419672508</v>
      </c>
      <c r="R66" s="123">
        <f t="shared" si="27"/>
        <v>0.40386239025296206</v>
      </c>
      <c r="S66" s="123">
        <f t="shared" si="27"/>
        <v>0.24100375405114616</v>
      </c>
      <c r="T66" s="123">
        <f t="shared" si="27"/>
        <v>0.15364567187470246</v>
      </c>
      <c r="U66" s="123">
        <f t="shared" si="27"/>
        <v>0.11368077365049785</v>
      </c>
      <c r="V66" s="123">
        <f t="shared" si="27"/>
        <v>9.7387797481172711E-2</v>
      </c>
      <c r="W66" s="123">
        <f t="shared" si="27"/>
        <v>0.20698612101556849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3.0652663427835534E-2</v>
      </c>
      <c r="D67" s="99">
        <f>RES_hhdet_in_fech!D67/RES_summary!D$21</f>
        <v>7.2709277448988526E-3</v>
      </c>
      <c r="E67" s="99">
        <f>RES_hhdet_in_fech!E67/RES_summary!E$21</f>
        <v>7.1053625579405894E-2</v>
      </c>
      <c r="F67" s="99">
        <f>RES_hhdet_in_fech!F67/RES_summary!F$21</f>
        <v>8.8734629186280112E-2</v>
      </c>
      <c r="G67" s="99">
        <f>RES_hhdet_in_fech!G67/RES_summary!G$21</f>
        <v>0.19387250169283168</v>
      </c>
      <c r="H67" s="99">
        <f>RES_hhdet_in_fech!H67/RES_summary!H$21</f>
        <v>0.29907991155417479</v>
      </c>
      <c r="I67" s="99">
        <f>RES_hhdet_in_fech!I67/RES_summary!I$21</f>
        <v>5.2927718082088855E-2</v>
      </c>
      <c r="J67" s="99">
        <f>RES_hhdet_in_fech!J67/RES_summary!J$21</f>
        <v>9.6898406736296794E-2</v>
      </c>
      <c r="K67" s="99">
        <f>RES_hhdet_in_fech!K67/RES_summary!K$21</f>
        <v>0.17592491870704238</v>
      </c>
      <c r="L67" s="99">
        <f>RES_hhdet_in_fech!L67/RES_summary!L$21</f>
        <v>0.21444458522579526</v>
      </c>
      <c r="M67" s="99">
        <f>RES_hhdet_in_fech!M67/RES_summary!M$21</f>
        <v>0.47051328428811112</v>
      </c>
      <c r="N67" s="99">
        <f>RES_hhdet_in_fech!N67/RES_summary!N$21</f>
        <v>0.47622636033026888</v>
      </c>
      <c r="O67" s="99">
        <f>RES_hhdet_in_fech!O67/RES_summary!O$21</f>
        <v>0.34545944241367482</v>
      </c>
      <c r="P67" s="99">
        <f>RES_hhdet_in_fech!P67/RES_summary!P$21</f>
        <v>0.42759671204149391</v>
      </c>
      <c r="Q67" s="99">
        <f>RES_hhdet_in_fech!Q67/RES_summary!Q$21</f>
        <v>0.3959228419672508</v>
      </c>
      <c r="R67" s="99">
        <f>RES_hhdet_in_fech!R67/RES_summary!R$21</f>
        <v>0.40386239025296206</v>
      </c>
      <c r="S67" s="99">
        <f>RES_hhdet_in_fech!S67/RES_summary!S$21</f>
        <v>0.24100375405114616</v>
      </c>
      <c r="T67" s="99">
        <f>RES_hhdet_in_fech!T67/RES_summary!T$21</f>
        <v>0.15364567187470246</v>
      </c>
      <c r="U67" s="99">
        <f>RES_hhdet_in_fech!U67/RES_summary!U$21</f>
        <v>0.11368077365049785</v>
      </c>
      <c r="V67" s="99">
        <f>RES_hhdet_in_fech!V67/RES_summary!V$21</f>
        <v>9.7387797481172711E-2</v>
      </c>
      <c r="W67" s="99">
        <f>RES_hhdet_in_fech!W67/RES_summary!W$21</f>
        <v>0.20698612101556849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13.792168178471073</v>
      </c>
      <c r="D68" s="123">
        <v>14.749005794123484</v>
      </c>
      <c r="E68" s="123">
        <v>14.883369913217857</v>
      </c>
      <c r="F68" s="123">
        <v>13.995649050656439</v>
      </c>
      <c r="G68" s="123">
        <v>13.499492411886383</v>
      </c>
      <c r="H68" s="123">
        <v>13.305355568134795</v>
      </c>
      <c r="I68" s="123">
        <v>12.303966605839229</v>
      </c>
      <c r="J68" s="123">
        <v>12.49674908259764</v>
      </c>
      <c r="K68" s="123">
        <v>12.583502264641737</v>
      </c>
      <c r="L68" s="123">
        <v>14.494543498857622</v>
      </c>
      <c r="M68" s="123">
        <v>10.642155323487868</v>
      </c>
      <c r="N68" s="123">
        <v>10.866175094021109</v>
      </c>
      <c r="O68" s="123">
        <v>11.438105204883275</v>
      </c>
      <c r="P68" s="123">
        <v>8.7761796310431084</v>
      </c>
      <c r="Q68" s="123">
        <v>10.181548680235574</v>
      </c>
      <c r="R68" s="123">
        <v>10.297160719080802</v>
      </c>
      <c r="S68" s="123">
        <v>9.5581538860392197</v>
      </c>
      <c r="T68" s="123">
        <v>9.0235602762181166</v>
      </c>
      <c r="U68" s="123">
        <v>8.1727306993795779</v>
      </c>
      <c r="V68" s="123">
        <v>7.1233429690103778</v>
      </c>
      <c r="W68" s="123">
        <v>7.3292262847278318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13.95456448370558</v>
      </c>
      <c r="D69" s="99">
        <v>14.798786336294279</v>
      </c>
      <c r="E69" s="99">
        <v>14.930837721690297</v>
      </c>
      <c r="F69" s="99">
        <v>14.04630316486249</v>
      </c>
      <c r="G69" s="99">
        <v>13.53966015382772</v>
      </c>
      <c r="H69" s="99">
        <v>13.35856299758953</v>
      </c>
      <c r="I69" s="99">
        <v>12.351810169786173</v>
      </c>
      <c r="J69" s="99">
        <v>12.580063175113752</v>
      </c>
      <c r="K69" s="99">
        <v>12.638137680086558</v>
      </c>
      <c r="L69" s="99">
        <v>14.549171333638645</v>
      </c>
      <c r="M69" s="99">
        <v>10.642903168076391</v>
      </c>
      <c r="N69" s="99">
        <v>10.886383397441431</v>
      </c>
      <c r="O69" s="99">
        <v>11.46510999253633</v>
      </c>
      <c r="P69" s="99">
        <v>8.7761761130299458</v>
      </c>
      <c r="Q69" s="99">
        <v>10.212021934708986</v>
      </c>
      <c r="R69" s="99">
        <v>10.308855968759165</v>
      </c>
      <c r="S69" s="99">
        <v>9.5586581741059717</v>
      </c>
      <c r="T69" s="99">
        <v>9.0204924912327833</v>
      </c>
      <c r="U69" s="99">
        <v>8.1644544130493788</v>
      </c>
      <c r="V69" s="99">
        <v>7.0951428960319527</v>
      </c>
      <c r="W69" s="99">
        <v>7.3341857323819371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11.422512604307581</v>
      </c>
      <c r="D70" s="99">
        <v>12.263199970130604</v>
      </c>
      <c r="E70" s="99">
        <v>12.373724994803366</v>
      </c>
      <c r="F70" s="99">
        <v>11.690684032449504</v>
      </c>
      <c r="G70" s="99">
        <v>11.337805476543684</v>
      </c>
      <c r="H70" s="99">
        <v>11.201152475782779</v>
      </c>
      <c r="I70" s="99">
        <v>10.507905374127755</v>
      </c>
      <c r="J70" s="99">
        <v>10.593600208481398</v>
      </c>
      <c r="K70" s="99">
        <v>10.741503937954329</v>
      </c>
      <c r="L70" s="99">
        <v>12.197636782087208</v>
      </c>
      <c r="M70" s="99">
        <v>0</v>
      </c>
      <c r="N70" s="99">
        <v>9.3035123263550705</v>
      </c>
      <c r="O70" s="99">
        <v>10.021328235154062</v>
      </c>
      <c r="P70" s="99">
        <v>0</v>
      </c>
      <c r="Q70" s="99">
        <v>9.2689826920626039</v>
      </c>
      <c r="R70" s="99">
        <v>9.486133637498094</v>
      </c>
      <c r="S70" s="99">
        <v>8.8687540502037656</v>
      </c>
      <c r="T70" s="99">
        <v>8.4052236050690485</v>
      </c>
      <c r="U70" s="99">
        <v>7.6355295648196382</v>
      </c>
      <c r="V70" s="99">
        <v>6.6567928730264514</v>
      </c>
      <c r="W70" s="99">
        <v>6.9082504510346343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6.8404028031478212</v>
      </c>
      <c r="D71" s="102">
        <v>7.5513346026012993</v>
      </c>
      <c r="E71" s="102">
        <v>7.484298695776717</v>
      </c>
      <c r="F71" s="102">
        <v>7.0531608532014411</v>
      </c>
      <c r="G71" s="102">
        <v>6.8712127967436887</v>
      </c>
      <c r="H71" s="102">
        <v>6.6852811678102073</v>
      </c>
      <c r="I71" s="102">
        <v>6.5229085379714773</v>
      </c>
      <c r="J71" s="102">
        <v>6.1378533048463186</v>
      </c>
      <c r="K71" s="102">
        <v>6.3210265025387447</v>
      </c>
      <c r="L71" s="102">
        <v>6.4774443164652968</v>
      </c>
      <c r="M71" s="102">
        <v>0</v>
      </c>
      <c r="N71" s="102">
        <v>4.7943713518699154</v>
      </c>
      <c r="O71" s="102">
        <v>5.2834600830177232</v>
      </c>
      <c r="P71" s="102">
        <v>0</v>
      </c>
      <c r="Q71" s="102">
        <v>4.8913632890528795</v>
      </c>
      <c r="R71" s="102">
        <v>5.1347369646374075</v>
      </c>
      <c r="S71" s="102">
        <v>4.7544669508614676</v>
      </c>
      <c r="T71" s="102">
        <v>4.2998778658386083</v>
      </c>
      <c r="U71" s="102">
        <v>3.7350458083472682</v>
      </c>
      <c r="V71" s="102">
        <v>3.1846972521105568</v>
      </c>
      <c r="W71" s="102">
        <v>3.3203795090567518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4.5821098011597607</v>
      </c>
      <c r="D72" s="105">
        <v>4.7118653675293034</v>
      </c>
      <c r="E72" s="105">
        <v>4.8894262990266508</v>
      </c>
      <c r="F72" s="105">
        <v>4.6375231792480616</v>
      </c>
      <c r="G72" s="105">
        <v>4.4665926797999935</v>
      </c>
      <c r="H72" s="105">
        <v>4.5158713079725725</v>
      </c>
      <c r="I72" s="105">
        <v>3.9849968361562782</v>
      </c>
      <c r="J72" s="105">
        <v>4.4557469036350801</v>
      </c>
      <c r="K72" s="105">
        <v>4.4204774354155827</v>
      </c>
      <c r="L72" s="105">
        <v>5.7201924656219152</v>
      </c>
      <c r="M72" s="105">
        <v>0</v>
      </c>
      <c r="N72" s="105">
        <v>4.5091409744851552</v>
      </c>
      <c r="O72" s="105">
        <v>4.7378681521363397</v>
      </c>
      <c r="P72" s="105">
        <v>0</v>
      </c>
      <c r="Q72" s="105">
        <v>4.3776194030097235</v>
      </c>
      <c r="R72" s="105">
        <v>4.3513966728606857</v>
      </c>
      <c r="S72" s="105">
        <v>4.114287099342298</v>
      </c>
      <c r="T72" s="105">
        <v>4.1053457392304393</v>
      </c>
      <c r="U72" s="105">
        <v>3.90048375647237</v>
      </c>
      <c r="V72" s="105">
        <v>3.472095620915896</v>
      </c>
      <c r="W72" s="105">
        <v>3.5878709419778829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11.78878619903255</v>
      </c>
      <c r="D73" s="102">
        <v>13.406802983963431</v>
      </c>
      <c r="E73" s="102">
        <v>13.265856793977923</v>
      </c>
      <c r="F73" s="102">
        <v>12.626289864421141</v>
      </c>
      <c r="G73" s="102">
        <v>12.474490144347977</v>
      </c>
      <c r="H73" s="102">
        <v>12.132774852662694</v>
      </c>
      <c r="I73" s="102">
        <v>12.360131881898276</v>
      </c>
      <c r="J73" s="102">
        <v>11.183608400931284</v>
      </c>
      <c r="K73" s="102">
        <v>11.785984744251436</v>
      </c>
      <c r="L73" s="102">
        <v>11.433701947267252</v>
      </c>
      <c r="M73" s="102">
        <v>11.343719215788619</v>
      </c>
      <c r="N73" s="102">
        <v>10.984866544533297</v>
      </c>
      <c r="O73" s="102">
        <v>10.665483195154394</v>
      </c>
      <c r="P73" s="102">
        <v>0</v>
      </c>
      <c r="Q73" s="102">
        <v>10.512235553607894</v>
      </c>
      <c r="R73" s="102">
        <v>10.501473479857845</v>
      </c>
      <c r="S73" s="102">
        <v>10.220097801391962</v>
      </c>
      <c r="T73" s="102">
        <v>9.5922953787242555</v>
      </c>
      <c r="U73" s="102">
        <v>8.9534586581162277</v>
      </c>
      <c r="V73" s="102">
        <v>8.275254275568285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10.124028685246945</v>
      </c>
      <c r="D74" s="105">
        <v>11.613222951968268</v>
      </c>
      <c r="E74" s="105">
        <v>11.458254526676669</v>
      </c>
      <c r="F74" s="105">
        <v>10.917333701763633</v>
      </c>
      <c r="G74" s="105">
        <v>10.814697933128061</v>
      </c>
      <c r="H74" s="105">
        <v>10.494637582475091</v>
      </c>
      <c r="I74" s="105">
        <v>10.811932190687703</v>
      </c>
      <c r="J74" s="105">
        <v>9.6401300554343479</v>
      </c>
      <c r="K74" s="105">
        <v>10.220612246600322</v>
      </c>
      <c r="L74" s="105">
        <v>9.68908552871107</v>
      </c>
      <c r="M74" s="105">
        <v>9.7650404391164969</v>
      </c>
      <c r="N74" s="105">
        <v>9.4269916749407692</v>
      </c>
      <c r="O74" s="105">
        <v>9.2286030783203561</v>
      </c>
      <c r="P74" s="105">
        <v>9.334910481300593</v>
      </c>
      <c r="Q74" s="105">
        <v>9.2814447255743335</v>
      </c>
      <c r="R74" s="105">
        <v>9.3527931604365886</v>
      </c>
      <c r="S74" s="105">
        <v>9.1459005241732694</v>
      </c>
      <c r="T74" s="105">
        <v>8.5677524325078149</v>
      </c>
      <c r="U74" s="105">
        <v>8.0057911844176441</v>
      </c>
      <c r="V74" s="105">
        <v>7.4176918919022867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5.7301911921233692</v>
      </c>
      <c r="D75" s="99">
        <v>6.8540903055459701</v>
      </c>
      <c r="E75" s="99">
        <v>6.6342589667348912</v>
      </c>
      <c r="F75" s="99">
        <v>6.3275684339926892</v>
      </c>
      <c r="G75" s="99">
        <v>6.3346113453073807</v>
      </c>
      <c r="H75" s="99">
        <v>6.0525111188914051</v>
      </c>
      <c r="I75" s="99">
        <v>6.5836310500640911</v>
      </c>
      <c r="J75" s="99">
        <v>5.3949097340779719</v>
      </c>
      <c r="K75" s="99">
        <v>5.8740007650862358</v>
      </c>
      <c r="L75" s="99">
        <v>4.8160212663804352</v>
      </c>
      <c r="M75" s="99">
        <v>5.2565793370863929</v>
      </c>
      <c r="N75" s="99">
        <v>4.855454374228473</v>
      </c>
      <c r="O75" s="99">
        <v>4.8202392796482174</v>
      </c>
      <c r="P75" s="99">
        <v>5.0166154140695527</v>
      </c>
      <c r="Q75" s="99">
        <v>5.005786289846589</v>
      </c>
      <c r="R75" s="99">
        <v>5.1815390691639749</v>
      </c>
      <c r="S75" s="99">
        <v>5.0722449473225586</v>
      </c>
      <c r="T75" s="99">
        <v>4.5471642998535309</v>
      </c>
      <c r="U75" s="99">
        <v>4.0957156757812792</v>
      </c>
      <c r="V75" s="99">
        <v>3.7468070528462492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4.3938374931235744</v>
      </c>
      <c r="D76" s="99">
        <v>4.7591326464222972</v>
      </c>
      <c r="E76" s="99">
        <v>4.8239955599417783</v>
      </c>
      <c r="F76" s="99">
        <v>4.5897652677709448</v>
      </c>
      <c r="G76" s="99">
        <v>4.4800865878206784</v>
      </c>
      <c r="H76" s="99">
        <v>4.442126463583687</v>
      </c>
      <c r="I76" s="99">
        <v>4.2283011406236133</v>
      </c>
      <c r="J76" s="99">
        <v>4.2452203213563751</v>
      </c>
      <c r="K76" s="99">
        <v>4.3466114815140866</v>
      </c>
      <c r="L76" s="99">
        <v>4.8730642623306366</v>
      </c>
      <c r="M76" s="99">
        <v>4.508461102030104</v>
      </c>
      <c r="N76" s="99">
        <v>4.5715373007122961</v>
      </c>
      <c r="O76" s="99">
        <v>4.4083637986721396</v>
      </c>
      <c r="P76" s="99">
        <v>4.3182950672310421</v>
      </c>
      <c r="Q76" s="99">
        <v>4.2756584357277463</v>
      </c>
      <c r="R76" s="99">
        <v>4.1712540912726137</v>
      </c>
      <c r="S76" s="99">
        <v>4.0736555768507108</v>
      </c>
      <c r="T76" s="99">
        <v>4.0205881326542841</v>
      </c>
      <c r="U76" s="99">
        <v>3.9100755086363659</v>
      </c>
      <c r="V76" s="99">
        <v>3.6708848390560385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2.522283750107527</v>
      </c>
      <c r="D77" s="123">
        <v>2.478602104703945</v>
      </c>
      <c r="E77" s="123">
        <v>2.458685745008458</v>
      </c>
      <c r="F77" s="123">
        <v>2.461613051846252</v>
      </c>
      <c r="G77" s="123">
        <v>2.4554733373042832</v>
      </c>
      <c r="H77" s="123">
        <v>2.7051705955958076</v>
      </c>
      <c r="I77" s="123">
        <v>2.4892178752419993</v>
      </c>
      <c r="J77" s="123">
        <v>2.6319462468628951</v>
      </c>
      <c r="K77" s="123">
        <v>2.350200004682693</v>
      </c>
      <c r="L77" s="123">
        <v>2.945098590759434</v>
      </c>
      <c r="M77" s="123">
        <v>2.7876541192658659</v>
      </c>
      <c r="N77" s="123">
        <v>2.7514122850250082</v>
      </c>
      <c r="O77" s="123">
        <v>2.6542199111932803</v>
      </c>
      <c r="P77" s="123">
        <v>2.5205804352385535</v>
      </c>
      <c r="Q77" s="123">
        <v>2.4496838739227647</v>
      </c>
      <c r="R77" s="123">
        <v>2.413086800041143</v>
      </c>
      <c r="S77" s="123">
        <v>2.3404843292378361</v>
      </c>
      <c r="T77" s="123">
        <v>2.2840654940803442</v>
      </c>
      <c r="U77" s="123">
        <v>2.2398311207967589</v>
      </c>
      <c r="V77" s="123">
        <v>2.1854399199266248</v>
      </c>
      <c r="W77" s="123">
        <v>2.1127435349289359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2.8130220390958476</v>
      </c>
      <c r="D78" s="99">
        <v>2.7741488059227302</v>
      </c>
      <c r="E78" s="99">
        <v>2.7665030836235802</v>
      </c>
      <c r="F78" s="99">
        <v>2.7786424307345778</v>
      </c>
      <c r="G78" s="99">
        <v>2.7510927882382838</v>
      </c>
      <c r="H78" s="99">
        <v>3.0294064253287352</v>
      </c>
      <c r="I78" s="99">
        <v>2.7033379221287941</v>
      </c>
      <c r="J78" s="99">
        <v>2.8069364294312673</v>
      </c>
      <c r="K78" s="99">
        <v>2.5449773254742403</v>
      </c>
      <c r="L78" s="99">
        <v>3.2926091776749793</v>
      </c>
      <c r="M78" s="99">
        <v>3.0386161023235041</v>
      </c>
      <c r="N78" s="99">
        <v>2.9829186822509484</v>
      </c>
      <c r="O78" s="99">
        <v>2.8962217441688676</v>
      </c>
      <c r="P78" s="99">
        <v>2.8271144352249249</v>
      </c>
      <c r="Q78" s="99">
        <v>2.7768879224709266</v>
      </c>
      <c r="R78" s="99">
        <v>2.6964426693241705</v>
      </c>
      <c r="S78" s="99">
        <v>2.6347040835026849</v>
      </c>
      <c r="T78" s="99">
        <v>2.5788378739473186</v>
      </c>
      <c r="U78" s="99">
        <v>2.5246072353322586</v>
      </c>
      <c r="V78" s="99">
        <v>2.4601919502556653</v>
      </c>
      <c r="W78" s="99">
        <v>2.4006780771753569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2.2239879672928637</v>
      </c>
      <c r="D79" s="110">
        <v>2.2105927138878703</v>
      </c>
      <c r="E79" s="110">
        <v>2.1871395083541501</v>
      </c>
      <c r="F79" s="110">
        <v>2.2123580991717637</v>
      </c>
      <c r="G79" s="110">
        <v>2.1865910695389736</v>
      </c>
      <c r="H79" s="110">
        <v>2.3711630105389103</v>
      </c>
      <c r="I79" s="110">
        <v>2.1773770895868747</v>
      </c>
      <c r="J79" s="110">
        <v>2.2037867073163468</v>
      </c>
      <c r="K79" s="110">
        <v>2.0044705336723982</v>
      </c>
      <c r="L79" s="110">
        <v>2.4282238416162905</v>
      </c>
      <c r="M79" s="110">
        <v>2.3622286030540298</v>
      </c>
      <c r="N79" s="110">
        <v>2.3395708127245372</v>
      </c>
      <c r="O79" s="110">
        <v>2.2557128148235819</v>
      </c>
      <c r="P79" s="110">
        <v>2.1811377031631523</v>
      </c>
      <c r="Q79" s="110">
        <v>2.1094261664957927</v>
      </c>
      <c r="R79" s="110">
        <v>2.0358697547629561</v>
      </c>
      <c r="S79" s="110">
        <v>1.9619704277485541</v>
      </c>
      <c r="T79" s="110">
        <v>1.8909986520922508</v>
      </c>
      <c r="U79" s="110">
        <v>1.8284534968141362</v>
      </c>
      <c r="V79" s="110">
        <v>1.7724501687383816</v>
      </c>
      <c r="W79" s="110">
        <v>1.7340333089863087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138.23449753478434</v>
      </c>
      <c r="D81" s="118">
        <f t="shared" si="28"/>
        <v>133.65502902912883</v>
      </c>
      <c r="E81" s="118">
        <f t="shared" si="28"/>
        <v>129.60128112174655</v>
      </c>
      <c r="F81" s="118">
        <f t="shared" si="28"/>
        <v>124.50871566323498</v>
      </c>
      <c r="G81" s="118">
        <f t="shared" si="28"/>
        <v>119.60451393765661</v>
      </c>
      <c r="H81" s="118">
        <f t="shared" si="28"/>
        <v>116.59295643040446</v>
      </c>
      <c r="I81" s="118">
        <f t="shared" si="28"/>
        <v>112.08341894979291</v>
      </c>
      <c r="J81" s="118">
        <f t="shared" si="28"/>
        <v>109.5178887707354</v>
      </c>
      <c r="K81" s="118">
        <f t="shared" si="28"/>
        <v>108.61376095395167</v>
      </c>
      <c r="L81" s="118">
        <f t="shared" si="28"/>
        <v>107.54813761042219</v>
      </c>
      <c r="M81" s="118">
        <f t="shared" si="28"/>
        <v>103.31330499859634</v>
      </c>
      <c r="N81" s="118">
        <f t="shared" si="28"/>
        <v>97.603519633554953</v>
      </c>
      <c r="O81" s="118">
        <f t="shared" si="28"/>
        <v>91.855450435720329</v>
      </c>
      <c r="P81" s="118">
        <f t="shared" si="28"/>
        <v>82.295252056671529</v>
      </c>
      <c r="Q81" s="118">
        <f t="shared" si="28"/>
        <v>76.904998911628155</v>
      </c>
      <c r="R81" s="118">
        <f t="shared" ref="R81:V81" si="29">R82+R85+R87+R100</f>
        <v>72.371532373919621</v>
      </c>
      <c r="S81" s="118">
        <f t="shared" si="29"/>
        <v>68.211335424537097</v>
      </c>
      <c r="T81" s="118">
        <f t="shared" si="29"/>
        <v>63.976328919537004</v>
      </c>
      <c r="U81" s="118">
        <f t="shared" si="29"/>
        <v>59.604315967449089</v>
      </c>
      <c r="V81" s="118">
        <f t="shared" si="29"/>
        <v>55.713913692269152</v>
      </c>
      <c r="W81" s="118">
        <f t="shared" ref="W81" si="30">W82+W85+W87+W100</f>
        <v>49.600960549167425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125.09588040264211</v>
      </c>
      <c r="D82" s="123">
        <f t="shared" si="31"/>
        <v>118.88807926725056</v>
      </c>
      <c r="E82" s="123">
        <f t="shared" si="31"/>
        <v>114.97214619795852</v>
      </c>
      <c r="F82" s="123">
        <f t="shared" si="31"/>
        <v>110.61219406833601</v>
      </c>
      <c r="G82" s="123">
        <f t="shared" si="31"/>
        <v>105.60506719899089</v>
      </c>
      <c r="H82" s="123">
        <f t="shared" si="31"/>
        <v>102.53715961005449</v>
      </c>
      <c r="I82" s="123">
        <f t="shared" si="31"/>
        <v>98.566259166026796</v>
      </c>
      <c r="J82" s="123">
        <f t="shared" si="31"/>
        <v>96.747692354395241</v>
      </c>
      <c r="K82" s="123">
        <f t="shared" si="31"/>
        <v>95.752093725279792</v>
      </c>
      <c r="L82" s="123">
        <f t="shared" si="31"/>
        <v>93.692009351968764</v>
      </c>
      <c r="M82" s="123">
        <f t="shared" si="31"/>
        <v>90.591494012991944</v>
      </c>
      <c r="N82" s="123">
        <f t="shared" si="31"/>
        <v>84.467317410140154</v>
      </c>
      <c r="O82" s="123">
        <f t="shared" si="31"/>
        <v>79.368469727822344</v>
      </c>
      <c r="P82" s="123">
        <f t="shared" si="31"/>
        <v>70.013275595222055</v>
      </c>
      <c r="Q82" s="123">
        <f t="shared" si="31"/>
        <v>64.477134543991127</v>
      </c>
      <c r="R82" s="123">
        <f t="shared" ref="R82:V82" si="32">SUM(R83:R84)</f>
        <v>60.101183999986198</v>
      </c>
      <c r="S82" s="123">
        <f t="shared" si="32"/>
        <v>56.339228476817524</v>
      </c>
      <c r="T82" s="123">
        <f t="shared" si="32"/>
        <v>52.724013937268964</v>
      </c>
      <c r="U82" s="123">
        <f t="shared" si="32"/>
        <v>49.212430094882393</v>
      </c>
      <c r="V82" s="123">
        <f t="shared" si="32"/>
        <v>45.972508137643487</v>
      </c>
      <c r="W82" s="123">
        <f t="shared" ref="W82" si="33">SUM(W83:W84)</f>
        <v>40.148961489180067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124.39037375565044</v>
      </c>
      <c r="D83" s="99">
        <v>118.21763594024803</v>
      </c>
      <c r="E83" s="99">
        <v>114.32323737183845</v>
      </c>
      <c r="F83" s="99">
        <v>109.98875185140699</v>
      </c>
      <c r="G83" s="99">
        <v>105.01294748560937</v>
      </c>
      <c r="H83" s="99">
        <v>101.96623979645388</v>
      </c>
      <c r="I83" s="99">
        <v>98.023652189765713</v>
      </c>
      <c r="J83" s="99">
        <v>96.203155502757312</v>
      </c>
      <c r="K83" s="99">
        <v>95.210200663280133</v>
      </c>
      <c r="L83" s="99">
        <v>93.141279458214612</v>
      </c>
      <c r="M83" s="99">
        <v>90.083304618787793</v>
      </c>
      <c r="N83" s="99">
        <v>83.987506775352003</v>
      </c>
      <c r="O83" s="99">
        <v>78.909583516832924</v>
      </c>
      <c r="P83" s="99">
        <v>69.631829942939532</v>
      </c>
      <c r="Q83" s="99">
        <v>64.112027889778801</v>
      </c>
      <c r="R83" s="99">
        <v>59.753831691206543</v>
      </c>
      <c r="S83" s="99">
        <v>56.013255767323926</v>
      </c>
      <c r="T83" s="99">
        <v>52.417034848357275</v>
      </c>
      <c r="U83" s="99">
        <v>48.927109141924156</v>
      </c>
      <c r="V83" s="99">
        <v>45.709252236391237</v>
      </c>
      <c r="W83" s="99">
        <v>39.910983665831914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0.70550664699167209</v>
      </c>
      <c r="D84" s="99">
        <v>0.67044332700253739</v>
      </c>
      <c r="E84" s="99">
        <v>0.64890882612007261</v>
      </c>
      <c r="F84" s="99">
        <v>0.62344221692901969</v>
      </c>
      <c r="G84" s="99">
        <v>0.59211971338151903</v>
      </c>
      <c r="H84" s="99">
        <v>0.57091981360060939</v>
      </c>
      <c r="I84" s="99">
        <v>0.54260697626108745</v>
      </c>
      <c r="J84" s="99">
        <v>0.54453685163792909</v>
      </c>
      <c r="K84" s="99">
        <v>0.54189306199965825</v>
      </c>
      <c r="L84" s="99">
        <v>0.55072989375415893</v>
      </c>
      <c r="M84" s="99">
        <v>0.50818939420415277</v>
      </c>
      <c r="N84" s="99">
        <v>0.47981063478815772</v>
      </c>
      <c r="O84" s="99">
        <v>0.45888621098941884</v>
      </c>
      <c r="P84" s="99">
        <v>0.38144565228252159</v>
      </c>
      <c r="Q84" s="99">
        <v>0.36510665421232569</v>
      </c>
      <c r="R84" s="99">
        <v>0.34735230877965562</v>
      </c>
      <c r="S84" s="99">
        <v>0.32597270949359508</v>
      </c>
      <c r="T84" s="99">
        <v>0.30697908891169234</v>
      </c>
      <c r="U84" s="99">
        <v>0.28532095295823456</v>
      </c>
      <c r="V84" s="99">
        <v>0.26325590125225418</v>
      </c>
      <c r="W84" s="99">
        <v>0.23797782334815523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3.0584641755854375E-2</v>
      </c>
      <c r="D85" s="123">
        <f t="shared" si="34"/>
        <v>7.3297589597052428E-3</v>
      </c>
      <c r="E85" s="123">
        <f t="shared" si="34"/>
        <v>7.1019871952367822E-2</v>
      </c>
      <c r="F85" s="123">
        <f t="shared" si="34"/>
        <v>8.8682129333419776E-2</v>
      </c>
      <c r="G85" s="123">
        <f t="shared" si="34"/>
        <v>0.19387334806530154</v>
      </c>
      <c r="H85" s="123">
        <f t="shared" si="34"/>
        <v>0.29903794464852429</v>
      </c>
      <c r="I85" s="123">
        <f t="shared" si="34"/>
        <v>5.2965464845188909E-2</v>
      </c>
      <c r="J85" s="123">
        <f t="shared" si="34"/>
        <v>9.6792679178429597E-2</v>
      </c>
      <c r="K85" s="123">
        <f t="shared" si="34"/>
        <v>0.17579630190894185</v>
      </c>
      <c r="L85" s="123">
        <f t="shared" si="34"/>
        <v>0.2144363709952514</v>
      </c>
      <c r="M85" s="123">
        <f t="shared" si="34"/>
        <v>0.47054713247402902</v>
      </c>
      <c r="N85" s="123">
        <f t="shared" si="34"/>
        <v>0.47621913513518743</v>
      </c>
      <c r="O85" s="123">
        <f t="shared" si="34"/>
        <v>0.34544738971196037</v>
      </c>
      <c r="P85" s="123">
        <f t="shared" si="34"/>
        <v>0.42758547846890627</v>
      </c>
      <c r="Q85" s="123">
        <f t="shared" si="34"/>
        <v>0.39593383399128873</v>
      </c>
      <c r="R85" s="123">
        <f t="shared" si="34"/>
        <v>0.40384915120354392</v>
      </c>
      <c r="S85" s="123">
        <f t="shared" si="34"/>
        <v>0.24107581796111771</v>
      </c>
      <c r="T85" s="123">
        <f t="shared" si="34"/>
        <v>0.15366796452752279</v>
      </c>
      <c r="U85" s="123">
        <f t="shared" si="34"/>
        <v>0.11378754838674332</v>
      </c>
      <c r="V85" s="123">
        <f t="shared" si="34"/>
        <v>9.7378523008149281E-2</v>
      </c>
      <c r="W85" s="123">
        <f t="shared" si="34"/>
        <v>0.20698824038908401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3.0584641755854375E-2</v>
      </c>
      <c r="D86" s="99">
        <f>RES_hhdet_in_fech!D86/RES_summary!D$21</f>
        <v>7.3297589597052428E-3</v>
      </c>
      <c r="E86" s="99">
        <f>RES_hhdet_in_fech!E86/RES_summary!E$21</f>
        <v>7.1019871952367822E-2</v>
      </c>
      <c r="F86" s="99">
        <f>RES_hhdet_in_fech!F86/RES_summary!F$21</f>
        <v>8.8682129333419776E-2</v>
      </c>
      <c r="G86" s="99">
        <f>RES_hhdet_in_fech!G86/RES_summary!G$21</f>
        <v>0.19387334806530154</v>
      </c>
      <c r="H86" s="99">
        <f>RES_hhdet_in_fech!H86/RES_summary!H$21</f>
        <v>0.29903794464852429</v>
      </c>
      <c r="I86" s="99">
        <f>RES_hhdet_in_fech!I86/RES_summary!I$21</f>
        <v>5.2965464845188909E-2</v>
      </c>
      <c r="J86" s="99">
        <f>RES_hhdet_in_fech!J86/RES_summary!J$21</f>
        <v>9.6792679178429597E-2</v>
      </c>
      <c r="K86" s="99">
        <f>RES_hhdet_in_fech!K86/RES_summary!K$21</f>
        <v>0.17579630190894185</v>
      </c>
      <c r="L86" s="99">
        <f>RES_hhdet_in_fech!L86/RES_summary!L$21</f>
        <v>0.2144363709952514</v>
      </c>
      <c r="M86" s="99">
        <f>RES_hhdet_in_fech!M86/RES_summary!M$21</f>
        <v>0.47054713247402902</v>
      </c>
      <c r="N86" s="99">
        <f>RES_hhdet_in_fech!N86/RES_summary!N$21</f>
        <v>0.47621913513518743</v>
      </c>
      <c r="O86" s="99">
        <f>RES_hhdet_in_fech!O86/RES_summary!O$21</f>
        <v>0.34544738971196037</v>
      </c>
      <c r="P86" s="99">
        <f>RES_hhdet_in_fech!P86/RES_summary!P$21</f>
        <v>0.42758547846890627</v>
      </c>
      <c r="Q86" s="99">
        <f>RES_hhdet_in_fech!Q86/RES_summary!Q$21</f>
        <v>0.39593383399128873</v>
      </c>
      <c r="R86" s="99">
        <f>RES_hhdet_in_fech!R86/RES_summary!R$21</f>
        <v>0.40384915120354392</v>
      </c>
      <c r="S86" s="99">
        <f>RES_hhdet_in_fech!S86/RES_summary!S$21</f>
        <v>0.24107581796111771</v>
      </c>
      <c r="T86" s="99">
        <f>RES_hhdet_in_fech!T86/RES_summary!T$21</f>
        <v>0.15366796452752279</v>
      </c>
      <c r="U86" s="99">
        <f>RES_hhdet_in_fech!U86/RES_summary!U$21</f>
        <v>0.11378754838674332</v>
      </c>
      <c r="V86" s="99">
        <f>RES_hhdet_in_fech!V86/RES_summary!V$21</f>
        <v>9.7378523008149281E-2</v>
      </c>
      <c r="W86" s="99">
        <f>RES_hhdet_in_fech!W86/RES_summary!W$21</f>
        <v>0.20698824038908401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10.88404452309352</v>
      </c>
      <c r="D87" s="123">
        <v>12.549027289030699</v>
      </c>
      <c r="E87" s="123">
        <v>12.370975543481487</v>
      </c>
      <c r="F87" s="123">
        <v>11.595481366393784</v>
      </c>
      <c r="G87" s="123">
        <v>11.618982321061432</v>
      </c>
      <c r="H87" s="123">
        <v>11.38559586516255</v>
      </c>
      <c r="I87" s="123">
        <v>11.28681722933406</v>
      </c>
      <c r="J87" s="123">
        <v>10.469617029845377</v>
      </c>
      <c r="K87" s="123">
        <v>10.681400393090525</v>
      </c>
      <c r="L87" s="123">
        <v>11.213468045841893</v>
      </c>
      <c r="M87" s="123">
        <v>9.8890352500763328</v>
      </c>
      <c r="N87" s="123">
        <v>10.320412275555089</v>
      </c>
      <c r="O87" s="123">
        <v>9.8858205033624369</v>
      </c>
      <c r="P87" s="123">
        <v>9.673253279817418</v>
      </c>
      <c r="Q87" s="123">
        <v>9.9225043671499353</v>
      </c>
      <c r="R87" s="123">
        <v>9.8306294679669275</v>
      </c>
      <c r="S87" s="123">
        <v>9.6690607020099026</v>
      </c>
      <c r="T87" s="123">
        <v>9.2076483656482662</v>
      </c>
      <c r="U87" s="123">
        <v>8.4496448273658178</v>
      </c>
      <c r="V87" s="123">
        <v>7.8715768628791407</v>
      </c>
      <c r="W87" s="123">
        <v>7.5109775106119585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11.78878619903255</v>
      </c>
      <c r="D96" s="102">
        <v>13.406802983963431</v>
      </c>
      <c r="E96" s="102">
        <v>13.265856793977923</v>
      </c>
      <c r="F96" s="102">
        <v>12.626289864421141</v>
      </c>
      <c r="G96" s="102">
        <v>12.474490144347977</v>
      </c>
      <c r="H96" s="102">
        <v>12.132774852662697</v>
      </c>
      <c r="I96" s="102">
        <v>12.360131881898274</v>
      </c>
      <c r="J96" s="102">
        <v>11.183608400931282</v>
      </c>
      <c r="K96" s="102">
        <v>11.78598474425144</v>
      </c>
      <c r="L96" s="102">
        <v>11.433701947267254</v>
      </c>
      <c r="M96" s="102">
        <v>11.343719215788617</v>
      </c>
      <c r="N96" s="102">
        <v>10.984866544533299</v>
      </c>
      <c r="O96" s="102">
        <v>10.665483195154394</v>
      </c>
      <c r="P96" s="102">
        <v>10.651478064056834</v>
      </c>
      <c r="Q96" s="102">
        <v>10.512235553607891</v>
      </c>
      <c r="R96" s="102">
        <v>10.501473479857845</v>
      </c>
      <c r="S96" s="102">
        <v>10.220097801391962</v>
      </c>
      <c r="T96" s="102">
        <v>9.5922953787242555</v>
      </c>
      <c r="U96" s="102">
        <v>8.9534586581162294</v>
      </c>
      <c r="V96" s="102">
        <v>8.275254275568285</v>
      </c>
      <c r="W96" s="102">
        <v>7.9030545939654289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10.124028685246945</v>
      </c>
      <c r="D97" s="105">
        <v>11.613222951968265</v>
      </c>
      <c r="E97" s="105">
        <v>11.458254526676667</v>
      </c>
      <c r="F97" s="105">
        <v>10.917333701763631</v>
      </c>
      <c r="G97" s="105">
        <v>10.814697933128059</v>
      </c>
      <c r="H97" s="105">
        <v>10.494637582475093</v>
      </c>
      <c r="I97" s="105">
        <v>10.811932190687706</v>
      </c>
      <c r="J97" s="105">
        <v>9.6401300554343496</v>
      </c>
      <c r="K97" s="105">
        <v>10.220612246600327</v>
      </c>
      <c r="L97" s="105">
        <v>9.6890855287110735</v>
      </c>
      <c r="M97" s="105">
        <v>9.7650404391164969</v>
      </c>
      <c r="N97" s="105">
        <v>9.4269916749407674</v>
      </c>
      <c r="O97" s="105">
        <v>9.2286030783203561</v>
      </c>
      <c r="P97" s="105">
        <v>9.3349104813005948</v>
      </c>
      <c r="Q97" s="105">
        <v>9.2814447255743353</v>
      </c>
      <c r="R97" s="105">
        <v>9.3527931604365904</v>
      </c>
      <c r="S97" s="105">
        <v>9.1459005241732729</v>
      </c>
      <c r="T97" s="105">
        <v>8.5677524325078149</v>
      </c>
      <c r="U97" s="105">
        <v>8.0057911844176441</v>
      </c>
      <c r="V97" s="105">
        <v>7.4176918919022885</v>
      </c>
      <c r="W97" s="105">
        <v>7.104379053800951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5.7301911921233719</v>
      </c>
      <c r="D98" s="99">
        <v>6.854090305545971</v>
      </c>
      <c r="E98" s="99">
        <v>6.6342589667348904</v>
      </c>
      <c r="F98" s="99">
        <v>6.3275684339926865</v>
      </c>
      <c r="G98" s="99">
        <v>6.3346113453073807</v>
      </c>
      <c r="H98" s="99">
        <v>6.0525111188914051</v>
      </c>
      <c r="I98" s="99">
        <v>6.5836310500640911</v>
      </c>
      <c r="J98" s="99">
        <v>5.3949097340779728</v>
      </c>
      <c r="K98" s="99">
        <v>5.8740007650862367</v>
      </c>
      <c r="L98" s="99">
        <v>4.8160212663804343</v>
      </c>
      <c r="M98" s="99">
        <v>5.256579337086392</v>
      </c>
      <c r="N98" s="99">
        <v>4.8554543742284721</v>
      </c>
      <c r="O98" s="99">
        <v>4.8202392796482183</v>
      </c>
      <c r="P98" s="99">
        <v>5.0166154140695527</v>
      </c>
      <c r="Q98" s="99">
        <v>5.0057862898465899</v>
      </c>
      <c r="R98" s="99">
        <v>5.1815390691639749</v>
      </c>
      <c r="S98" s="99">
        <v>5.0722449473225595</v>
      </c>
      <c r="T98" s="99">
        <v>4.5471642998535309</v>
      </c>
      <c r="U98" s="99">
        <v>4.0957156757812783</v>
      </c>
      <c r="V98" s="99">
        <v>3.7468070528462492</v>
      </c>
      <c r="W98" s="99">
        <v>3.5667085463943731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4.3938374931235744</v>
      </c>
      <c r="D99" s="99">
        <v>4.7591326464222972</v>
      </c>
      <c r="E99" s="99">
        <v>4.8239955599417748</v>
      </c>
      <c r="F99" s="99">
        <v>4.589765267770944</v>
      </c>
      <c r="G99" s="99">
        <v>4.4800865878206784</v>
      </c>
      <c r="H99" s="99">
        <v>4.4421264635836888</v>
      </c>
      <c r="I99" s="99">
        <v>4.2283011406236142</v>
      </c>
      <c r="J99" s="99">
        <v>4.2452203213563742</v>
      </c>
      <c r="K99" s="99">
        <v>4.3466114815140884</v>
      </c>
      <c r="L99" s="99">
        <v>4.8730642623306384</v>
      </c>
      <c r="M99" s="99">
        <v>4.5084611020301057</v>
      </c>
      <c r="N99" s="99">
        <v>4.5715373007122961</v>
      </c>
      <c r="O99" s="99">
        <v>4.4083637986721405</v>
      </c>
      <c r="P99" s="99">
        <v>4.3182950672310438</v>
      </c>
      <c r="Q99" s="99">
        <v>4.2756584357277463</v>
      </c>
      <c r="R99" s="99">
        <v>4.1712540912726146</v>
      </c>
      <c r="S99" s="99">
        <v>4.0736555768507126</v>
      </c>
      <c r="T99" s="99">
        <v>4.0205881326542841</v>
      </c>
      <c r="U99" s="99">
        <v>3.9100755086363672</v>
      </c>
      <c r="V99" s="99">
        <v>3.6708848390560394</v>
      </c>
      <c r="W99" s="99">
        <v>3.5376705074065775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2.2239879672928642</v>
      </c>
      <c r="D100" s="123">
        <v>2.2105927138878703</v>
      </c>
      <c r="E100" s="123">
        <v>2.1871395083541505</v>
      </c>
      <c r="F100" s="123">
        <v>2.2123580991717642</v>
      </c>
      <c r="G100" s="123">
        <v>2.1865910695389736</v>
      </c>
      <c r="H100" s="123">
        <v>2.3711630105389094</v>
      </c>
      <c r="I100" s="123">
        <v>2.1773770895868751</v>
      </c>
      <c r="J100" s="123">
        <v>2.2037867073163468</v>
      </c>
      <c r="K100" s="123">
        <v>2.0044705336723982</v>
      </c>
      <c r="L100" s="123">
        <v>2.4282238416162905</v>
      </c>
      <c r="M100" s="123">
        <v>2.3622286030540303</v>
      </c>
      <c r="N100" s="123">
        <v>2.3395708127245372</v>
      </c>
      <c r="O100" s="123">
        <v>2.2557128148235814</v>
      </c>
      <c r="P100" s="123">
        <v>2.1811377031631523</v>
      </c>
      <c r="Q100" s="123">
        <v>2.1094261664957932</v>
      </c>
      <c r="R100" s="123">
        <v>2.0358697547629565</v>
      </c>
      <c r="S100" s="123">
        <v>1.9619704277485541</v>
      </c>
      <c r="T100" s="123">
        <v>1.8909986520922506</v>
      </c>
      <c r="U100" s="123">
        <v>1.8284534968141366</v>
      </c>
      <c r="V100" s="123">
        <v>1.7724501687383818</v>
      </c>
      <c r="W100" s="123">
        <v>1.7340333089863087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2.2239879672928642</v>
      </c>
      <c r="D103" s="110">
        <v>2.2105927138878703</v>
      </c>
      <c r="E103" s="110">
        <v>2.1871395083541505</v>
      </c>
      <c r="F103" s="110">
        <v>2.2123580991717642</v>
      </c>
      <c r="G103" s="110">
        <v>2.1865910695389736</v>
      </c>
      <c r="H103" s="110">
        <v>2.3711630105389094</v>
      </c>
      <c r="I103" s="110">
        <v>2.1773770895868751</v>
      </c>
      <c r="J103" s="110">
        <v>2.2037867073163468</v>
      </c>
      <c r="K103" s="110">
        <v>2.0044705336723982</v>
      </c>
      <c r="L103" s="110">
        <v>2.4282238416162905</v>
      </c>
      <c r="M103" s="110">
        <v>2.3622286030540303</v>
      </c>
      <c r="N103" s="110">
        <v>2.3395708127245372</v>
      </c>
      <c r="O103" s="110">
        <v>2.2557128148235814</v>
      </c>
      <c r="P103" s="110">
        <v>2.1811377031631523</v>
      </c>
      <c r="Q103" s="110">
        <v>2.1094261664957932</v>
      </c>
      <c r="R103" s="110">
        <v>2.0358697547629565</v>
      </c>
      <c r="S103" s="110">
        <v>1.9619704277485541</v>
      </c>
      <c r="T103" s="110">
        <v>1.8909986520922506</v>
      </c>
      <c r="U103" s="110">
        <v>1.8284534968141366</v>
      </c>
      <c r="V103" s="110">
        <v>1.7724501687383818</v>
      </c>
      <c r="W103" s="110">
        <v>1.7340333089863087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107.40457336842958</v>
      </c>
      <c r="D124" s="118">
        <f t="shared" si="42"/>
        <v>100.13152935566688</v>
      </c>
      <c r="E124" s="118">
        <f t="shared" si="42"/>
        <v>102.81094240375131</v>
      </c>
      <c r="F124" s="118">
        <f t="shared" si="42"/>
        <v>100.26326954192061</v>
      </c>
      <c r="G124" s="118">
        <f t="shared" si="42"/>
        <v>93.702413086490026</v>
      </c>
      <c r="H124" s="118">
        <f t="shared" si="42"/>
        <v>91.119981234089295</v>
      </c>
      <c r="I124" s="118">
        <f t="shared" si="42"/>
        <v>84.794950344177479</v>
      </c>
      <c r="J124" s="118">
        <f t="shared" si="42"/>
        <v>92.442209972177722</v>
      </c>
      <c r="K124" s="118">
        <f t="shared" si="42"/>
        <v>89.524006845824772</v>
      </c>
      <c r="L124" s="118">
        <f t="shared" si="42"/>
        <v>102.19575004585566</v>
      </c>
      <c r="M124" s="118">
        <f t="shared" si="42"/>
        <v>81.45634618912203</v>
      </c>
      <c r="N124" s="118">
        <f t="shared" si="42"/>
        <v>86.217020252624877</v>
      </c>
      <c r="O124" s="118">
        <f t="shared" si="42"/>
        <v>88.435863333450058</v>
      </c>
      <c r="P124" s="118">
        <f t="shared" si="42"/>
        <v>65.973114617519911</v>
      </c>
      <c r="Q124" s="118">
        <f t="shared" si="42"/>
        <v>67.763553156040274</v>
      </c>
      <c r="R124" s="118">
        <f t="shared" ref="R124:V124" si="43">R125+R128+R130+R139</f>
        <v>65.309909913790221</v>
      </c>
      <c r="S124" s="118">
        <f t="shared" si="43"/>
        <v>60.143915422610064</v>
      </c>
      <c r="T124" s="118">
        <f t="shared" si="43"/>
        <v>58.867464221374547</v>
      </c>
      <c r="U124" s="118">
        <f t="shared" si="43"/>
        <v>53.413172547210905</v>
      </c>
      <c r="V124" s="118">
        <f t="shared" si="43"/>
        <v>48.541644395218093</v>
      </c>
      <c r="W124" s="118">
        <f t="shared" ref="W124" si="44">W125+W128+W130+W139</f>
        <v>47.457994728488522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94.612347324932742</v>
      </c>
      <c r="D125" s="123">
        <f t="shared" si="45"/>
        <v>86.921905637696412</v>
      </c>
      <c r="E125" s="123">
        <f t="shared" si="45"/>
        <v>89.277760458781273</v>
      </c>
      <c r="F125" s="123">
        <f t="shared" si="45"/>
        <v>86.986320185362374</v>
      </c>
      <c r="G125" s="123">
        <f t="shared" si="45"/>
        <v>80.905465508675505</v>
      </c>
      <c r="H125" s="123">
        <f t="shared" si="45"/>
        <v>78.400634324803207</v>
      </c>
      <c r="I125" s="123">
        <f t="shared" si="45"/>
        <v>72.679666696554634</v>
      </c>
      <c r="J125" s="123">
        <f t="shared" si="45"/>
        <v>80.301909706201215</v>
      </c>
      <c r="K125" s="123">
        <f t="shared" si="45"/>
        <v>77.535171844531135</v>
      </c>
      <c r="L125" s="123">
        <f t="shared" si="45"/>
        <v>88.252325285482456</v>
      </c>
      <c r="M125" s="123">
        <f t="shared" si="45"/>
        <v>69.910847292464823</v>
      </c>
      <c r="N125" s="123">
        <f t="shared" si="45"/>
        <v>74.336584700500978</v>
      </c>
      <c r="O125" s="123">
        <f t="shared" si="45"/>
        <v>76.169697922277464</v>
      </c>
      <c r="P125" s="123">
        <f t="shared" si="45"/>
        <v>55.432666566557849</v>
      </c>
      <c r="Q125" s="123">
        <f t="shared" si="45"/>
        <v>55.838261340696604</v>
      </c>
      <c r="R125" s="123">
        <f t="shared" ref="R125:V125" si="46">SUM(R126:R127)</f>
        <v>53.531613379492875</v>
      </c>
      <c r="S125" s="123">
        <f t="shared" si="46"/>
        <v>49.231609827205105</v>
      </c>
      <c r="T125" s="123">
        <f t="shared" si="46"/>
        <v>48.273291489707738</v>
      </c>
      <c r="U125" s="123">
        <f t="shared" si="46"/>
        <v>43.765840623015784</v>
      </c>
      <c r="V125" s="123">
        <f t="shared" si="46"/>
        <v>39.865430249509039</v>
      </c>
      <c r="W125" s="123">
        <f t="shared" ref="W125" si="47">SUM(W126:W127)</f>
        <v>38.602590089912034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94.241408136812808</v>
      </c>
      <c r="D126" s="99">
        <v>86.587073359570994</v>
      </c>
      <c r="E126" s="99">
        <v>88.939469116838069</v>
      </c>
      <c r="F126" s="99">
        <v>86.662747412511621</v>
      </c>
      <c r="G126" s="99">
        <v>80.611082942392827</v>
      </c>
      <c r="H126" s="99">
        <v>78.122008869777503</v>
      </c>
      <c r="I126" s="99">
        <v>72.42841903231897</v>
      </c>
      <c r="J126" s="99">
        <v>80.022546604836037</v>
      </c>
      <c r="K126" s="99">
        <v>77.268091816398012</v>
      </c>
      <c r="L126" s="99">
        <v>87.941203803484512</v>
      </c>
      <c r="M126" s="99">
        <v>69.678540922885375</v>
      </c>
      <c r="N126" s="99">
        <v>74.088674946492588</v>
      </c>
      <c r="O126" s="99">
        <v>75.912451653507404</v>
      </c>
      <c r="P126" s="99">
        <v>55.256758382015263</v>
      </c>
      <c r="Q126" s="99">
        <v>55.654966438414959</v>
      </c>
      <c r="R126" s="99">
        <v>53.354296053686809</v>
      </c>
      <c r="S126" s="99">
        <v>49.07050448183162</v>
      </c>
      <c r="T126" s="99">
        <v>48.116409960698626</v>
      </c>
      <c r="U126" s="99">
        <v>43.625865803011614</v>
      </c>
      <c r="V126" s="99">
        <v>39.740656638616954</v>
      </c>
      <c r="W126" s="99">
        <v>38.47836593648389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0.37093918811993454</v>
      </c>
      <c r="D127" s="99">
        <v>0.33483227812541438</v>
      </c>
      <c r="E127" s="99">
        <v>0.3382913419432052</v>
      </c>
      <c r="F127" s="99">
        <v>0.32357277285074643</v>
      </c>
      <c r="G127" s="99">
        <v>0.2943825662826845</v>
      </c>
      <c r="H127" s="99">
        <v>0.27862545502570252</v>
      </c>
      <c r="I127" s="99">
        <v>0.25124766423566919</v>
      </c>
      <c r="J127" s="99">
        <v>0.27936310136517145</v>
      </c>
      <c r="K127" s="99">
        <v>0.26708002813312592</v>
      </c>
      <c r="L127" s="99">
        <v>0.3111214819979467</v>
      </c>
      <c r="M127" s="99">
        <v>0.23230636957945339</v>
      </c>
      <c r="N127" s="99">
        <v>0.24790975400839282</v>
      </c>
      <c r="O127" s="99">
        <v>0.25724626877006307</v>
      </c>
      <c r="P127" s="99">
        <v>0.17590818454258808</v>
      </c>
      <c r="Q127" s="99">
        <v>0.18329490228164613</v>
      </c>
      <c r="R127" s="99">
        <v>0.17731732580606757</v>
      </c>
      <c r="S127" s="99">
        <v>0.16110534537348462</v>
      </c>
      <c r="T127" s="99">
        <v>0.1568815290091149</v>
      </c>
      <c r="U127" s="99">
        <v>0.13997482000417119</v>
      </c>
      <c r="V127" s="99">
        <v>0.12477361089208679</v>
      </c>
      <c r="W127" s="99">
        <v>0.12422415342814239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3.0669634766734146E-2</v>
      </c>
      <c r="D128" s="123">
        <f t="shared" si="48"/>
        <v>7.2855233385637755E-3</v>
      </c>
      <c r="E128" s="123">
        <f t="shared" si="48"/>
        <v>7.109362667024624E-2</v>
      </c>
      <c r="F128" s="123">
        <f t="shared" si="48"/>
        <v>8.8864812542577012E-2</v>
      </c>
      <c r="G128" s="123">
        <f t="shared" si="48"/>
        <v>0.19394818210120218</v>
      </c>
      <c r="H128" s="123">
        <f t="shared" si="48"/>
        <v>0.2991348147470333</v>
      </c>
      <c r="I128" s="123">
        <f t="shared" si="48"/>
        <v>5.2870887264399362E-2</v>
      </c>
      <c r="J128" s="123">
        <f t="shared" si="48"/>
        <v>9.6781922259752531E-2</v>
      </c>
      <c r="K128" s="123">
        <f t="shared" si="48"/>
        <v>0.17589068552941983</v>
      </c>
      <c r="L128" s="123">
        <f t="shared" si="48"/>
        <v>0.21436031513928022</v>
      </c>
      <c r="M128" s="123">
        <f t="shared" si="48"/>
        <v>0.4705482872546794</v>
      </c>
      <c r="N128" s="123">
        <f t="shared" si="48"/>
        <v>0.47614893353669452</v>
      </c>
      <c r="O128" s="123">
        <f t="shared" si="48"/>
        <v>0.34543055674917938</v>
      </c>
      <c r="P128" s="123">
        <f t="shared" si="48"/>
        <v>0.42762845429173202</v>
      </c>
      <c r="Q128" s="123">
        <f t="shared" si="48"/>
        <v>0.39595884455100344</v>
      </c>
      <c r="R128" s="123">
        <f t="shared" si="48"/>
        <v>0.40388084568026139</v>
      </c>
      <c r="S128" s="123">
        <f t="shared" si="48"/>
        <v>0.24091713816334878</v>
      </c>
      <c r="T128" s="123">
        <f t="shared" si="48"/>
        <v>0.15362340131576996</v>
      </c>
      <c r="U128" s="123">
        <f t="shared" si="48"/>
        <v>0.1136923742351142</v>
      </c>
      <c r="V128" s="123">
        <f t="shared" si="48"/>
        <v>9.7465900326299065E-2</v>
      </c>
      <c r="W128" s="123">
        <f t="shared" si="48"/>
        <v>0.20698541291264236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3.0669634766734146E-2</v>
      </c>
      <c r="D129" s="99">
        <f>RES_hhdet_in_fech!D129/RES_summary!D$21</f>
        <v>7.2855233385637755E-3</v>
      </c>
      <c r="E129" s="99">
        <f>RES_hhdet_in_fech!E129/RES_summary!E$21</f>
        <v>7.109362667024624E-2</v>
      </c>
      <c r="F129" s="99">
        <f>RES_hhdet_in_fech!F129/RES_summary!F$21</f>
        <v>8.8864812542577012E-2</v>
      </c>
      <c r="G129" s="99">
        <f>RES_hhdet_in_fech!G129/RES_summary!G$21</f>
        <v>0.19394818210120218</v>
      </c>
      <c r="H129" s="99">
        <f>RES_hhdet_in_fech!H129/RES_summary!H$21</f>
        <v>0.2991348147470333</v>
      </c>
      <c r="I129" s="99">
        <f>RES_hhdet_in_fech!I129/RES_summary!I$21</f>
        <v>5.2870887264399362E-2</v>
      </c>
      <c r="J129" s="99">
        <f>RES_hhdet_in_fech!J129/RES_summary!J$21</f>
        <v>9.6781922259752531E-2</v>
      </c>
      <c r="K129" s="99">
        <f>RES_hhdet_in_fech!K129/RES_summary!K$21</f>
        <v>0.17589068552941983</v>
      </c>
      <c r="L129" s="99">
        <f>RES_hhdet_in_fech!L129/RES_summary!L$21</f>
        <v>0.21436031513928022</v>
      </c>
      <c r="M129" s="99">
        <f>RES_hhdet_in_fech!M129/RES_summary!M$21</f>
        <v>0.4705482872546794</v>
      </c>
      <c r="N129" s="99">
        <f>RES_hhdet_in_fech!N129/RES_summary!N$21</f>
        <v>0.47614893353669452</v>
      </c>
      <c r="O129" s="99">
        <f>RES_hhdet_in_fech!O129/RES_summary!O$21</f>
        <v>0.34543055674917938</v>
      </c>
      <c r="P129" s="99">
        <f>RES_hhdet_in_fech!P129/RES_summary!P$21</f>
        <v>0.42762845429173202</v>
      </c>
      <c r="Q129" s="99">
        <f>RES_hhdet_in_fech!Q129/RES_summary!Q$21</f>
        <v>0.39595884455100344</v>
      </c>
      <c r="R129" s="99">
        <f>RES_hhdet_in_fech!R129/RES_summary!R$21</f>
        <v>0.40388084568026139</v>
      </c>
      <c r="S129" s="99">
        <f>RES_hhdet_in_fech!S129/RES_summary!S$21</f>
        <v>0.24091713816334878</v>
      </c>
      <c r="T129" s="99">
        <f>RES_hhdet_in_fech!T129/RES_summary!T$21</f>
        <v>0.15362340131576996</v>
      </c>
      <c r="U129" s="99">
        <f>RES_hhdet_in_fech!U129/RES_summary!U$21</f>
        <v>0.1136923742351142</v>
      </c>
      <c r="V129" s="99">
        <f>RES_hhdet_in_fech!V129/RES_summary!V$21</f>
        <v>9.7465900326299065E-2</v>
      </c>
      <c r="W129" s="99">
        <f>RES_hhdet_in_fech!W129/RES_summary!W$21</f>
        <v>0.20698541291264236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10.537568441437235</v>
      </c>
      <c r="D130" s="123">
        <v>10.99174548074404</v>
      </c>
      <c r="E130" s="123">
        <v>11.27494880994564</v>
      </c>
      <c r="F130" s="123">
        <v>10.97572644484389</v>
      </c>
      <c r="G130" s="123">
        <v>10.416408326174347</v>
      </c>
      <c r="H130" s="123">
        <v>10.04904908400014</v>
      </c>
      <c r="I130" s="123">
        <v>9.8850356707715754</v>
      </c>
      <c r="J130" s="123">
        <v>9.8397316364004048</v>
      </c>
      <c r="K130" s="123">
        <v>9.8084737820918146</v>
      </c>
      <c r="L130" s="123">
        <v>11.300840603617642</v>
      </c>
      <c r="M130" s="123">
        <v>8.7127220063485051</v>
      </c>
      <c r="N130" s="123">
        <v>9.0647158058626687</v>
      </c>
      <c r="O130" s="123">
        <v>9.6650220395998296</v>
      </c>
      <c r="P130" s="123">
        <v>7.9316818935071725</v>
      </c>
      <c r="Q130" s="123">
        <v>9.4199068042968719</v>
      </c>
      <c r="R130" s="123">
        <v>9.3385459338541352</v>
      </c>
      <c r="S130" s="123">
        <v>8.7094180294930563</v>
      </c>
      <c r="T130" s="123">
        <v>8.5495506782587896</v>
      </c>
      <c r="U130" s="123">
        <v>7.705186053145872</v>
      </c>
      <c r="V130" s="123">
        <v>6.8062980766443761</v>
      </c>
      <c r="W130" s="123">
        <v>6.9143859166775323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10.542810272134318</v>
      </c>
      <c r="D131" s="99">
        <v>10.960660795365451</v>
      </c>
      <c r="E131" s="99">
        <v>11.260874623870857</v>
      </c>
      <c r="F131" s="99">
        <v>10.971590529849319</v>
      </c>
      <c r="G131" s="99">
        <v>10.388949309965714</v>
      </c>
      <c r="H131" s="99">
        <v>10.011671958776335</v>
      </c>
      <c r="I131" s="99">
        <v>9.8551032032102093</v>
      </c>
      <c r="J131" s="99">
        <v>9.8368980155488792</v>
      </c>
      <c r="K131" s="99">
        <v>9.7892514322311133</v>
      </c>
      <c r="L131" s="99">
        <v>11.310138399200808</v>
      </c>
      <c r="M131" s="99">
        <v>8.6863314040566451</v>
      </c>
      <c r="N131" s="99">
        <v>9.0413958181798559</v>
      </c>
      <c r="O131" s="99">
        <v>9.6663774430139764</v>
      </c>
      <c r="P131" s="99">
        <v>7.8674276268705388</v>
      </c>
      <c r="Q131" s="99">
        <v>9.4112771410065434</v>
      </c>
      <c r="R131" s="99">
        <v>9.3253622624230932</v>
      </c>
      <c r="S131" s="99">
        <v>8.6785679564754421</v>
      </c>
      <c r="T131" s="99">
        <v>8.5278303154010331</v>
      </c>
      <c r="U131" s="99">
        <v>7.6759404502530346</v>
      </c>
      <c r="V131" s="99">
        <v>6.7619098797690285</v>
      </c>
      <c r="W131" s="99">
        <v>6.8962548608723822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9.8190098348306574</v>
      </c>
      <c r="D132" s="99">
        <v>10.248282234215617</v>
      </c>
      <c r="E132" s="99">
        <v>10.528402027754842</v>
      </c>
      <c r="F132" s="99">
        <v>10.272334121097179</v>
      </c>
      <c r="G132" s="99">
        <v>9.7445351205957405</v>
      </c>
      <c r="H132" s="99">
        <v>9.3923464724945624</v>
      </c>
      <c r="I132" s="99">
        <v>9.2906365324552898</v>
      </c>
      <c r="J132" s="99">
        <v>9.239155947385008</v>
      </c>
      <c r="K132" s="99">
        <v>9.2202048706498445</v>
      </c>
      <c r="L132" s="99">
        <v>10.597932971155952</v>
      </c>
      <c r="M132" s="99">
        <v>8.1680877727943795</v>
      </c>
      <c r="N132" s="99">
        <v>8.5086011035859404</v>
      </c>
      <c r="O132" s="99">
        <v>9.1554027783297762</v>
      </c>
      <c r="P132" s="99">
        <v>0</v>
      </c>
      <c r="Q132" s="99">
        <v>9.0049016910659638</v>
      </c>
      <c r="R132" s="99">
        <v>8.9631754882914798</v>
      </c>
      <c r="S132" s="99">
        <v>8.3614166168052204</v>
      </c>
      <c r="T132" s="99">
        <v>8.2257288551297663</v>
      </c>
      <c r="U132" s="99">
        <v>7.4106972777012663</v>
      </c>
      <c r="V132" s="99">
        <v>6.5378305231007623</v>
      </c>
      <c r="W132" s="99">
        <v>6.6902094702834631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5.1691587587756871</v>
      </c>
      <c r="D133" s="102">
        <v>5.5918921563521957</v>
      </c>
      <c r="E133" s="102">
        <v>5.6445249316814428</v>
      </c>
      <c r="F133" s="102">
        <v>5.5116252828914378</v>
      </c>
      <c r="G133" s="102">
        <v>5.2720722720731397</v>
      </c>
      <c r="H133" s="102">
        <v>5.0071885335503694</v>
      </c>
      <c r="I133" s="102">
        <v>5.2063328414696972</v>
      </c>
      <c r="J133" s="102">
        <v>4.7988289504445509</v>
      </c>
      <c r="K133" s="102">
        <v>4.8935404077051121</v>
      </c>
      <c r="L133" s="102">
        <v>5.0306154331120698</v>
      </c>
      <c r="M133" s="102">
        <v>3.9918980742900865</v>
      </c>
      <c r="N133" s="102">
        <v>3.9826929624449163</v>
      </c>
      <c r="O133" s="102">
        <v>4.4541808509038123</v>
      </c>
      <c r="P133" s="102">
        <v>0</v>
      </c>
      <c r="Q133" s="102">
        <v>4.5113895906014445</v>
      </c>
      <c r="R133" s="102">
        <v>4.6424418878228488</v>
      </c>
      <c r="S133" s="102">
        <v>4.3135745329138055</v>
      </c>
      <c r="T133" s="102">
        <v>4.0652291881007967</v>
      </c>
      <c r="U133" s="102">
        <v>3.510223583922754</v>
      </c>
      <c r="V133" s="102">
        <v>3.0348323505216603</v>
      </c>
      <c r="W133" s="102">
        <v>3.1200882067440547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4.6498510760549712</v>
      </c>
      <c r="D134" s="105">
        <v>4.6563900778634215</v>
      </c>
      <c r="E134" s="105">
        <v>4.883877096073399</v>
      </c>
      <c r="F134" s="105">
        <v>4.7607088382057396</v>
      </c>
      <c r="G134" s="105">
        <v>4.4724628485225999</v>
      </c>
      <c r="H134" s="105">
        <v>4.3851579389441921</v>
      </c>
      <c r="I134" s="105">
        <v>4.0843036909855925</v>
      </c>
      <c r="J134" s="105">
        <v>4.4403269969404571</v>
      </c>
      <c r="K134" s="105">
        <v>4.3266644629447324</v>
      </c>
      <c r="L134" s="105">
        <v>5.5673175380438824</v>
      </c>
      <c r="M134" s="105">
        <v>4.1761896985042926</v>
      </c>
      <c r="N134" s="105">
        <v>4.5259081411410227</v>
      </c>
      <c r="O134" s="105">
        <v>4.7012219274259648</v>
      </c>
      <c r="P134" s="105">
        <v>0</v>
      </c>
      <c r="Q134" s="105">
        <v>4.4935121004645175</v>
      </c>
      <c r="R134" s="105">
        <v>4.320733600468631</v>
      </c>
      <c r="S134" s="105">
        <v>4.0478420838914122</v>
      </c>
      <c r="T134" s="105">
        <v>4.1604996670289687</v>
      </c>
      <c r="U134" s="105">
        <v>3.9004736937785127</v>
      </c>
      <c r="V134" s="105">
        <v>3.5029981725791015</v>
      </c>
      <c r="W134" s="105">
        <v>3.5701212635394071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11.788786199032552</v>
      </c>
      <c r="D135" s="102">
        <v>13.406802983963431</v>
      </c>
      <c r="E135" s="102">
        <v>13.265856793977923</v>
      </c>
      <c r="F135" s="102">
        <v>12.626289864421144</v>
      </c>
      <c r="G135" s="102">
        <v>12.474490144347975</v>
      </c>
      <c r="H135" s="102">
        <v>12.132774852662697</v>
      </c>
      <c r="I135" s="102">
        <v>12.360131881898278</v>
      </c>
      <c r="J135" s="102">
        <v>11.183608400931282</v>
      </c>
      <c r="K135" s="102">
        <v>11.785984744251436</v>
      </c>
      <c r="L135" s="102">
        <v>11.433701947267252</v>
      </c>
      <c r="M135" s="102">
        <v>11.343719215788616</v>
      </c>
      <c r="N135" s="102">
        <v>10.984866544533299</v>
      </c>
      <c r="O135" s="102">
        <v>10.665483195154394</v>
      </c>
      <c r="P135" s="102">
        <v>10.65147806405683</v>
      </c>
      <c r="Q135" s="102">
        <v>10.512235553607889</v>
      </c>
      <c r="R135" s="102">
        <v>10.501473479857845</v>
      </c>
      <c r="S135" s="102">
        <v>10.220097801391956</v>
      </c>
      <c r="T135" s="102">
        <v>9.5922953787242591</v>
      </c>
      <c r="U135" s="102">
        <v>8.9534586581162294</v>
      </c>
      <c r="V135" s="102">
        <v>8.2752542755682832</v>
      </c>
      <c r="W135" s="102">
        <v>7.9030545939654324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10.124028685246945</v>
      </c>
      <c r="D136" s="105">
        <v>11.613222951968268</v>
      </c>
      <c r="E136" s="105">
        <v>11.458254526676669</v>
      </c>
      <c r="F136" s="105">
        <v>10.917333701763631</v>
      </c>
      <c r="G136" s="105">
        <v>10.814697933128059</v>
      </c>
      <c r="H136" s="105">
        <v>10.494637582475091</v>
      </c>
      <c r="I136" s="105">
        <v>10.811932190687706</v>
      </c>
      <c r="J136" s="105">
        <v>9.6401300554343443</v>
      </c>
      <c r="K136" s="105">
        <v>10.220612246600322</v>
      </c>
      <c r="L136" s="105">
        <v>9.6890855287110718</v>
      </c>
      <c r="M136" s="105">
        <v>9.7650404391164969</v>
      </c>
      <c r="N136" s="105">
        <v>9.4269916749407692</v>
      </c>
      <c r="O136" s="105">
        <v>9.2286030783203561</v>
      </c>
      <c r="P136" s="105">
        <v>9.3349104813005948</v>
      </c>
      <c r="Q136" s="105">
        <v>9.2814447255743335</v>
      </c>
      <c r="R136" s="105">
        <v>9.3527931604365921</v>
      </c>
      <c r="S136" s="105">
        <v>9.1459005241732729</v>
      </c>
      <c r="T136" s="105">
        <v>8.5677524325078149</v>
      </c>
      <c r="U136" s="105">
        <v>8.0057911844176441</v>
      </c>
      <c r="V136" s="105">
        <v>7.4176918919022885</v>
      </c>
      <c r="W136" s="105">
        <v>7.1043790538009501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5.730191192123371</v>
      </c>
      <c r="D137" s="99">
        <v>6.8540903055459701</v>
      </c>
      <c r="E137" s="99">
        <v>6.6342589667348912</v>
      </c>
      <c r="F137" s="99">
        <v>6.3275684339926874</v>
      </c>
      <c r="G137" s="99">
        <v>6.3346113453073807</v>
      </c>
      <c r="H137" s="99">
        <v>6.0525111188914043</v>
      </c>
      <c r="I137" s="99">
        <v>6.583631050064092</v>
      </c>
      <c r="J137" s="99">
        <v>5.3949097340779719</v>
      </c>
      <c r="K137" s="99">
        <v>5.8740007650862367</v>
      </c>
      <c r="L137" s="99">
        <v>4.8160212663804352</v>
      </c>
      <c r="M137" s="99">
        <v>5.2565793370863929</v>
      </c>
      <c r="N137" s="99">
        <v>4.8554543742284721</v>
      </c>
      <c r="O137" s="99">
        <v>4.8202392796482156</v>
      </c>
      <c r="P137" s="99">
        <v>5.0166154140695518</v>
      </c>
      <c r="Q137" s="99">
        <v>5.005786289846589</v>
      </c>
      <c r="R137" s="99">
        <v>5.1815390691639758</v>
      </c>
      <c r="S137" s="99">
        <v>5.0722449473225604</v>
      </c>
      <c r="T137" s="99">
        <v>4.5471642998535318</v>
      </c>
      <c r="U137" s="99">
        <v>4.0957156757812783</v>
      </c>
      <c r="V137" s="99">
        <v>3.7468070528462487</v>
      </c>
      <c r="W137" s="99">
        <v>3.5667085463943731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4.3938374931235744</v>
      </c>
      <c r="D138" s="99">
        <v>4.7591326464222972</v>
      </c>
      <c r="E138" s="99">
        <v>4.8239955599417774</v>
      </c>
      <c r="F138" s="99">
        <v>4.5897652677709448</v>
      </c>
      <c r="G138" s="99">
        <v>4.4800865878206784</v>
      </c>
      <c r="H138" s="99">
        <v>4.4421264635836879</v>
      </c>
      <c r="I138" s="99">
        <v>4.2283011406236133</v>
      </c>
      <c r="J138" s="99">
        <v>4.2452203213563751</v>
      </c>
      <c r="K138" s="99">
        <v>4.3466114815140866</v>
      </c>
      <c r="L138" s="99">
        <v>4.8730642623306375</v>
      </c>
      <c r="M138" s="99">
        <v>4.5084611020301066</v>
      </c>
      <c r="N138" s="99">
        <v>4.5715373007122979</v>
      </c>
      <c r="O138" s="99">
        <v>4.4083637986721396</v>
      </c>
      <c r="P138" s="99">
        <v>4.3182950672310429</v>
      </c>
      <c r="Q138" s="99">
        <v>4.2756584357277463</v>
      </c>
      <c r="R138" s="99">
        <v>4.1712540912726155</v>
      </c>
      <c r="S138" s="99">
        <v>4.0736555768507117</v>
      </c>
      <c r="T138" s="99">
        <v>4.0205881326542841</v>
      </c>
      <c r="U138" s="99">
        <v>3.9100755086363659</v>
      </c>
      <c r="V138" s="99">
        <v>3.6708848390560389</v>
      </c>
      <c r="W138" s="99">
        <v>3.5376705074065766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2.2239879672928642</v>
      </c>
      <c r="D139" s="123">
        <v>2.2105927138878698</v>
      </c>
      <c r="E139" s="123">
        <v>2.1871395083541509</v>
      </c>
      <c r="F139" s="123">
        <v>2.2123580991717637</v>
      </c>
      <c r="G139" s="123">
        <v>2.1865910695389728</v>
      </c>
      <c r="H139" s="123">
        <v>2.3711630105389094</v>
      </c>
      <c r="I139" s="123">
        <v>2.1773770895868756</v>
      </c>
      <c r="J139" s="123">
        <v>2.2037867073163473</v>
      </c>
      <c r="K139" s="123">
        <v>2.0044705336723982</v>
      </c>
      <c r="L139" s="123">
        <v>2.42822384161629</v>
      </c>
      <c r="M139" s="123">
        <v>2.3622286030540303</v>
      </c>
      <c r="N139" s="123">
        <v>2.3395708127245372</v>
      </c>
      <c r="O139" s="123">
        <v>2.2557128148235814</v>
      </c>
      <c r="P139" s="123">
        <v>2.1811377031631518</v>
      </c>
      <c r="Q139" s="123">
        <v>2.1094261664957927</v>
      </c>
      <c r="R139" s="123">
        <v>2.0358697547629561</v>
      </c>
      <c r="S139" s="123">
        <v>1.9619704277485543</v>
      </c>
      <c r="T139" s="123">
        <v>1.8909986520922504</v>
      </c>
      <c r="U139" s="123">
        <v>1.8284534968141362</v>
      </c>
      <c r="V139" s="123">
        <v>1.772450168738382</v>
      </c>
      <c r="W139" s="123">
        <v>1.7340333089863089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2.2239879672928642</v>
      </c>
      <c r="D141" s="110">
        <v>2.2105927138878698</v>
      </c>
      <c r="E141" s="110">
        <v>2.1871395083541509</v>
      </c>
      <c r="F141" s="110">
        <v>2.2123580991717637</v>
      </c>
      <c r="G141" s="110">
        <v>2.1865910695389728</v>
      </c>
      <c r="H141" s="110">
        <v>2.3711630105389094</v>
      </c>
      <c r="I141" s="110">
        <v>2.1773770895868756</v>
      </c>
      <c r="J141" s="110">
        <v>2.2037867073163473</v>
      </c>
      <c r="K141" s="110">
        <v>2.0044705336723982</v>
      </c>
      <c r="L141" s="110">
        <v>2.42822384161629</v>
      </c>
      <c r="M141" s="110">
        <v>2.3622286030540303</v>
      </c>
      <c r="N141" s="110">
        <v>2.3395708127245372</v>
      </c>
      <c r="O141" s="110">
        <v>2.2557128148235814</v>
      </c>
      <c r="P141" s="110">
        <v>2.1811377031631518</v>
      </c>
      <c r="Q141" s="110">
        <v>2.1094261664957927</v>
      </c>
      <c r="R141" s="110">
        <v>2.0358697547629561</v>
      </c>
      <c r="S141" s="110">
        <v>1.9619704277485543</v>
      </c>
      <c r="T141" s="110">
        <v>1.8909986520922504</v>
      </c>
      <c r="U141" s="110">
        <v>1.8284534968141362</v>
      </c>
      <c r="V141" s="110">
        <v>1.772450168738382</v>
      </c>
      <c r="W141" s="110">
        <v>1.7340333089863089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56.339522448974364</v>
      </c>
      <c r="D143" s="118">
        <f t="shared" si="49"/>
        <v>55.371079137666214</v>
      </c>
      <c r="E143" s="118">
        <f t="shared" si="49"/>
        <v>54.325658812340947</v>
      </c>
      <c r="F143" s="118">
        <f t="shared" si="49"/>
        <v>49.449966397395464</v>
      </c>
      <c r="G143" s="118">
        <f t="shared" si="49"/>
        <v>44.76536719085783</v>
      </c>
      <c r="H143" s="118">
        <f t="shared" si="49"/>
        <v>43.68794608749549</v>
      </c>
      <c r="I143" s="118">
        <f t="shared" si="49"/>
        <v>39.704024611816671</v>
      </c>
      <c r="J143" s="118">
        <f t="shared" si="49"/>
        <v>40.114908705606027</v>
      </c>
      <c r="K143" s="118">
        <f t="shared" si="49"/>
        <v>40.186035087962395</v>
      </c>
      <c r="L143" s="118">
        <f t="shared" si="49"/>
        <v>39.874313791593352</v>
      </c>
      <c r="M143" s="118">
        <f t="shared" si="49"/>
        <v>36.228831932745841</v>
      </c>
      <c r="N143" s="118">
        <f t="shared" si="49"/>
        <v>34.669454444976964</v>
      </c>
      <c r="O143" s="118">
        <f t="shared" si="49"/>
        <v>31.488213608604582</v>
      </c>
      <c r="P143" s="118">
        <f t="shared" si="49"/>
        <v>28.311680114651345</v>
      </c>
      <c r="Q143" s="118">
        <f t="shared" si="49"/>
        <v>26.599526401164979</v>
      </c>
      <c r="R143" s="118">
        <f t="shared" ref="R143:V143" si="50">R144+R146+R148+R157</f>
        <v>25.68826432250928</v>
      </c>
      <c r="S143" s="118">
        <f t="shared" si="50"/>
        <v>24.867317819741359</v>
      </c>
      <c r="T143" s="118">
        <f t="shared" si="50"/>
        <v>23.401649505954655</v>
      </c>
      <c r="U143" s="118">
        <f t="shared" si="50"/>
        <v>22.126846590436557</v>
      </c>
      <c r="V143" s="118">
        <f t="shared" si="50"/>
        <v>21.456674612077162</v>
      </c>
      <c r="W143" s="118">
        <f t="shared" ref="W143" si="51">W144+W146+W148+W157</f>
        <v>20.772384828847603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43.007924567330754</v>
      </c>
      <c r="D144" s="123">
        <f t="shared" si="52"/>
        <v>40.537941131983906</v>
      </c>
      <c r="E144" s="123">
        <f t="shared" si="52"/>
        <v>39.426850078750732</v>
      </c>
      <c r="F144" s="123">
        <f t="shared" si="52"/>
        <v>35.385728917798232</v>
      </c>
      <c r="G144" s="123">
        <f t="shared" si="52"/>
        <v>30.684341462267025</v>
      </c>
      <c r="H144" s="123">
        <f t="shared" si="52"/>
        <v>29.484412087545877</v>
      </c>
      <c r="I144" s="123">
        <f t="shared" si="52"/>
        <v>25.927819586822544</v>
      </c>
      <c r="J144" s="123">
        <f t="shared" si="52"/>
        <v>27.115382330850402</v>
      </c>
      <c r="K144" s="123">
        <f t="shared" si="52"/>
        <v>27.133863515021464</v>
      </c>
      <c r="L144" s="123">
        <f t="shared" si="52"/>
        <v>25.822994293723291</v>
      </c>
      <c r="M144" s="123">
        <f t="shared" si="52"/>
        <v>23.463620433614761</v>
      </c>
      <c r="N144" s="123">
        <f t="shared" si="52"/>
        <v>21.403072427523487</v>
      </c>
      <c r="O144" s="123">
        <f t="shared" si="52"/>
        <v>18.670963928357004</v>
      </c>
      <c r="P144" s="123">
        <f t="shared" si="52"/>
        <v>15.704125002505327</v>
      </c>
      <c r="Q144" s="123">
        <f t="shared" si="52"/>
        <v>13.740721853453111</v>
      </c>
      <c r="R144" s="123">
        <f t="shared" si="52"/>
        <v>12.917694008897836</v>
      </c>
      <c r="S144" s="123">
        <f t="shared" si="52"/>
        <v>12.274012114904576</v>
      </c>
      <c r="T144" s="123">
        <f t="shared" si="52"/>
        <v>11.311759332971965</v>
      </c>
      <c r="U144" s="123">
        <f t="shared" si="52"/>
        <v>10.817099362328557</v>
      </c>
      <c r="V144" s="123">
        <f t="shared" si="52"/>
        <v>10.850611523518991</v>
      </c>
      <c r="W144" s="123">
        <f t="shared" si="52"/>
        <v>10.514686529095476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43.007924567330754</v>
      </c>
      <c r="D145" s="99">
        <v>40.537941131983906</v>
      </c>
      <c r="E145" s="99">
        <v>39.426850078750732</v>
      </c>
      <c r="F145" s="99">
        <v>35.385728917798232</v>
      </c>
      <c r="G145" s="99">
        <v>30.684341462267025</v>
      </c>
      <c r="H145" s="99">
        <v>29.484412087545877</v>
      </c>
      <c r="I145" s="99">
        <v>25.927819586822544</v>
      </c>
      <c r="J145" s="99">
        <v>27.115382330850402</v>
      </c>
      <c r="K145" s="99">
        <v>27.133863515021464</v>
      </c>
      <c r="L145" s="99">
        <v>25.822994293723291</v>
      </c>
      <c r="M145" s="99">
        <v>23.463620433614761</v>
      </c>
      <c r="N145" s="99">
        <v>21.403072427523487</v>
      </c>
      <c r="O145" s="99">
        <v>18.670963928357004</v>
      </c>
      <c r="P145" s="99">
        <v>15.704125002505327</v>
      </c>
      <c r="Q145" s="99">
        <v>13.740721853453111</v>
      </c>
      <c r="R145" s="99">
        <v>12.917694008897836</v>
      </c>
      <c r="S145" s="99">
        <v>12.274012114904576</v>
      </c>
      <c r="T145" s="99">
        <v>11.311759332971965</v>
      </c>
      <c r="U145" s="99">
        <v>10.817099362328557</v>
      </c>
      <c r="V145" s="99">
        <v>10.850611523518991</v>
      </c>
      <c r="W145" s="99">
        <v>10.514686529095476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0.223660071006338</v>
      </c>
      <c r="D146" s="123">
        <f t="shared" si="53"/>
        <v>7.2968058416931214E-2</v>
      </c>
      <c r="E146" s="123">
        <f t="shared" si="53"/>
        <v>0.340296027448453</v>
      </c>
      <c r="F146" s="123">
        <f t="shared" si="53"/>
        <v>0.25666501358545296</v>
      </c>
      <c r="G146" s="123">
        <f t="shared" si="53"/>
        <v>0.27478469497471547</v>
      </c>
      <c r="H146" s="123">
        <f t="shared" si="53"/>
        <v>0.44726895861329696</v>
      </c>
      <c r="I146" s="123">
        <f t="shared" si="53"/>
        <v>0.31172680605207953</v>
      </c>
      <c r="J146" s="123">
        <f t="shared" si="53"/>
        <v>0.32589942158521629</v>
      </c>
      <c r="K146" s="123">
        <f t="shared" si="53"/>
        <v>0.36609084583957374</v>
      </c>
      <c r="L146" s="123">
        <f t="shared" si="53"/>
        <v>0.4094354194350534</v>
      </c>
      <c r="M146" s="123">
        <f t="shared" si="53"/>
        <v>0.51418094848854146</v>
      </c>
      <c r="N146" s="123">
        <f t="shared" si="53"/>
        <v>0.60604080583713826</v>
      </c>
      <c r="O146" s="123">
        <f t="shared" si="53"/>
        <v>0.67568578413538916</v>
      </c>
      <c r="P146" s="123">
        <f t="shared" si="53"/>
        <v>0.75313254552348197</v>
      </c>
      <c r="Q146" s="123">
        <f t="shared" si="53"/>
        <v>0.82677407955487969</v>
      </c>
      <c r="R146" s="123">
        <f t="shared" si="53"/>
        <v>0.90406592804829178</v>
      </c>
      <c r="S146" s="123">
        <f t="shared" si="53"/>
        <v>0.96224665095482553</v>
      </c>
      <c r="T146" s="123">
        <f t="shared" si="53"/>
        <v>0.99126577633372437</v>
      </c>
      <c r="U146" s="123">
        <f t="shared" si="53"/>
        <v>1.0316850587646755</v>
      </c>
      <c r="V146" s="123">
        <f t="shared" si="53"/>
        <v>0.96201898423770316</v>
      </c>
      <c r="W146" s="123">
        <f t="shared" si="53"/>
        <v>1.0127183092771996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0.223660071006338</v>
      </c>
      <c r="D147" s="99">
        <f>RES_hhdet_in_fech!D147/RES_summary!D$21</f>
        <v>7.2968058416931214E-2</v>
      </c>
      <c r="E147" s="99">
        <f>RES_hhdet_in_fech!E147/RES_summary!E$21</f>
        <v>0.340296027448453</v>
      </c>
      <c r="F147" s="99">
        <f>RES_hhdet_in_fech!F147/RES_summary!F$21</f>
        <v>0.25666501358545296</v>
      </c>
      <c r="G147" s="99">
        <f>RES_hhdet_in_fech!G147/RES_summary!G$21</f>
        <v>0.27478469497471547</v>
      </c>
      <c r="H147" s="99">
        <f>RES_hhdet_in_fech!H147/RES_summary!H$21</f>
        <v>0.44726895861329696</v>
      </c>
      <c r="I147" s="99">
        <f>RES_hhdet_in_fech!I147/RES_summary!I$21</f>
        <v>0.31172680605207953</v>
      </c>
      <c r="J147" s="99">
        <f>RES_hhdet_in_fech!J147/RES_summary!J$21</f>
        <v>0.32589942158521629</v>
      </c>
      <c r="K147" s="99">
        <f>RES_hhdet_in_fech!K147/RES_summary!K$21</f>
        <v>0.36609084583957374</v>
      </c>
      <c r="L147" s="99">
        <f>RES_hhdet_in_fech!L147/RES_summary!L$21</f>
        <v>0.4094354194350534</v>
      </c>
      <c r="M147" s="99">
        <f>RES_hhdet_in_fech!M147/RES_summary!M$21</f>
        <v>0.51418094848854146</v>
      </c>
      <c r="N147" s="99">
        <f>RES_hhdet_in_fech!N147/RES_summary!N$21</f>
        <v>0.60604080583713826</v>
      </c>
      <c r="O147" s="99">
        <f>RES_hhdet_in_fech!O147/RES_summary!O$21</f>
        <v>0.67568578413538916</v>
      </c>
      <c r="P147" s="99">
        <f>RES_hhdet_in_fech!P147/RES_summary!P$21</f>
        <v>0.75313254552348197</v>
      </c>
      <c r="Q147" s="99">
        <f>RES_hhdet_in_fech!Q147/RES_summary!Q$21</f>
        <v>0.82677407955487969</v>
      </c>
      <c r="R147" s="99">
        <f>RES_hhdet_in_fech!R147/RES_summary!R$21</f>
        <v>0.90406592804829178</v>
      </c>
      <c r="S147" s="99">
        <f>RES_hhdet_in_fech!S147/RES_summary!S$21</f>
        <v>0.96224665095482553</v>
      </c>
      <c r="T147" s="99">
        <f>RES_hhdet_in_fech!T147/RES_summary!T$21</f>
        <v>0.99126577633372437</v>
      </c>
      <c r="U147" s="99">
        <f>RES_hhdet_in_fech!U147/RES_summary!U$21</f>
        <v>1.0316850587646755</v>
      </c>
      <c r="V147" s="99">
        <f>RES_hhdet_in_fech!V147/RES_summary!V$21</f>
        <v>0.96201898423770316</v>
      </c>
      <c r="W147" s="99">
        <f>RES_hhdet_in_fech!W147/RES_summary!W$21</f>
        <v>1.0127183092771996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10.883949843344409</v>
      </c>
      <c r="D148" s="123">
        <v>12.549577233377505</v>
      </c>
      <c r="E148" s="123">
        <v>12.371373197787612</v>
      </c>
      <c r="F148" s="123">
        <v>11.595214366840011</v>
      </c>
      <c r="G148" s="123">
        <v>11.619649964077118</v>
      </c>
      <c r="H148" s="123">
        <v>11.385102030797407</v>
      </c>
      <c r="I148" s="123">
        <v>11.287101129355174</v>
      </c>
      <c r="J148" s="123">
        <v>10.469840245854062</v>
      </c>
      <c r="K148" s="123">
        <v>10.681610193428964</v>
      </c>
      <c r="L148" s="123">
        <v>11.213660236818725</v>
      </c>
      <c r="M148" s="123">
        <v>9.8888019475885152</v>
      </c>
      <c r="N148" s="123">
        <v>10.320770398891801</v>
      </c>
      <c r="O148" s="123">
        <v>9.8858510812886049</v>
      </c>
      <c r="P148" s="123">
        <v>9.6732848634593811</v>
      </c>
      <c r="Q148" s="123">
        <v>9.9226043016611953</v>
      </c>
      <c r="R148" s="123">
        <v>9.8306346308001959</v>
      </c>
      <c r="S148" s="123">
        <v>9.669088626133405</v>
      </c>
      <c r="T148" s="123">
        <v>9.2076257445567151</v>
      </c>
      <c r="U148" s="123">
        <v>8.4496086725291857</v>
      </c>
      <c r="V148" s="123">
        <v>7.8715939355820881</v>
      </c>
      <c r="W148" s="123">
        <v>7.510946681488619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11.78878619903255</v>
      </c>
      <c r="D153" s="102">
        <v>13.406802983963429</v>
      </c>
      <c r="E153" s="102">
        <v>13.265856793977923</v>
      </c>
      <c r="F153" s="102">
        <v>12.626289864421146</v>
      </c>
      <c r="G153" s="102">
        <v>12.474490144347978</v>
      </c>
      <c r="H153" s="102">
        <v>12.132774852662697</v>
      </c>
      <c r="I153" s="102">
        <v>12.360131881898274</v>
      </c>
      <c r="J153" s="102">
        <v>11.183608400931282</v>
      </c>
      <c r="K153" s="102">
        <v>11.785984744251436</v>
      </c>
      <c r="L153" s="102">
        <v>11.433701947267252</v>
      </c>
      <c r="M153" s="102">
        <v>11.343719215788617</v>
      </c>
      <c r="N153" s="102">
        <v>10.984866544533299</v>
      </c>
      <c r="O153" s="102">
        <v>10.665483195154392</v>
      </c>
      <c r="P153" s="102">
        <v>10.651478064056832</v>
      </c>
      <c r="Q153" s="102">
        <v>10.512235553607891</v>
      </c>
      <c r="R153" s="102">
        <v>10.501473479857845</v>
      </c>
      <c r="S153" s="102">
        <v>10.22009780139196</v>
      </c>
      <c r="T153" s="102">
        <v>9.5922953787242573</v>
      </c>
      <c r="U153" s="102">
        <v>8.9534586581162277</v>
      </c>
      <c r="V153" s="102">
        <v>8.2752542755682832</v>
      </c>
      <c r="W153" s="102">
        <v>7.9030545939654315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10.124028685246945</v>
      </c>
      <c r="D154" s="105">
        <v>11.613222951968265</v>
      </c>
      <c r="E154" s="105">
        <v>11.458254526676669</v>
      </c>
      <c r="F154" s="105">
        <v>10.917333701763633</v>
      </c>
      <c r="G154" s="105">
        <v>10.814697933128061</v>
      </c>
      <c r="H154" s="105">
        <v>10.494637582475091</v>
      </c>
      <c r="I154" s="105">
        <v>10.811932190687706</v>
      </c>
      <c r="J154" s="105">
        <v>9.6401300554343479</v>
      </c>
      <c r="K154" s="105">
        <v>10.220612246600323</v>
      </c>
      <c r="L154" s="105">
        <v>9.6890855287110718</v>
      </c>
      <c r="M154" s="105">
        <v>9.7650404391164969</v>
      </c>
      <c r="N154" s="105">
        <v>9.4269916749407692</v>
      </c>
      <c r="O154" s="105">
        <v>9.2286030783203579</v>
      </c>
      <c r="P154" s="105">
        <v>9.3349104813005948</v>
      </c>
      <c r="Q154" s="105">
        <v>9.2814447255743371</v>
      </c>
      <c r="R154" s="105">
        <v>9.3527931604365886</v>
      </c>
      <c r="S154" s="105">
        <v>9.1459005241732712</v>
      </c>
      <c r="T154" s="105">
        <v>8.5677524325078149</v>
      </c>
      <c r="U154" s="105">
        <v>8.0057911844176441</v>
      </c>
      <c r="V154" s="105">
        <v>7.4176918919022867</v>
      </c>
      <c r="W154" s="105">
        <v>7.1043790538009484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5.7301911921233719</v>
      </c>
      <c r="D155" s="99">
        <v>6.8540903055459692</v>
      </c>
      <c r="E155" s="99">
        <v>6.6342589667348912</v>
      </c>
      <c r="F155" s="99">
        <v>6.3275684339926883</v>
      </c>
      <c r="G155" s="99">
        <v>6.3346113453073807</v>
      </c>
      <c r="H155" s="99">
        <v>6.0525111188914051</v>
      </c>
      <c r="I155" s="99">
        <v>6.5836310500640902</v>
      </c>
      <c r="J155" s="99">
        <v>5.3949097340779728</v>
      </c>
      <c r="K155" s="99">
        <v>5.8740007650862358</v>
      </c>
      <c r="L155" s="99">
        <v>4.8160212663804352</v>
      </c>
      <c r="M155" s="99">
        <v>5.2565793370863929</v>
      </c>
      <c r="N155" s="99">
        <v>4.8554543742284721</v>
      </c>
      <c r="O155" s="99">
        <v>4.8202392796482183</v>
      </c>
      <c r="P155" s="99">
        <v>5.0166154140695527</v>
      </c>
      <c r="Q155" s="99">
        <v>5.0057862898465899</v>
      </c>
      <c r="R155" s="99">
        <v>5.1815390691639758</v>
      </c>
      <c r="S155" s="99">
        <v>5.0722449473225595</v>
      </c>
      <c r="T155" s="99">
        <v>4.5471642998535318</v>
      </c>
      <c r="U155" s="99">
        <v>4.0957156757812783</v>
      </c>
      <c r="V155" s="99">
        <v>3.7468070528462487</v>
      </c>
      <c r="W155" s="99">
        <v>3.5667085463943735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4.3938374931235735</v>
      </c>
      <c r="D156" s="99">
        <v>4.7591326464222954</v>
      </c>
      <c r="E156" s="99">
        <v>4.8239955599417774</v>
      </c>
      <c r="F156" s="99">
        <v>4.589765267770944</v>
      </c>
      <c r="G156" s="99">
        <v>4.4800865878206793</v>
      </c>
      <c r="H156" s="99">
        <v>4.4421264635836879</v>
      </c>
      <c r="I156" s="99">
        <v>4.2283011406236142</v>
      </c>
      <c r="J156" s="99">
        <v>4.2452203213563751</v>
      </c>
      <c r="K156" s="99">
        <v>4.3466114815140893</v>
      </c>
      <c r="L156" s="99">
        <v>4.8730642623306375</v>
      </c>
      <c r="M156" s="99">
        <v>4.508461102030104</v>
      </c>
      <c r="N156" s="99">
        <v>4.5715373007122988</v>
      </c>
      <c r="O156" s="99">
        <v>4.4083637986721405</v>
      </c>
      <c r="P156" s="99">
        <v>4.3182950672310421</v>
      </c>
      <c r="Q156" s="99">
        <v>4.2756584357277481</v>
      </c>
      <c r="R156" s="99">
        <v>4.1712540912726128</v>
      </c>
      <c r="S156" s="99">
        <v>4.0736555768507126</v>
      </c>
      <c r="T156" s="99">
        <v>4.0205881326542832</v>
      </c>
      <c r="U156" s="99">
        <v>3.9100755086363654</v>
      </c>
      <c r="V156" s="99">
        <v>3.6708848390560394</v>
      </c>
      <c r="W156" s="99">
        <v>3.5376705074065753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2.2239879672928642</v>
      </c>
      <c r="D157" s="123">
        <v>2.2105927138878703</v>
      </c>
      <c r="E157" s="123">
        <v>2.1871395083541509</v>
      </c>
      <c r="F157" s="123">
        <v>2.2123580991717637</v>
      </c>
      <c r="G157" s="123">
        <v>2.1865910695389736</v>
      </c>
      <c r="H157" s="123">
        <v>2.3711630105389103</v>
      </c>
      <c r="I157" s="123">
        <v>2.1773770895868756</v>
      </c>
      <c r="J157" s="123">
        <v>2.2037867073163468</v>
      </c>
      <c r="K157" s="123">
        <v>2.0044705336723982</v>
      </c>
      <c r="L157" s="123">
        <v>2.4282238416162905</v>
      </c>
      <c r="M157" s="123">
        <v>2.3622286030540298</v>
      </c>
      <c r="N157" s="123">
        <v>2.3395708127245367</v>
      </c>
      <c r="O157" s="123">
        <v>2.255712814823581</v>
      </c>
      <c r="P157" s="123">
        <v>2.1811377031631523</v>
      </c>
      <c r="Q157" s="123">
        <v>2.1094261664957927</v>
      </c>
      <c r="R157" s="123">
        <v>2.0358697547629565</v>
      </c>
      <c r="S157" s="123">
        <v>1.9619704277485543</v>
      </c>
      <c r="T157" s="123">
        <v>1.8909986520922506</v>
      </c>
      <c r="U157" s="123">
        <v>1.8284534968141364</v>
      </c>
      <c r="V157" s="123">
        <v>1.7724501687383818</v>
      </c>
      <c r="W157" s="123">
        <v>1.7340333089863091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2.2239879672928642</v>
      </c>
      <c r="D159" s="110">
        <v>2.2105927138878703</v>
      </c>
      <c r="E159" s="110">
        <v>2.1871395083541509</v>
      </c>
      <c r="F159" s="110">
        <v>2.2123580991717637</v>
      </c>
      <c r="G159" s="110">
        <v>2.1865910695389736</v>
      </c>
      <c r="H159" s="110">
        <v>2.3711630105389103</v>
      </c>
      <c r="I159" s="110">
        <v>2.1773770895868756</v>
      </c>
      <c r="J159" s="110">
        <v>2.2037867073163468</v>
      </c>
      <c r="K159" s="110">
        <v>2.0044705336723982</v>
      </c>
      <c r="L159" s="110">
        <v>2.4282238416162905</v>
      </c>
      <c r="M159" s="110">
        <v>2.3622286030540298</v>
      </c>
      <c r="N159" s="110">
        <v>2.3395708127245367</v>
      </c>
      <c r="O159" s="110">
        <v>2.255712814823581</v>
      </c>
      <c r="P159" s="110">
        <v>2.1811377031631523</v>
      </c>
      <c r="Q159" s="110">
        <v>2.1094261664957927</v>
      </c>
      <c r="R159" s="110">
        <v>2.0358697547629565</v>
      </c>
      <c r="S159" s="110">
        <v>1.9619704277485543</v>
      </c>
      <c r="T159" s="110">
        <v>1.8909986520922506</v>
      </c>
      <c r="U159" s="110">
        <v>1.8284534968141364</v>
      </c>
      <c r="V159" s="110">
        <v>1.7724501687383818</v>
      </c>
      <c r="W159" s="110">
        <v>1.7340333089863091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99.272783421037175</v>
      </c>
      <c r="D161" s="118">
        <f t="shared" si="54"/>
        <v>115.07423436261658</v>
      </c>
      <c r="E161" s="118">
        <f t="shared" si="54"/>
        <v>115.17202468561743</v>
      </c>
      <c r="F161" s="118">
        <f t="shared" si="54"/>
        <v>103.54365666721785</v>
      </c>
      <c r="G161" s="118">
        <f t="shared" si="54"/>
        <v>102.45157537053355</v>
      </c>
      <c r="H161" s="118">
        <f t="shared" si="54"/>
        <v>97.603664015938392</v>
      </c>
      <c r="I161" s="118">
        <f t="shared" si="54"/>
        <v>97.804433406713017</v>
      </c>
      <c r="J161" s="118">
        <f t="shared" si="54"/>
        <v>91.908624784414812</v>
      </c>
      <c r="K161" s="118">
        <f t="shared" si="54"/>
        <v>100.47298644143787</v>
      </c>
      <c r="L161" s="118">
        <f t="shared" si="54"/>
        <v>73.584223970434266</v>
      </c>
      <c r="M161" s="118">
        <f t="shared" si="54"/>
        <v>100.03029421409687</v>
      </c>
      <c r="N161" s="118">
        <f t="shared" si="54"/>
        <v>117.28383338594293</v>
      </c>
      <c r="O161" s="118">
        <f t="shared" si="54"/>
        <v>97.66023635940752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86.011240354259385</v>
      </c>
      <c r="D162" s="123">
        <f t="shared" si="57"/>
        <v>100.27836039366476</v>
      </c>
      <c r="E162" s="123">
        <f t="shared" si="57"/>
        <v>100.27753242985557</v>
      </c>
      <c r="F162" s="123">
        <f t="shared" si="57"/>
        <v>89.480648995583493</v>
      </c>
      <c r="G162" s="123">
        <f t="shared" si="57"/>
        <v>88.372292400902083</v>
      </c>
      <c r="H162" s="123">
        <f t="shared" si="57"/>
        <v>83.404937714905884</v>
      </c>
      <c r="I162" s="123">
        <f t="shared" si="57"/>
        <v>84.07585518044354</v>
      </c>
      <c r="J162" s="123">
        <f t="shared" si="57"/>
        <v>78.910195956093034</v>
      </c>
      <c r="K162" s="123">
        <f t="shared" si="57"/>
        <v>87.423609143728228</v>
      </c>
      <c r="L162" s="123">
        <f t="shared" si="57"/>
        <v>59.536316534662845</v>
      </c>
      <c r="M162" s="123">
        <f t="shared" si="57"/>
        <v>87.268824914282177</v>
      </c>
      <c r="N162" s="123">
        <f t="shared" si="57"/>
        <v>104.0217763574056</v>
      </c>
      <c r="O162" s="123">
        <f t="shared" si="57"/>
        <v>84.846151867664972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86.011240354259385</v>
      </c>
      <c r="D163" s="110">
        <v>100.27836039366476</v>
      </c>
      <c r="E163" s="110">
        <v>100.27753242985557</v>
      </c>
      <c r="F163" s="110">
        <v>89.480648995583493</v>
      </c>
      <c r="G163" s="110">
        <v>88.372292400902083</v>
      </c>
      <c r="H163" s="110">
        <v>83.404937714905884</v>
      </c>
      <c r="I163" s="110">
        <v>84.07585518044354</v>
      </c>
      <c r="J163" s="110">
        <v>78.910195956093034</v>
      </c>
      <c r="K163" s="110">
        <v>87.423609143728228</v>
      </c>
      <c r="L163" s="110">
        <v>59.536316534662845</v>
      </c>
      <c r="M163" s="110">
        <v>87.268824914282177</v>
      </c>
      <c r="N163" s="110">
        <v>104.0217763574056</v>
      </c>
      <c r="O163" s="110">
        <v>84.846151867664972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0.15326907406616738</v>
      </c>
      <c r="D164" s="123">
        <f t="shared" si="58"/>
        <v>3.6461957805435687E-2</v>
      </c>
      <c r="E164" s="123">
        <f t="shared" si="58"/>
        <v>0.33671126250489425</v>
      </c>
      <c r="F164" s="123">
        <f t="shared" si="58"/>
        <v>0.25535583218486407</v>
      </c>
      <c r="G164" s="123">
        <f t="shared" si="58"/>
        <v>0.27351490732400374</v>
      </c>
      <c r="H164" s="123">
        <f t="shared" si="58"/>
        <v>0.44200894703928367</v>
      </c>
      <c r="I164" s="123">
        <f t="shared" si="58"/>
        <v>0.26443857487217748</v>
      </c>
      <c r="J164" s="123">
        <f t="shared" si="58"/>
        <v>0.32512905271764142</v>
      </c>
      <c r="K164" s="123">
        <f t="shared" si="58"/>
        <v>0.36370569272590658</v>
      </c>
      <c r="L164" s="123">
        <f t="shared" si="58"/>
        <v>0.40588636474812534</v>
      </c>
      <c r="M164" s="123">
        <f t="shared" si="58"/>
        <v>0.51026876160313317</v>
      </c>
      <c r="N164" s="123">
        <f t="shared" si="58"/>
        <v>0.60217430315058362</v>
      </c>
      <c r="O164" s="123">
        <f t="shared" si="58"/>
        <v>0.67243592193884749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0.15326907406616738</v>
      </c>
      <c r="D165" s="99">
        <f>RES_hhdet_in_fech!D165/RES_summary!D$21</f>
        <v>3.6461957805435687E-2</v>
      </c>
      <c r="E165" s="99">
        <f>RES_hhdet_in_fech!E165/RES_summary!E$21</f>
        <v>0.33671126250489425</v>
      </c>
      <c r="F165" s="99">
        <f>RES_hhdet_in_fech!F165/RES_summary!F$21</f>
        <v>0.25535583218486407</v>
      </c>
      <c r="G165" s="99">
        <f>RES_hhdet_in_fech!G165/RES_summary!G$21</f>
        <v>0.27351490732400374</v>
      </c>
      <c r="H165" s="99">
        <f>RES_hhdet_in_fech!H165/RES_summary!H$21</f>
        <v>0.44200894703928367</v>
      </c>
      <c r="I165" s="99">
        <f>RES_hhdet_in_fech!I165/RES_summary!I$21</f>
        <v>0.26443857487217748</v>
      </c>
      <c r="J165" s="99">
        <f>RES_hhdet_in_fech!J165/RES_summary!J$21</f>
        <v>0.32512905271764142</v>
      </c>
      <c r="K165" s="99">
        <f>RES_hhdet_in_fech!K165/RES_summary!K$21</f>
        <v>0.36370569272590658</v>
      </c>
      <c r="L165" s="99">
        <f>RES_hhdet_in_fech!L165/RES_summary!L$21</f>
        <v>0.40588636474812534</v>
      </c>
      <c r="M165" s="99">
        <f>RES_hhdet_in_fech!M165/RES_summary!M$21</f>
        <v>0.51026876160313317</v>
      </c>
      <c r="N165" s="99">
        <f>RES_hhdet_in_fech!N165/RES_summary!N$21</f>
        <v>0.60217430315058362</v>
      </c>
      <c r="O165" s="99">
        <f>RES_hhdet_in_fech!O165/RES_summary!O$21</f>
        <v>0.67243592193884749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10.88428602541874</v>
      </c>
      <c r="D166" s="123">
        <v>12.548819297258511</v>
      </c>
      <c r="E166" s="123">
        <v>12.370641484902823</v>
      </c>
      <c r="F166" s="123">
        <v>11.595293740277725</v>
      </c>
      <c r="G166" s="123">
        <v>11.619176992768484</v>
      </c>
      <c r="H166" s="123">
        <v>11.385554343454313</v>
      </c>
      <c r="I166" s="123">
        <v>11.286762561810429</v>
      </c>
      <c r="J166" s="123">
        <v>10.469513068287775</v>
      </c>
      <c r="K166" s="123">
        <v>10.681201071311339</v>
      </c>
      <c r="L166" s="123">
        <v>11.213797229407003</v>
      </c>
      <c r="M166" s="123">
        <v>9.8889719351575209</v>
      </c>
      <c r="N166" s="123">
        <v>10.320311912662213</v>
      </c>
      <c r="O166" s="123">
        <v>9.8859357549801246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11.78878619903255</v>
      </c>
      <c r="D171" s="102">
        <v>13.406802983963429</v>
      </c>
      <c r="E171" s="102">
        <v>13.265856793977919</v>
      </c>
      <c r="F171" s="102">
        <v>12.626289864421144</v>
      </c>
      <c r="G171" s="102">
        <v>12.474490144347978</v>
      </c>
      <c r="H171" s="102">
        <v>12.132774852662694</v>
      </c>
      <c r="I171" s="102">
        <v>12.360131881898276</v>
      </c>
      <c r="J171" s="102">
        <v>11.183608400931282</v>
      </c>
      <c r="K171" s="102">
        <v>11.785984744251435</v>
      </c>
      <c r="L171" s="102">
        <v>11.433701947267251</v>
      </c>
      <c r="M171" s="102">
        <v>11.343719215788616</v>
      </c>
      <c r="N171" s="102">
        <v>10.984866544533299</v>
      </c>
      <c r="O171" s="102">
        <v>10.665483195154394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10.124028685246943</v>
      </c>
      <c r="D172" s="105">
        <v>11.613222951968268</v>
      </c>
      <c r="E172" s="105">
        <v>11.458254526676667</v>
      </c>
      <c r="F172" s="105">
        <v>10.917333701763633</v>
      </c>
      <c r="G172" s="105">
        <v>10.814697933128061</v>
      </c>
      <c r="H172" s="105">
        <v>10.494637582475093</v>
      </c>
      <c r="I172" s="105">
        <v>10.811932190687701</v>
      </c>
      <c r="J172" s="105">
        <v>9.6401300554343479</v>
      </c>
      <c r="K172" s="105">
        <v>10.220612246600322</v>
      </c>
      <c r="L172" s="105">
        <v>9.6890855287110753</v>
      </c>
      <c r="M172" s="105">
        <v>9.7650404391164969</v>
      </c>
      <c r="N172" s="105">
        <v>9.4269916749407692</v>
      </c>
      <c r="O172" s="105">
        <v>9.2286030783203543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5.7301911921233719</v>
      </c>
      <c r="D173" s="99">
        <v>6.854090305545971</v>
      </c>
      <c r="E173" s="99">
        <v>6.6342589667348912</v>
      </c>
      <c r="F173" s="99">
        <v>6.3275684339926883</v>
      </c>
      <c r="G173" s="99">
        <v>6.3346113453073807</v>
      </c>
      <c r="H173" s="99">
        <v>6.0525111188914051</v>
      </c>
      <c r="I173" s="99">
        <v>6.5836310500640893</v>
      </c>
      <c r="J173" s="99">
        <v>5.3949097340779728</v>
      </c>
      <c r="K173" s="99">
        <v>5.8740007650862358</v>
      </c>
      <c r="L173" s="99">
        <v>4.8160212663804352</v>
      </c>
      <c r="M173" s="99">
        <v>5.2565793370863911</v>
      </c>
      <c r="N173" s="99">
        <v>4.8554543742284713</v>
      </c>
      <c r="O173" s="99">
        <v>4.8202392796482174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4.3938374931235735</v>
      </c>
      <c r="D174" s="110">
        <v>4.7591326464222963</v>
      </c>
      <c r="E174" s="110">
        <v>4.8239955599417756</v>
      </c>
      <c r="F174" s="110">
        <v>4.589765267770944</v>
      </c>
      <c r="G174" s="110">
        <v>4.4800865878206784</v>
      </c>
      <c r="H174" s="110">
        <v>4.4421264635836879</v>
      </c>
      <c r="I174" s="110">
        <v>4.2283011406236133</v>
      </c>
      <c r="J174" s="110">
        <v>4.2452203213563751</v>
      </c>
      <c r="K174" s="110">
        <v>4.3466114815140875</v>
      </c>
      <c r="L174" s="110">
        <v>4.8730642623306393</v>
      </c>
      <c r="M174" s="110">
        <v>4.5084611020301049</v>
      </c>
      <c r="N174" s="110">
        <v>4.5715373007122979</v>
      </c>
      <c r="O174" s="110">
        <v>4.4083637986721396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2.2239879672928642</v>
      </c>
      <c r="D175" s="123">
        <v>2.2105927138878703</v>
      </c>
      <c r="E175" s="123">
        <v>2.1871395083541509</v>
      </c>
      <c r="F175" s="123">
        <v>2.2123580991717642</v>
      </c>
      <c r="G175" s="123">
        <v>2.1865910695389732</v>
      </c>
      <c r="H175" s="123">
        <v>2.3711630105389094</v>
      </c>
      <c r="I175" s="123">
        <v>2.1773770895868756</v>
      </c>
      <c r="J175" s="123">
        <v>2.2037867073163473</v>
      </c>
      <c r="K175" s="123">
        <v>2.0044705336723987</v>
      </c>
      <c r="L175" s="123">
        <v>2.4282238416162905</v>
      </c>
      <c r="M175" s="123">
        <v>2.3622286030540298</v>
      </c>
      <c r="N175" s="123">
        <v>2.3395708127245372</v>
      </c>
      <c r="O175" s="123">
        <v>2.2557128148235814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2.2239879672928642</v>
      </c>
      <c r="D177" s="110">
        <v>2.2105927138878703</v>
      </c>
      <c r="E177" s="110">
        <v>2.1871395083541509</v>
      </c>
      <c r="F177" s="110">
        <v>2.2123580991717642</v>
      </c>
      <c r="G177" s="110">
        <v>2.1865910695389732</v>
      </c>
      <c r="H177" s="110">
        <v>2.3711630105389094</v>
      </c>
      <c r="I177" s="110">
        <v>2.1773770895868756</v>
      </c>
      <c r="J177" s="110">
        <v>2.2037867073163473</v>
      </c>
      <c r="K177" s="110">
        <v>2.0044705336723987</v>
      </c>
      <c r="L177" s="110">
        <v>2.4282238416162905</v>
      </c>
      <c r="M177" s="110">
        <v>2.3622286030540298</v>
      </c>
      <c r="N177" s="110">
        <v>2.3395708127245372</v>
      </c>
      <c r="O177" s="110">
        <v>2.2557128148235814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81.718226244364416</v>
      </c>
      <c r="D3" s="118">
        <f t="shared" si="0"/>
        <v>81.80659620761935</v>
      </c>
      <c r="E3" s="118">
        <f t="shared" si="0"/>
        <v>83.236747795424492</v>
      </c>
      <c r="F3" s="118">
        <f t="shared" si="0"/>
        <v>55.464043679876241</v>
      </c>
      <c r="G3" s="118">
        <f t="shared" si="0"/>
        <v>54.520800049915806</v>
      </c>
      <c r="H3" s="118">
        <f t="shared" si="0"/>
        <v>53.528348168749723</v>
      </c>
      <c r="I3" s="118">
        <f t="shared" si="0"/>
        <v>57.58286592077566</v>
      </c>
      <c r="J3" s="118">
        <f t="shared" si="0"/>
        <v>210.1740866092502</v>
      </c>
      <c r="K3" s="118">
        <f t="shared" si="0"/>
        <v>69.930621896092546</v>
      </c>
      <c r="L3" s="118">
        <f t="shared" si="0"/>
        <v>72.91824494200452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65.581726597246956</v>
      </c>
      <c r="S3" s="118">
        <f t="shared" si="1"/>
        <v>68.309036482479897</v>
      </c>
      <c r="T3" s="118">
        <f t="shared" si="1"/>
        <v>61.269977513558011</v>
      </c>
      <c r="U3" s="118">
        <f t="shared" si="1"/>
        <v>65.987274151672693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71.367193231136454</v>
      </c>
      <c r="D4" s="123">
        <f t="shared" si="3"/>
        <v>70.369984652785746</v>
      </c>
      <c r="E4" s="123">
        <f t="shared" si="3"/>
        <v>71.68915869694726</v>
      </c>
      <c r="F4" s="123">
        <f t="shared" si="3"/>
        <v>44.272431220818412</v>
      </c>
      <c r="G4" s="123">
        <f t="shared" si="3"/>
        <v>43.148491947058787</v>
      </c>
      <c r="H4" s="123">
        <f t="shared" si="3"/>
        <v>41.858496755234817</v>
      </c>
      <c r="I4" s="123">
        <f t="shared" si="3"/>
        <v>46.661652570840133</v>
      </c>
      <c r="J4" s="123">
        <f t="shared" si="3"/>
        <v>199.93907574428079</v>
      </c>
      <c r="K4" s="123">
        <f t="shared" si="3"/>
        <v>59.106998956921267</v>
      </c>
      <c r="L4" s="123">
        <f t="shared" si="3"/>
        <v>62.082278877016591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53.979749042333708</v>
      </c>
      <c r="S4" s="123">
        <f t="shared" si="4"/>
        <v>57.598959367811958</v>
      </c>
      <c r="T4" s="123">
        <f t="shared" si="4"/>
        <v>51.383513248997602</v>
      </c>
      <c r="U4" s="123">
        <f t="shared" si="4"/>
        <v>56.647603993605252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70.716182484187328</v>
      </c>
      <c r="D5" s="99">
        <v>69.740423442661438</v>
      </c>
      <c r="E5" s="99">
        <v>71.059439067658872</v>
      </c>
      <c r="F5" s="99">
        <v>43.891368599476607</v>
      </c>
      <c r="G5" s="99">
        <v>42.785893914118489</v>
      </c>
      <c r="H5" s="99">
        <v>41.515587422226297</v>
      </c>
      <c r="I5" s="99">
        <v>46.290546081817197</v>
      </c>
      <c r="J5" s="99">
        <v>198.34231571535491</v>
      </c>
      <c r="K5" s="99">
        <v>58.640651839805926</v>
      </c>
      <c r="L5" s="99">
        <v>61.582235459398142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53.583830505729082</v>
      </c>
      <c r="S5" s="99">
        <v>57.183523973866393</v>
      </c>
      <c r="T5" s="99">
        <v>51.017100705377636</v>
      </c>
      <c r="U5" s="99">
        <v>56.251742683651784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0.65101074694912042</v>
      </c>
      <c r="D6" s="99">
        <v>0.62956121012430866</v>
      </c>
      <c r="E6" s="99">
        <v>0.62971962928839031</v>
      </c>
      <c r="F6" s="99">
        <v>0.38106262134180435</v>
      </c>
      <c r="G6" s="99">
        <v>0.3625980329402988</v>
      </c>
      <c r="H6" s="99">
        <v>0.34290933300851972</v>
      </c>
      <c r="I6" s="99">
        <v>0.3711064890229353</v>
      </c>
      <c r="J6" s="99">
        <v>1.5967600289258788</v>
      </c>
      <c r="K6" s="99">
        <v>0.46634711711533744</v>
      </c>
      <c r="L6" s="99">
        <v>0.50004341761845261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0.39591853660462728</v>
      </c>
      <c r="S6" s="99">
        <v>0.41543539394556106</v>
      </c>
      <c r="T6" s="99">
        <v>0.36641254361996684</v>
      </c>
      <c r="U6" s="99">
        <v>0.3958613099534708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9.3521734274306725E-2</v>
      </c>
      <c r="D7" s="123">
        <f t="shared" si="6"/>
        <v>0</v>
      </c>
      <c r="E7" s="123">
        <f t="shared" si="6"/>
        <v>0.21378598274118091</v>
      </c>
      <c r="F7" s="123">
        <f t="shared" si="6"/>
        <v>0.28555713639403063</v>
      </c>
      <c r="G7" s="123">
        <f t="shared" si="6"/>
        <v>0.58003400240498226</v>
      </c>
      <c r="H7" s="123">
        <f t="shared" si="6"/>
        <v>0.96643882018784066</v>
      </c>
      <c r="I7" s="123">
        <f t="shared" si="6"/>
        <v>0.18215126246212054</v>
      </c>
      <c r="J7" s="123">
        <f t="shared" si="6"/>
        <v>0.3170230197603443</v>
      </c>
      <c r="K7" s="123">
        <f t="shared" si="6"/>
        <v>0.59527471302771551</v>
      </c>
      <c r="L7" s="123">
        <f t="shared" si="6"/>
        <v>0.51103204216360221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1.7108381647705058</v>
      </c>
      <c r="S7" s="123">
        <f t="shared" si="6"/>
        <v>0.99835120690588108</v>
      </c>
      <c r="T7" s="123">
        <f t="shared" si="6"/>
        <v>0.63738769598816469</v>
      </c>
      <c r="U7" s="123">
        <f t="shared" si="6"/>
        <v>0.56605754224081795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9.3521734274306725E-2</v>
      </c>
      <c r="D8" s="99">
        <f>RES_hhdet_in_tesh!D8/RES_summary!D$21</f>
        <v>0</v>
      </c>
      <c r="E8" s="99">
        <f>RES_hhdet_in_tesh!E8/RES_summary!E$21</f>
        <v>0.21378598274118091</v>
      </c>
      <c r="F8" s="99">
        <f>RES_hhdet_in_tesh!F8/RES_summary!F$21</f>
        <v>0.28555713639403063</v>
      </c>
      <c r="G8" s="99">
        <f>RES_hhdet_in_tesh!G8/RES_summary!G$21</f>
        <v>0.58003400240498226</v>
      </c>
      <c r="H8" s="99">
        <f>RES_hhdet_in_tesh!H8/RES_summary!H$21</f>
        <v>0.96643882018784066</v>
      </c>
      <c r="I8" s="99">
        <f>RES_hhdet_in_tesh!I8/RES_summary!I$21</f>
        <v>0.18215126246212054</v>
      </c>
      <c r="J8" s="99">
        <f>RES_hhdet_in_tesh!J8/RES_summary!J$21</f>
        <v>0.3170230197603443</v>
      </c>
      <c r="K8" s="99">
        <f>RES_hhdet_in_tesh!K8/RES_summary!K$21</f>
        <v>0.59527471302771551</v>
      </c>
      <c r="L8" s="99">
        <f>RES_hhdet_in_tesh!L8/RES_summary!L$21</f>
        <v>0.51103204216360221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1.7108381647705058</v>
      </c>
      <c r="S8" s="99">
        <f>RES_hhdet_in_tesh!S8/RES_summary!S$21</f>
        <v>0.99835120690588108</v>
      </c>
      <c r="T8" s="99">
        <f>RES_hhdet_in_tesh!T8/RES_summary!T$21</f>
        <v>0.63738769598816469</v>
      </c>
      <c r="U8" s="99">
        <f>RES_hhdet_in_tesh!U8/RES_summary!U$21</f>
        <v>0.56605754224081795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8.5466841756733878</v>
      </c>
      <c r="D9" s="123">
        <v>9.7332394934760025</v>
      </c>
      <c r="E9" s="123">
        <v>9.6455795012548418</v>
      </c>
      <c r="F9" s="123">
        <v>9.195394310107126</v>
      </c>
      <c r="G9" s="123">
        <v>9.0985040424660877</v>
      </c>
      <c r="H9" s="123">
        <v>8.8632879029314555</v>
      </c>
      <c r="I9" s="123">
        <v>9.0461122409843888</v>
      </c>
      <c r="J9" s="123">
        <v>8.2010635691119997</v>
      </c>
      <c r="K9" s="123">
        <v>8.6633404339335467</v>
      </c>
      <c r="L9" s="123">
        <v>8.4246905566158627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8.2298167857691489</v>
      </c>
      <c r="S9" s="123">
        <v>8.0859316692766967</v>
      </c>
      <c r="T9" s="123">
        <v>7.6564193635463198</v>
      </c>
      <c r="U9" s="123">
        <v>7.2099268025964784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8.5455683127545203</v>
      </c>
      <c r="D15" s="102">
        <v>9.7320314953850406</v>
      </c>
      <c r="E15" s="102">
        <v>9.644188701527419</v>
      </c>
      <c r="F15" s="102">
        <v>9.1931328985791954</v>
      </c>
      <c r="G15" s="102">
        <v>9.0972490240133368</v>
      </c>
      <c r="H15" s="102">
        <v>8.8630804418819302</v>
      </c>
      <c r="I15" s="102">
        <v>9.0454896495588546</v>
      </c>
      <c r="J15" s="102">
        <v>8.2008800736444911</v>
      </c>
      <c r="K15" s="102">
        <v>8.6622817049899208</v>
      </c>
      <c r="L15" s="102">
        <v>8.425013131874751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8.2281144339035475</v>
      </c>
      <c r="S15" s="102">
        <v>8.0853450192551453</v>
      </c>
      <c r="T15" s="102">
        <v>7.659343029271013</v>
      </c>
      <c r="U15" s="102">
        <v>7.2111999047110551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8.5475933973109868</v>
      </c>
      <c r="D16" s="105">
        <v>9.7345337771448897</v>
      </c>
      <c r="E16" s="105">
        <v>9.6470572259652236</v>
      </c>
      <c r="F16" s="105">
        <v>9.1968333901703563</v>
      </c>
      <c r="G16" s="105">
        <v>9.0997172269704194</v>
      </c>
      <c r="H16" s="105">
        <v>8.8635299408225716</v>
      </c>
      <c r="I16" s="105">
        <v>9.0463861812116217</v>
      </c>
      <c r="J16" s="105">
        <v>8.2012787017290769</v>
      </c>
      <c r="K16" s="105">
        <v>8.6637941749093841</v>
      </c>
      <c r="L16" s="105">
        <v>8.4217873792858597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8.2310935496683495</v>
      </c>
      <c r="S16" s="105">
        <v>8.0864205442946577</v>
      </c>
      <c r="T16" s="105">
        <v>7.6514491318143403</v>
      </c>
      <c r="U16" s="105">
        <v>7.208803477201263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4.1537559041874115</v>
      </c>
      <c r="D17" s="99">
        <v>4.9754011307225916</v>
      </c>
      <c r="E17" s="99">
        <v>4.823061666023448</v>
      </c>
      <c r="F17" s="99">
        <v>4.6070681223994123</v>
      </c>
      <c r="G17" s="99">
        <v>4.6196306391497393</v>
      </c>
      <c r="H17" s="99">
        <v>4.4214034772388828</v>
      </c>
      <c r="I17" s="99">
        <v>4.818085040588012</v>
      </c>
      <c r="J17" s="99">
        <v>3.9560583803727014</v>
      </c>
      <c r="K17" s="99">
        <v>4.3171826933952957</v>
      </c>
      <c r="L17" s="99">
        <v>3.5487231169552214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4.0598394583957349</v>
      </c>
      <c r="S17" s="99">
        <v>4.0127649674439443</v>
      </c>
      <c r="T17" s="99">
        <v>3.6308609991600567</v>
      </c>
      <c r="U17" s="99">
        <v>3.2987279685648967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4.3938374931235753</v>
      </c>
      <c r="D18" s="99">
        <v>4.7591326464222963</v>
      </c>
      <c r="E18" s="99">
        <v>4.8239955599417774</v>
      </c>
      <c r="F18" s="99">
        <v>4.5897652677709422</v>
      </c>
      <c r="G18" s="99">
        <v>4.4800865878206793</v>
      </c>
      <c r="H18" s="99">
        <v>4.4421264635836879</v>
      </c>
      <c r="I18" s="99">
        <v>4.2283011406236133</v>
      </c>
      <c r="J18" s="99">
        <v>4.2452203213563751</v>
      </c>
      <c r="K18" s="99">
        <v>4.3466114815140884</v>
      </c>
      <c r="L18" s="99">
        <v>4.8730642623306393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4.1712540912726146</v>
      </c>
      <c r="S18" s="99">
        <v>4.0736555768507108</v>
      </c>
      <c r="T18" s="99">
        <v>4.0205881326542823</v>
      </c>
      <c r="U18" s="99">
        <v>3.9100755086363668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1.7108271032802667</v>
      </c>
      <c r="D19" s="123">
        <v>1.7033720613575982</v>
      </c>
      <c r="E19" s="123">
        <v>1.6882236144812093</v>
      </c>
      <c r="F19" s="123">
        <v>1.710661012556671</v>
      </c>
      <c r="G19" s="123">
        <v>1.6937700579859503</v>
      </c>
      <c r="H19" s="123">
        <v>1.8401246903956126</v>
      </c>
      <c r="I19" s="123">
        <v>1.6929498464890125</v>
      </c>
      <c r="J19" s="123">
        <v>1.7169242760970751</v>
      </c>
      <c r="K19" s="123">
        <v>1.5650077922100321</v>
      </c>
      <c r="L19" s="123">
        <v>1.9002434662084611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1.6613226043735982</v>
      </c>
      <c r="S19" s="123">
        <v>1.6257942384853679</v>
      </c>
      <c r="T19" s="123">
        <v>1.5926572050259242</v>
      </c>
      <c r="U19" s="123">
        <v>1.563685813230133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1.7108271032802667</v>
      </c>
      <c r="D22" s="110">
        <v>1.7033720613575982</v>
      </c>
      <c r="E22" s="110">
        <v>1.6882236144812093</v>
      </c>
      <c r="F22" s="110">
        <v>1.710661012556671</v>
      </c>
      <c r="G22" s="110">
        <v>1.6937700579859503</v>
      </c>
      <c r="H22" s="110">
        <v>1.8401246903956126</v>
      </c>
      <c r="I22" s="110">
        <v>1.6929498464890125</v>
      </c>
      <c r="J22" s="110">
        <v>1.7169242760970751</v>
      </c>
      <c r="K22" s="110">
        <v>1.5650077922100321</v>
      </c>
      <c r="L22" s="110">
        <v>1.9002434662084611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1.6613226043735982</v>
      </c>
      <c r="S22" s="110">
        <v>1.6257942384853679</v>
      </c>
      <c r="T22" s="110">
        <v>1.5926572050259242</v>
      </c>
      <c r="U22" s="110">
        <v>1.563685813230133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89.632102707826661</v>
      </c>
      <c r="D24" s="118">
        <f t="shared" si="7"/>
        <v>87.056805039157425</v>
      </c>
      <c r="E24" s="118">
        <f t="shared" si="7"/>
        <v>86.392972996285224</v>
      </c>
      <c r="F24" s="118">
        <f t="shared" si="7"/>
        <v>82.999426906871335</v>
      </c>
      <c r="G24" s="118">
        <f t="shared" si="7"/>
        <v>78.940393797976142</v>
      </c>
      <c r="H24" s="118">
        <f t="shared" si="7"/>
        <v>82.910074423496084</v>
      </c>
      <c r="I24" s="118">
        <f t="shared" si="7"/>
        <v>75.734620015491672</v>
      </c>
      <c r="J24" s="118">
        <f t="shared" si="7"/>
        <v>79.248489568787846</v>
      </c>
      <c r="K24" s="118">
        <f t="shared" si="7"/>
        <v>79.108770244286319</v>
      </c>
      <c r="L24" s="118">
        <f t="shared" si="7"/>
        <v>88.983288542991417</v>
      </c>
      <c r="M24" s="118">
        <f t="shared" si="7"/>
        <v>72.891055011645108</v>
      </c>
      <c r="N24" s="118">
        <f t="shared" si="7"/>
        <v>76.179317490094633</v>
      </c>
      <c r="O24" s="118">
        <f t="shared" si="7"/>
        <v>78.377299819878047</v>
      </c>
      <c r="P24" s="118">
        <f t="shared" si="7"/>
        <v>62.164304271501976</v>
      </c>
      <c r="Q24" s="118">
        <f t="shared" si="7"/>
        <v>59.686462490768456</v>
      </c>
      <c r="R24" s="118">
        <f t="shared" ref="R24:V24" si="8">R25+R28+R30+R39</f>
        <v>58.571121370222585</v>
      </c>
      <c r="S24" s="118">
        <f t="shared" si="8"/>
        <v>55.820131240785713</v>
      </c>
      <c r="T24" s="118">
        <f t="shared" si="8"/>
        <v>52.654108595860585</v>
      </c>
      <c r="U24" s="118">
        <f t="shared" si="8"/>
        <v>49.684200661952971</v>
      </c>
      <c r="V24" s="118">
        <f t="shared" si="8"/>
        <v>47.359530929049598</v>
      </c>
      <c r="W24" s="118">
        <f t="shared" ref="W24" si="9">W25+W28+W30+W39</f>
        <v>43.21691978370891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79.297100597148017</v>
      </c>
      <c r="D25" s="123">
        <f t="shared" si="10"/>
        <v>75.599944997370926</v>
      </c>
      <c r="E25" s="123">
        <f t="shared" si="10"/>
        <v>74.856799668256954</v>
      </c>
      <c r="F25" s="123">
        <f t="shared" si="10"/>
        <v>71.836029843547038</v>
      </c>
      <c r="G25" s="123">
        <f t="shared" si="10"/>
        <v>67.566950277972978</v>
      </c>
      <c r="H25" s="123">
        <f t="shared" si="10"/>
        <v>71.285068563819152</v>
      </c>
      <c r="I25" s="123">
        <f t="shared" si="10"/>
        <v>64.82495512845523</v>
      </c>
      <c r="J25" s="123">
        <f t="shared" si="10"/>
        <v>69.009582211555937</v>
      </c>
      <c r="K25" s="123">
        <f t="shared" si="10"/>
        <v>68.283015824631207</v>
      </c>
      <c r="L25" s="123">
        <f t="shared" si="10"/>
        <v>77.912805528288374</v>
      </c>
      <c r="M25" s="123">
        <f t="shared" si="10"/>
        <v>60.939635941542832</v>
      </c>
      <c r="N25" s="123">
        <f t="shared" si="10"/>
        <v>64.347598050490603</v>
      </c>
      <c r="O25" s="123">
        <f t="shared" si="10"/>
        <v>67.180606787765115</v>
      </c>
      <c r="P25" s="123">
        <f t="shared" si="10"/>
        <v>50.494135535355014</v>
      </c>
      <c r="Q25" s="123">
        <f t="shared" si="10"/>
        <v>48.118498104609344</v>
      </c>
      <c r="R25" s="123">
        <f t="shared" ref="R25:V25" si="11">SUM(R26:R27)</f>
        <v>46.891053577835734</v>
      </c>
      <c r="S25" s="123">
        <f t="shared" si="11"/>
        <v>45.020901721970276</v>
      </c>
      <c r="T25" s="123">
        <f t="shared" si="11"/>
        <v>42.699994022086116</v>
      </c>
      <c r="U25" s="123">
        <f t="shared" si="11"/>
        <v>40.380698749721503</v>
      </c>
      <c r="V25" s="123">
        <f t="shared" si="11"/>
        <v>38.650835136407125</v>
      </c>
      <c r="W25" s="123">
        <f t="shared" ref="W25" si="12">SUM(W26:W27)</f>
        <v>34.262190101102576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77.513142283655228</v>
      </c>
      <c r="D26" s="99">
        <v>73.931458621100816</v>
      </c>
      <c r="E26" s="99">
        <v>73.234316875020426</v>
      </c>
      <c r="F26" s="99">
        <v>70.309961111665942</v>
      </c>
      <c r="G26" s="99">
        <v>66.165124706902247</v>
      </c>
      <c r="H26" s="99">
        <v>69.842853259064981</v>
      </c>
      <c r="I26" s="99">
        <v>63.551245823487037</v>
      </c>
      <c r="J26" s="99">
        <v>67.64807568064964</v>
      </c>
      <c r="K26" s="99">
        <v>66.951907286073009</v>
      </c>
      <c r="L26" s="99">
        <v>76.362657027125039</v>
      </c>
      <c r="M26" s="99">
        <v>59.799495763566817</v>
      </c>
      <c r="N26" s="99">
        <v>63.144736975550742</v>
      </c>
      <c r="O26" s="99">
        <v>65.91642339267888</v>
      </c>
      <c r="P26" s="99">
        <v>49.606451326741094</v>
      </c>
      <c r="Q26" s="99">
        <v>47.24936327404636</v>
      </c>
      <c r="R26" s="99">
        <v>46.040595289423273</v>
      </c>
      <c r="S26" s="99">
        <v>44.21780152288747</v>
      </c>
      <c r="T26" s="99">
        <v>41.946822934562455</v>
      </c>
      <c r="U26" s="99">
        <v>39.68255206600503</v>
      </c>
      <c r="V26" s="99">
        <v>37.999304863429252</v>
      </c>
      <c r="W26" s="99">
        <v>33.670778701039652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1.783958313492795</v>
      </c>
      <c r="D27" s="99">
        <v>1.668486376270103</v>
      </c>
      <c r="E27" s="99">
        <v>1.622482793236526</v>
      </c>
      <c r="F27" s="99">
        <v>1.5260687318811037</v>
      </c>
      <c r="G27" s="99">
        <v>1.4018255710707297</v>
      </c>
      <c r="H27" s="99">
        <v>1.4422153047541759</v>
      </c>
      <c r="I27" s="99">
        <v>1.2737093049681911</v>
      </c>
      <c r="J27" s="99">
        <v>1.3615065309063024</v>
      </c>
      <c r="K27" s="99">
        <v>1.3311085385581913</v>
      </c>
      <c r="L27" s="99">
        <v>1.5501485011633307</v>
      </c>
      <c r="M27" s="99">
        <v>1.1401401779760119</v>
      </c>
      <c r="N27" s="99">
        <v>1.2028610749398647</v>
      </c>
      <c r="O27" s="99">
        <v>1.2641833950862367</v>
      </c>
      <c r="P27" s="99">
        <v>0.88768420861392017</v>
      </c>
      <c r="Q27" s="99">
        <v>0.86913483056298746</v>
      </c>
      <c r="R27" s="99">
        <v>0.8504582884124634</v>
      </c>
      <c r="S27" s="99">
        <v>0.8031001990828055</v>
      </c>
      <c r="T27" s="99">
        <v>0.75317108752366257</v>
      </c>
      <c r="U27" s="99">
        <v>0.69814668371647404</v>
      </c>
      <c r="V27" s="99">
        <v>0.65153027297787225</v>
      </c>
      <c r="W27" s="99">
        <v>0.59141140006292081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7.7506384430292258E-2</v>
      </c>
      <c r="D28" s="123">
        <f t="shared" si="13"/>
        <v>2.0261748056065985E-2</v>
      </c>
      <c r="E28" s="123">
        <f t="shared" si="13"/>
        <v>0.20234046167664352</v>
      </c>
      <c r="F28" s="123">
        <f t="shared" si="13"/>
        <v>0.25736909288732379</v>
      </c>
      <c r="G28" s="123">
        <f t="shared" si="13"/>
        <v>0.5811510146645158</v>
      </c>
      <c r="H28" s="123">
        <f t="shared" si="13"/>
        <v>0.9215955313630213</v>
      </c>
      <c r="I28" s="123">
        <f t="shared" si="13"/>
        <v>0.17060339534430666</v>
      </c>
      <c r="J28" s="123">
        <f t="shared" si="13"/>
        <v>0.32091838767800446</v>
      </c>
      <c r="K28" s="123">
        <f t="shared" si="13"/>
        <v>0.59739661356771012</v>
      </c>
      <c r="L28" s="123">
        <f t="shared" si="13"/>
        <v>0.74563394052340526</v>
      </c>
      <c r="M28" s="123">
        <f t="shared" si="13"/>
        <v>1.697357146966457</v>
      </c>
      <c r="N28" s="123">
        <f t="shared" si="13"/>
        <v>1.7946538688340972</v>
      </c>
      <c r="O28" s="123">
        <f t="shared" si="13"/>
        <v>1.3646209420237354</v>
      </c>
      <c r="P28" s="123">
        <f t="shared" si="13"/>
        <v>1.7736991699011535</v>
      </c>
      <c r="Q28" s="123">
        <f t="shared" si="13"/>
        <v>1.7104384369160186</v>
      </c>
      <c r="R28" s="123">
        <f t="shared" si="13"/>
        <v>1.7888896483729859</v>
      </c>
      <c r="S28" s="123">
        <f t="shared" si="13"/>
        <v>1.0875390917333458</v>
      </c>
      <c r="T28" s="123">
        <f t="shared" si="13"/>
        <v>0.70508161596781449</v>
      </c>
      <c r="U28" s="123">
        <f t="shared" si="13"/>
        <v>0.52988912345252859</v>
      </c>
      <c r="V28" s="123">
        <f t="shared" si="13"/>
        <v>0.45990340415857461</v>
      </c>
      <c r="W28" s="123">
        <f t="shared" si="13"/>
        <v>0.98827206821722047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7.7506384430292258E-2</v>
      </c>
      <c r="D29" s="99">
        <f>RES_hhdet_in_tesh!D29/RES_summary!D$21</f>
        <v>2.0261748056065985E-2</v>
      </c>
      <c r="E29" s="99">
        <f>RES_hhdet_in_tesh!E29/RES_summary!E$21</f>
        <v>0.20234046167664352</v>
      </c>
      <c r="F29" s="99">
        <f>RES_hhdet_in_tesh!F29/RES_summary!F$21</f>
        <v>0.25736909288732379</v>
      </c>
      <c r="G29" s="99">
        <f>RES_hhdet_in_tesh!G29/RES_summary!G$21</f>
        <v>0.5811510146645158</v>
      </c>
      <c r="H29" s="99">
        <f>RES_hhdet_in_tesh!H29/RES_summary!H$21</f>
        <v>0.9215955313630213</v>
      </c>
      <c r="I29" s="99">
        <f>RES_hhdet_in_tesh!I29/RES_summary!I$21</f>
        <v>0.17060339534430666</v>
      </c>
      <c r="J29" s="99">
        <f>RES_hhdet_in_tesh!J29/RES_summary!J$21</f>
        <v>0.32091838767800446</v>
      </c>
      <c r="K29" s="99">
        <f>RES_hhdet_in_tesh!K29/RES_summary!K$21</f>
        <v>0.59739661356771012</v>
      </c>
      <c r="L29" s="99">
        <f>RES_hhdet_in_tesh!L29/RES_summary!L$21</f>
        <v>0.74563394052340526</v>
      </c>
      <c r="M29" s="99">
        <f>RES_hhdet_in_tesh!M29/RES_summary!M$21</f>
        <v>1.697357146966457</v>
      </c>
      <c r="N29" s="99">
        <f>RES_hhdet_in_tesh!N29/RES_summary!N$21</f>
        <v>1.7946538688340972</v>
      </c>
      <c r="O29" s="99">
        <f>RES_hhdet_in_tesh!O29/RES_summary!O$21</f>
        <v>1.3646209420237354</v>
      </c>
      <c r="P29" s="99">
        <f>RES_hhdet_in_tesh!P29/RES_summary!P$21</f>
        <v>1.7736991699011535</v>
      </c>
      <c r="Q29" s="99">
        <f>RES_hhdet_in_tesh!Q29/RES_summary!Q$21</f>
        <v>1.7104384369160186</v>
      </c>
      <c r="R29" s="99">
        <f>RES_hhdet_in_tesh!R29/RES_summary!R$21</f>
        <v>1.7888896483729859</v>
      </c>
      <c r="S29" s="99">
        <f>RES_hhdet_in_tesh!S29/RES_summary!S$21</f>
        <v>1.0875390917333458</v>
      </c>
      <c r="T29" s="99">
        <f>RES_hhdet_in_tesh!T29/RES_summary!T$21</f>
        <v>0.70508161596781449</v>
      </c>
      <c r="U29" s="99">
        <f>RES_hhdet_in_tesh!U29/RES_summary!U$21</f>
        <v>0.52988912345252859</v>
      </c>
      <c r="V29" s="99">
        <f>RES_hhdet_in_tesh!V29/RES_summary!V$21</f>
        <v>0.45990340415857461</v>
      </c>
      <c r="W29" s="99">
        <f>RES_hhdet_in_tesh!W29/RES_summary!W$21</f>
        <v>0.98827206821722047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8.5466686229680775</v>
      </c>
      <c r="D30" s="123">
        <v>9.733226232372834</v>
      </c>
      <c r="E30" s="123">
        <v>9.6456092518704253</v>
      </c>
      <c r="F30" s="123">
        <v>9.1953669578802977</v>
      </c>
      <c r="G30" s="123">
        <v>9.0985224473527104</v>
      </c>
      <c r="H30" s="123">
        <v>8.8632856379182918</v>
      </c>
      <c r="I30" s="123">
        <v>9.0461116452031227</v>
      </c>
      <c r="J30" s="123">
        <v>8.2010646934568214</v>
      </c>
      <c r="K30" s="123">
        <v>8.6633500138773769</v>
      </c>
      <c r="L30" s="123">
        <v>8.4246056079711718</v>
      </c>
      <c r="M30" s="123">
        <v>8.3996581324988373</v>
      </c>
      <c r="N30" s="123">
        <v>8.1928268403279283</v>
      </c>
      <c r="O30" s="123">
        <v>8.043968384023362</v>
      </c>
      <c r="P30" s="123">
        <v>8.1548950006688923</v>
      </c>
      <c r="Q30" s="123">
        <v>8.157521912227919</v>
      </c>
      <c r="R30" s="123">
        <v>8.229855539640262</v>
      </c>
      <c r="S30" s="123">
        <v>8.085896188596724</v>
      </c>
      <c r="T30" s="123">
        <v>7.6563757527807361</v>
      </c>
      <c r="U30" s="123">
        <v>7.2099269755488109</v>
      </c>
      <c r="V30" s="123">
        <v>6.7138717040502618</v>
      </c>
      <c r="W30" s="123">
        <v>6.4508100249474696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8.5455683127545203</v>
      </c>
      <c r="D35" s="102">
        <v>9.7320314953850389</v>
      </c>
      <c r="E35" s="102">
        <v>9.6441887015274226</v>
      </c>
      <c r="F35" s="102">
        <v>9.1931328985791954</v>
      </c>
      <c r="G35" s="102">
        <v>9.0972490240133315</v>
      </c>
      <c r="H35" s="102">
        <v>8.8630804418819302</v>
      </c>
      <c r="I35" s="102">
        <v>9.0454896495588546</v>
      </c>
      <c r="J35" s="102">
        <v>8.2008800736444911</v>
      </c>
      <c r="K35" s="102">
        <v>8.662281704989919</v>
      </c>
      <c r="L35" s="102">
        <v>8.425013131874751</v>
      </c>
      <c r="M35" s="102">
        <v>8.3975991355844073</v>
      </c>
      <c r="N35" s="102">
        <v>8.1928005662410452</v>
      </c>
      <c r="O35" s="102">
        <v>8.0440860874667806</v>
      </c>
      <c r="P35" s="102">
        <v>8.1497852791547505</v>
      </c>
      <c r="Q35" s="102">
        <v>8.1558361387052596</v>
      </c>
      <c r="R35" s="102">
        <v>8.2281144339035492</v>
      </c>
      <c r="S35" s="102">
        <v>8.085345019255147</v>
      </c>
      <c r="T35" s="102">
        <v>7.6593430292710147</v>
      </c>
      <c r="U35" s="102">
        <v>7.2111999047110551</v>
      </c>
      <c r="V35" s="102">
        <v>6.71585330174518</v>
      </c>
      <c r="W35" s="102">
        <v>6.4520466171577482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8.5475933973109868</v>
      </c>
      <c r="D36" s="105">
        <v>9.7345337771448879</v>
      </c>
      <c r="E36" s="105">
        <v>9.6470572259652254</v>
      </c>
      <c r="F36" s="105">
        <v>9.1968333901703563</v>
      </c>
      <c r="G36" s="105">
        <v>9.0997172269704176</v>
      </c>
      <c r="H36" s="105">
        <v>8.8635299408225698</v>
      </c>
      <c r="I36" s="105">
        <v>9.0463861812116289</v>
      </c>
      <c r="J36" s="105">
        <v>8.2012787017290751</v>
      </c>
      <c r="K36" s="105">
        <v>8.6637941749093859</v>
      </c>
      <c r="L36" s="105">
        <v>8.4217873792858597</v>
      </c>
      <c r="M36" s="105">
        <v>8.3998344036372341</v>
      </c>
      <c r="N36" s="105">
        <v>8.1928620737777749</v>
      </c>
      <c r="O36" s="105">
        <v>8.0438690090966762</v>
      </c>
      <c r="P36" s="105">
        <v>8.1566673763970456</v>
      </c>
      <c r="Q36" s="105">
        <v>8.159358769226662</v>
      </c>
      <c r="R36" s="105">
        <v>8.2310935496683513</v>
      </c>
      <c r="S36" s="105">
        <v>8.0864205442946577</v>
      </c>
      <c r="T36" s="105">
        <v>7.6514491318143403</v>
      </c>
      <c r="U36" s="105">
        <v>7.2088034772012639</v>
      </c>
      <c r="V36" s="105">
        <v>6.7116381112727526</v>
      </c>
      <c r="W36" s="105">
        <v>6.4495281363192305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4.1537559041874106</v>
      </c>
      <c r="D37" s="99">
        <v>4.9754011307225916</v>
      </c>
      <c r="E37" s="99">
        <v>4.823061666023448</v>
      </c>
      <c r="F37" s="99">
        <v>4.6070681223994123</v>
      </c>
      <c r="G37" s="99">
        <v>4.6196306391497401</v>
      </c>
      <c r="H37" s="99">
        <v>4.4214034772388837</v>
      </c>
      <c r="I37" s="99">
        <v>4.8180850405880138</v>
      </c>
      <c r="J37" s="99">
        <v>3.9560583803727014</v>
      </c>
      <c r="K37" s="99">
        <v>4.3171826933952975</v>
      </c>
      <c r="L37" s="99">
        <v>3.5487231169552214</v>
      </c>
      <c r="M37" s="99">
        <v>3.8913733016071266</v>
      </c>
      <c r="N37" s="99">
        <v>3.6213247730654752</v>
      </c>
      <c r="O37" s="99">
        <v>3.6355052104245362</v>
      </c>
      <c r="P37" s="99">
        <v>3.838372309166004</v>
      </c>
      <c r="Q37" s="99">
        <v>3.8837003334989166</v>
      </c>
      <c r="R37" s="99">
        <v>4.0598394583957367</v>
      </c>
      <c r="S37" s="99">
        <v>4.0127649674439452</v>
      </c>
      <c r="T37" s="99">
        <v>3.6308609991600567</v>
      </c>
      <c r="U37" s="99">
        <v>3.2987279685648971</v>
      </c>
      <c r="V37" s="99">
        <v>3.0407532722167145</v>
      </c>
      <c r="W37" s="99">
        <v>2.9118576289126552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4.3938374931235744</v>
      </c>
      <c r="D38" s="99">
        <v>4.7591326464222954</v>
      </c>
      <c r="E38" s="99">
        <v>4.8239955599417774</v>
      </c>
      <c r="F38" s="99">
        <v>4.589765267770944</v>
      </c>
      <c r="G38" s="99">
        <v>4.4800865878206784</v>
      </c>
      <c r="H38" s="99">
        <v>4.4421264635836852</v>
      </c>
      <c r="I38" s="99">
        <v>4.2283011406236142</v>
      </c>
      <c r="J38" s="99">
        <v>4.2452203213563751</v>
      </c>
      <c r="K38" s="99">
        <v>4.3466114815140893</v>
      </c>
      <c r="L38" s="99">
        <v>4.8730642623306384</v>
      </c>
      <c r="M38" s="99">
        <v>4.5084611020301066</v>
      </c>
      <c r="N38" s="99">
        <v>4.5715373007122988</v>
      </c>
      <c r="O38" s="99">
        <v>4.4083637986721405</v>
      </c>
      <c r="P38" s="99">
        <v>4.3182950672310429</v>
      </c>
      <c r="Q38" s="99">
        <v>4.2756584357277445</v>
      </c>
      <c r="R38" s="99">
        <v>4.1712540912726146</v>
      </c>
      <c r="S38" s="99">
        <v>4.0736555768507126</v>
      </c>
      <c r="T38" s="99">
        <v>4.0205881326542832</v>
      </c>
      <c r="U38" s="99">
        <v>3.9100755086363659</v>
      </c>
      <c r="V38" s="99">
        <v>3.670884839056038</v>
      </c>
      <c r="W38" s="99">
        <v>3.5376705074065766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1.7108271032802669</v>
      </c>
      <c r="D39" s="123">
        <v>1.7033720613575982</v>
      </c>
      <c r="E39" s="123">
        <v>1.6882236144812091</v>
      </c>
      <c r="F39" s="123">
        <v>1.710661012556671</v>
      </c>
      <c r="G39" s="123">
        <v>1.6937700579859503</v>
      </c>
      <c r="H39" s="123">
        <v>1.8401246903956119</v>
      </c>
      <c r="I39" s="123">
        <v>1.6929498464890127</v>
      </c>
      <c r="J39" s="123">
        <v>1.7169242760970747</v>
      </c>
      <c r="K39" s="123">
        <v>1.5650077922100312</v>
      </c>
      <c r="L39" s="123">
        <v>1.9002434662084611</v>
      </c>
      <c r="M39" s="123">
        <v>1.8544037906369775</v>
      </c>
      <c r="N39" s="123">
        <v>1.8442387304420031</v>
      </c>
      <c r="O39" s="123">
        <v>1.788103706065838</v>
      </c>
      <c r="P39" s="123">
        <v>1.741574565576909</v>
      </c>
      <c r="Q39" s="123">
        <v>1.7000040370151726</v>
      </c>
      <c r="R39" s="123">
        <v>1.6613226043735991</v>
      </c>
      <c r="S39" s="123">
        <v>1.6257942384853681</v>
      </c>
      <c r="T39" s="123">
        <v>1.592657205025924</v>
      </c>
      <c r="U39" s="123">
        <v>1.563685813230133</v>
      </c>
      <c r="V39" s="123">
        <v>1.5349206844336336</v>
      </c>
      <c r="W39" s="123">
        <v>1.5156475894416439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1.7108271032802669</v>
      </c>
      <c r="D41" s="110">
        <v>1.7033720613575982</v>
      </c>
      <c r="E41" s="110">
        <v>1.6882236144812091</v>
      </c>
      <c r="F41" s="110">
        <v>1.710661012556671</v>
      </c>
      <c r="G41" s="110">
        <v>1.6937700579859503</v>
      </c>
      <c r="H41" s="110">
        <v>1.8401246903956119</v>
      </c>
      <c r="I41" s="110">
        <v>1.6929498464890127</v>
      </c>
      <c r="J41" s="110">
        <v>1.7169242760970747</v>
      </c>
      <c r="K41" s="110">
        <v>1.5650077922100312</v>
      </c>
      <c r="L41" s="110">
        <v>1.9002434662084611</v>
      </c>
      <c r="M41" s="110">
        <v>1.8544037906369775</v>
      </c>
      <c r="N41" s="110">
        <v>1.8442387304420031</v>
      </c>
      <c r="O41" s="110">
        <v>1.788103706065838</v>
      </c>
      <c r="P41" s="110">
        <v>1.741574565576909</v>
      </c>
      <c r="Q41" s="110">
        <v>1.7000040370151726</v>
      </c>
      <c r="R41" s="110">
        <v>1.6613226043735991</v>
      </c>
      <c r="S41" s="110">
        <v>1.6257942384853681</v>
      </c>
      <c r="T41" s="110">
        <v>1.592657205025924</v>
      </c>
      <c r="U41" s="110">
        <v>1.563685813230133</v>
      </c>
      <c r="V41" s="110">
        <v>1.5349206844336336</v>
      </c>
      <c r="W41" s="110">
        <v>1.5156475894416439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81.856784430132038</v>
      </c>
      <c r="M43" s="118">
        <f t="shared" si="14"/>
        <v>76.878890202356786</v>
      </c>
      <c r="N43" s="118">
        <f t="shared" si="14"/>
        <v>76.359593740610393</v>
      </c>
      <c r="O43" s="118">
        <f t="shared" si="14"/>
        <v>73.484757905542139</v>
      </c>
      <c r="P43" s="118">
        <f t="shared" si="14"/>
        <v>66.105895087646843</v>
      </c>
      <c r="Q43" s="118">
        <f t="shared" si="14"/>
        <v>62.430853615842935</v>
      </c>
      <c r="R43" s="118">
        <f t="shared" ref="R43:V43" si="15">R44+R47+R49+R58</f>
        <v>59.300234881161472</v>
      </c>
      <c r="S43" s="118">
        <f t="shared" si="15"/>
        <v>55.927418886913394</v>
      </c>
      <c r="T43" s="118">
        <f t="shared" si="15"/>
        <v>52.43642773257001</v>
      </c>
      <c r="U43" s="118">
        <f t="shared" si="15"/>
        <v>48.947767352794749</v>
      </c>
      <c r="V43" s="118">
        <f t="shared" si="15"/>
        <v>45.610737634813766</v>
      </c>
      <c r="W43" s="118">
        <f t="shared" ref="W43" si="16">W44+W47+W49+W58</f>
        <v>41.331449280598818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70.784457365854379</v>
      </c>
      <c r="M44" s="123">
        <f t="shared" si="17"/>
        <v>64.918129317098206</v>
      </c>
      <c r="N44" s="123">
        <f t="shared" si="17"/>
        <v>64.525519593033565</v>
      </c>
      <c r="O44" s="123">
        <f t="shared" si="17"/>
        <v>62.285834655353661</v>
      </c>
      <c r="P44" s="123">
        <f t="shared" si="17"/>
        <v>54.437599343199409</v>
      </c>
      <c r="Q44" s="123">
        <f t="shared" si="17"/>
        <v>50.856754667840839</v>
      </c>
      <c r="R44" s="123">
        <f t="shared" ref="R44:V44" si="18">SUM(R45:R46)</f>
        <v>47.607558241020747</v>
      </c>
      <c r="S44" s="123">
        <f t="shared" si="18"/>
        <v>45.246722297449196</v>
      </c>
      <c r="T44" s="123">
        <f t="shared" si="18"/>
        <v>42.502419040441268</v>
      </c>
      <c r="U44" s="123">
        <f t="shared" si="18"/>
        <v>39.670992477198524</v>
      </c>
      <c r="V44" s="123">
        <f t="shared" si="18"/>
        <v>36.917375506296715</v>
      </c>
      <c r="W44" s="123">
        <f t="shared" ref="W44" si="19">SUM(W45:W46)</f>
        <v>32.693959539318655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69.376134051768361</v>
      </c>
      <c r="M45" s="99">
        <v>63.703554166297067</v>
      </c>
      <c r="N45" s="99">
        <v>63.319332599109892</v>
      </c>
      <c r="O45" s="99">
        <v>61.11375953300265</v>
      </c>
      <c r="P45" s="99">
        <v>53.480589251245767</v>
      </c>
      <c r="Q45" s="99">
        <v>49.938160393449238</v>
      </c>
      <c r="R45" s="99">
        <v>46.744104780118072</v>
      </c>
      <c r="S45" s="99">
        <v>44.439593823894143</v>
      </c>
      <c r="T45" s="99">
        <v>41.752732912744904</v>
      </c>
      <c r="U45" s="99">
        <v>38.98511598929133</v>
      </c>
      <c r="V45" s="99">
        <v>36.295065854865982</v>
      </c>
      <c r="W45" s="99">
        <v>32.129617904189885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1.408323314086023</v>
      </c>
      <c r="M46" s="99">
        <v>1.2145751508011426</v>
      </c>
      <c r="N46" s="99">
        <v>1.2061869939236667</v>
      </c>
      <c r="O46" s="99">
        <v>1.1720751223510113</v>
      </c>
      <c r="P46" s="99">
        <v>0.95701009195363929</v>
      </c>
      <c r="Q46" s="99">
        <v>0.91859427439160113</v>
      </c>
      <c r="R46" s="99">
        <v>0.86345346090267816</v>
      </c>
      <c r="S46" s="99">
        <v>0.80712847355505168</v>
      </c>
      <c r="T46" s="99">
        <v>0.74968612769636267</v>
      </c>
      <c r="U46" s="99">
        <v>0.68587648790719224</v>
      </c>
      <c r="V46" s="99">
        <v>0.62230965143072947</v>
      </c>
      <c r="W46" s="99">
        <v>0.56434163512876856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0.74747970346317938</v>
      </c>
      <c r="M47" s="123">
        <f t="shared" si="20"/>
        <v>1.7066974920051152</v>
      </c>
      <c r="N47" s="123">
        <f t="shared" si="20"/>
        <v>1.79700863567715</v>
      </c>
      <c r="O47" s="123">
        <f t="shared" si="20"/>
        <v>1.3668512575738661</v>
      </c>
      <c r="P47" s="123">
        <f t="shared" si="20"/>
        <v>1.7718200854093358</v>
      </c>
      <c r="Q47" s="123">
        <f t="shared" si="20"/>
        <v>1.7165649116479691</v>
      </c>
      <c r="R47" s="123">
        <f t="shared" si="20"/>
        <v>1.8014979649549256</v>
      </c>
      <c r="S47" s="123">
        <f t="shared" si="20"/>
        <v>0.96898793611453204</v>
      </c>
      <c r="T47" s="123">
        <f t="shared" si="20"/>
        <v>0.68495394195743076</v>
      </c>
      <c r="U47" s="123">
        <f t="shared" si="20"/>
        <v>0.50316225976961604</v>
      </c>
      <c r="V47" s="123">
        <f t="shared" si="20"/>
        <v>0.44456121021895306</v>
      </c>
      <c r="W47" s="123">
        <f t="shared" si="20"/>
        <v>0.6709148594978932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0.74747970346317938</v>
      </c>
      <c r="M48" s="99">
        <f>RES_hhdet_in_tesh!M48/RES_summary!M$21</f>
        <v>1.7066974920051152</v>
      </c>
      <c r="N48" s="99">
        <f>RES_hhdet_in_tesh!N48/RES_summary!N$21</f>
        <v>1.79700863567715</v>
      </c>
      <c r="O48" s="99">
        <f>RES_hhdet_in_tesh!O48/RES_summary!O$21</f>
        <v>1.3668512575738661</v>
      </c>
      <c r="P48" s="99">
        <f>RES_hhdet_in_tesh!P48/RES_summary!P$21</f>
        <v>1.7718200854093358</v>
      </c>
      <c r="Q48" s="99">
        <f>RES_hhdet_in_tesh!Q48/RES_summary!Q$21</f>
        <v>1.7165649116479691</v>
      </c>
      <c r="R48" s="99">
        <f>RES_hhdet_in_tesh!R48/RES_summary!R$21</f>
        <v>1.8014979649549256</v>
      </c>
      <c r="S48" s="99">
        <f>RES_hhdet_in_tesh!S48/RES_summary!S$21</f>
        <v>0.96898793611453204</v>
      </c>
      <c r="T48" s="99">
        <f>RES_hhdet_in_tesh!T48/RES_summary!T$21</f>
        <v>0.68495394195743076</v>
      </c>
      <c r="U48" s="99">
        <f>RES_hhdet_in_tesh!U48/RES_summary!U$21</f>
        <v>0.50316225976961604</v>
      </c>
      <c r="V48" s="99">
        <f>RES_hhdet_in_tesh!V48/RES_summary!V$21</f>
        <v>0.44456121021895306</v>
      </c>
      <c r="W48" s="99">
        <f>RES_hhdet_in_tesh!W48/RES_summary!W$21</f>
        <v>0.6709148594978932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8.4246038946060082</v>
      </c>
      <c r="M49" s="123">
        <v>8.3996596026164809</v>
      </c>
      <c r="N49" s="123">
        <v>8.1928267814576881</v>
      </c>
      <c r="O49" s="123">
        <v>8.0439682865487772</v>
      </c>
      <c r="P49" s="123">
        <v>8.1549010934611914</v>
      </c>
      <c r="Q49" s="123">
        <v>8.157529999338955</v>
      </c>
      <c r="R49" s="123">
        <v>8.2298560708122004</v>
      </c>
      <c r="S49" s="123">
        <v>8.0859144148642983</v>
      </c>
      <c r="T49" s="123">
        <v>7.6563975451453903</v>
      </c>
      <c r="U49" s="123">
        <v>7.2099268025964776</v>
      </c>
      <c r="V49" s="123">
        <v>6.7138802338644687</v>
      </c>
      <c r="W49" s="123">
        <v>6.45092729234063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8.4250131318747492</v>
      </c>
      <c r="M54" s="102">
        <v>8.3975991355844073</v>
      </c>
      <c r="N54" s="102">
        <v>8.1928005662410435</v>
      </c>
      <c r="O54" s="102">
        <v>8.0440860874667823</v>
      </c>
      <c r="P54" s="102">
        <v>8.149785279154754</v>
      </c>
      <c r="Q54" s="102">
        <v>8.1558361387052596</v>
      </c>
      <c r="R54" s="102">
        <v>8.2281144339035475</v>
      </c>
      <c r="S54" s="102">
        <v>8.0853450192551453</v>
      </c>
      <c r="T54" s="102">
        <v>7.6593430292710147</v>
      </c>
      <c r="U54" s="102">
        <v>7.2111999047110569</v>
      </c>
      <c r="V54" s="102">
        <v>6.71585330174518</v>
      </c>
      <c r="W54" s="102">
        <v>6.45204661715775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8.4217873792858597</v>
      </c>
      <c r="M55" s="105">
        <v>8.3998344036372306</v>
      </c>
      <c r="N55" s="105">
        <v>8.1928620737777731</v>
      </c>
      <c r="O55" s="105">
        <v>8.043869009096678</v>
      </c>
      <c r="P55" s="105">
        <v>8.1566673763970474</v>
      </c>
      <c r="Q55" s="105">
        <v>8.159358769226662</v>
      </c>
      <c r="R55" s="105">
        <v>8.2310935496683495</v>
      </c>
      <c r="S55" s="105">
        <v>8.086420544294656</v>
      </c>
      <c r="T55" s="105">
        <v>7.6514491318143394</v>
      </c>
      <c r="U55" s="105">
        <v>7.2088034772012621</v>
      </c>
      <c r="V55" s="105">
        <v>6.7116381112727508</v>
      </c>
      <c r="W55" s="105">
        <v>6.4495281363192305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3.5487231169552218</v>
      </c>
      <c r="M56" s="99">
        <v>3.8913733016071266</v>
      </c>
      <c r="N56" s="99">
        <v>3.6213247730654756</v>
      </c>
      <c r="O56" s="99">
        <v>3.6355052104245367</v>
      </c>
      <c r="P56" s="99">
        <v>3.838372309166004</v>
      </c>
      <c r="Q56" s="99">
        <v>3.8837003334989166</v>
      </c>
      <c r="R56" s="99">
        <v>4.0598394583957358</v>
      </c>
      <c r="S56" s="99">
        <v>4.0127649674439443</v>
      </c>
      <c r="T56" s="99">
        <v>3.6308609991600567</v>
      </c>
      <c r="U56" s="99">
        <v>3.2987279685648963</v>
      </c>
      <c r="V56" s="99">
        <v>3.0407532722167132</v>
      </c>
      <c r="W56" s="99">
        <v>2.9118576289126552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4.8730642623306384</v>
      </c>
      <c r="M57" s="99">
        <v>4.5084611020301057</v>
      </c>
      <c r="N57" s="99">
        <v>4.5715373007122979</v>
      </c>
      <c r="O57" s="99">
        <v>4.4083637986721396</v>
      </c>
      <c r="P57" s="99">
        <v>4.3182950672310412</v>
      </c>
      <c r="Q57" s="99">
        <v>4.2756584357277463</v>
      </c>
      <c r="R57" s="99">
        <v>4.1712540912726137</v>
      </c>
      <c r="S57" s="99">
        <v>4.0736555768507099</v>
      </c>
      <c r="T57" s="99">
        <v>4.0205881326542832</v>
      </c>
      <c r="U57" s="99">
        <v>3.9100755086363663</v>
      </c>
      <c r="V57" s="99">
        <v>3.6708848390560385</v>
      </c>
      <c r="W57" s="99">
        <v>3.5376705074065753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1.9002434662084613</v>
      </c>
      <c r="M58" s="123">
        <v>1.8544037906369775</v>
      </c>
      <c r="N58" s="123">
        <v>1.8442387304420034</v>
      </c>
      <c r="O58" s="123">
        <v>1.788103706065838</v>
      </c>
      <c r="P58" s="123">
        <v>1.7415745655769093</v>
      </c>
      <c r="Q58" s="123">
        <v>1.7000040370151726</v>
      </c>
      <c r="R58" s="123">
        <v>1.6613226043735985</v>
      </c>
      <c r="S58" s="123">
        <v>1.6257942384853681</v>
      </c>
      <c r="T58" s="123">
        <v>1.5926572050259238</v>
      </c>
      <c r="U58" s="123">
        <v>1.5636858132301328</v>
      </c>
      <c r="V58" s="123">
        <v>1.5349206844336336</v>
      </c>
      <c r="W58" s="123">
        <v>1.5156475894416439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1.9002434662084613</v>
      </c>
      <c r="M60" s="110">
        <v>1.8544037906369775</v>
      </c>
      <c r="N60" s="110">
        <v>1.8442387304420034</v>
      </c>
      <c r="O60" s="110">
        <v>1.788103706065838</v>
      </c>
      <c r="P60" s="110">
        <v>1.7415745655769093</v>
      </c>
      <c r="Q60" s="110">
        <v>1.7000040370151726</v>
      </c>
      <c r="R60" s="110">
        <v>1.6613226043735985</v>
      </c>
      <c r="S60" s="110">
        <v>1.6257942384853681</v>
      </c>
      <c r="T60" s="110">
        <v>1.5926572050259238</v>
      </c>
      <c r="U60" s="110">
        <v>1.5636858132301328</v>
      </c>
      <c r="V60" s="110">
        <v>1.5349206844336336</v>
      </c>
      <c r="W60" s="110">
        <v>1.5156475894416439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90.624554770821234</v>
      </c>
      <c r="D62" s="118">
        <f t="shared" si="21"/>
        <v>86.804451106202549</v>
      </c>
      <c r="E62" s="118">
        <f t="shared" si="21"/>
        <v>88.522778942242567</v>
      </c>
      <c r="F62" s="118">
        <f t="shared" si="21"/>
        <v>84.239042461557858</v>
      </c>
      <c r="G62" s="118">
        <f t="shared" si="21"/>
        <v>81.070540152610931</v>
      </c>
      <c r="H62" s="118">
        <f t="shared" si="21"/>
        <v>81.642717479422927</v>
      </c>
      <c r="I62" s="118">
        <f t="shared" si="21"/>
        <v>71.606162189942125</v>
      </c>
      <c r="J62" s="118">
        <f t="shared" si="21"/>
        <v>80.516462574186292</v>
      </c>
      <c r="K62" s="118">
        <f t="shared" si="21"/>
        <v>79.777275282835362</v>
      </c>
      <c r="L62" s="118">
        <f t="shared" si="21"/>
        <v>91.992580361218046</v>
      </c>
      <c r="M62" s="118">
        <f t="shared" si="21"/>
        <v>71.889927515144478</v>
      </c>
      <c r="N62" s="118">
        <f t="shared" si="21"/>
        <v>76.594636803013827</v>
      </c>
      <c r="O62" s="118">
        <f t="shared" si="21"/>
        <v>79.688279474413719</v>
      </c>
      <c r="P62" s="118">
        <f t="shared" si="21"/>
        <v>58.644071718871011</v>
      </c>
      <c r="Q62" s="118">
        <f t="shared" si="21"/>
        <v>60.353983698933348</v>
      </c>
      <c r="R62" s="118">
        <f t="shared" ref="R62:V62" si="22">R63+R66+R68+R77</f>
        <v>60.572606913576507</v>
      </c>
      <c r="S62" s="118">
        <f t="shared" si="22"/>
        <v>56.111592433214504</v>
      </c>
      <c r="T62" s="118">
        <f t="shared" si="22"/>
        <v>53.330396027352393</v>
      </c>
      <c r="U62" s="118">
        <f t="shared" si="22"/>
        <v>49.104805785224649</v>
      </c>
      <c r="V62" s="118">
        <f t="shared" si="22"/>
        <v>44.406115596594383</v>
      </c>
      <c r="W62" s="118">
        <f t="shared" ref="W62" si="23">W63+W66+W68+W77</f>
        <v>44.780804185279422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79.857780458219764</v>
      </c>
      <c r="D63" s="123">
        <f t="shared" si="24"/>
        <v>75.460031768766683</v>
      </c>
      <c r="E63" s="123">
        <f t="shared" si="24"/>
        <v>76.831424648600745</v>
      </c>
      <c r="F63" s="123">
        <f t="shared" si="24"/>
        <v>72.96374809220643</v>
      </c>
      <c r="G63" s="123">
        <f t="shared" si="24"/>
        <v>69.732794907430971</v>
      </c>
      <c r="H63" s="123">
        <f t="shared" si="24"/>
        <v>69.834964100441255</v>
      </c>
      <c r="I63" s="123">
        <f t="shared" si="24"/>
        <v>61.295267130445332</v>
      </c>
      <c r="J63" s="123">
        <f t="shared" si="24"/>
        <v>69.791057031966574</v>
      </c>
      <c r="K63" s="123">
        <f t="shared" si="24"/>
        <v>68.780133655817522</v>
      </c>
      <c r="L63" s="123">
        <f t="shared" si="24"/>
        <v>78.979814023143348</v>
      </c>
      <c r="M63" s="123">
        <f t="shared" si="24"/>
        <v>60.641395022679369</v>
      </c>
      <c r="N63" s="123">
        <f t="shared" si="24"/>
        <v>64.892321090072272</v>
      </c>
      <c r="O63" s="123">
        <f t="shared" si="24"/>
        <v>67.75331479055518</v>
      </c>
      <c r="P63" s="123">
        <f t="shared" si="24"/>
        <v>48.1398138292477</v>
      </c>
      <c r="Q63" s="123">
        <f t="shared" si="24"/>
        <v>48.55173507660345</v>
      </c>
      <c r="R63" s="123">
        <f t="shared" ref="R63:V63" si="25">SUM(R64:R65)</f>
        <v>48.461667564709195</v>
      </c>
      <c r="S63" s="123">
        <f t="shared" si="25"/>
        <v>45.213948662602085</v>
      </c>
      <c r="T63" s="123">
        <f t="shared" si="25"/>
        <v>43.185735218491487</v>
      </c>
      <c r="U63" s="123">
        <f t="shared" si="25"/>
        <v>39.809813956723261</v>
      </c>
      <c r="V63" s="123">
        <f t="shared" si="25"/>
        <v>36.080860877254011</v>
      </c>
      <c r="W63" s="123">
        <f t="shared" ref="W63" si="26">SUM(W64:W65)</f>
        <v>35.722292289150261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78.061208448994904</v>
      </c>
      <c r="D64" s="99">
        <v>73.7946332692906</v>
      </c>
      <c r="E64" s="99">
        <v>75.166142870263315</v>
      </c>
      <c r="F64" s="99">
        <v>71.41372236323906</v>
      </c>
      <c r="G64" s="99">
        <v>68.286034107345913</v>
      </c>
      <c r="H64" s="99">
        <v>68.422086816856321</v>
      </c>
      <c r="I64" s="99">
        <v>60.090910691789055</v>
      </c>
      <c r="J64" s="99">
        <v>68.41413259766729</v>
      </c>
      <c r="K64" s="99">
        <v>67.439334306421955</v>
      </c>
      <c r="L64" s="99">
        <v>77.40843638502605</v>
      </c>
      <c r="M64" s="99">
        <v>59.506834734524801</v>
      </c>
      <c r="N64" s="99">
        <v>63.679277410640758</v>
      </c>
      <c r="O64" s="99">
        <v>66.478354357541207</v>
      </c>
      <c r="P64" s="99">
        <v>47.293518470613101</v>
      </c>
      <c r="Q64" s="99">
        <v>47.674774953126516</v>
      </c>
      <c r="R64" s="99">
        <v>47.582723209528879</v>
      </c>
      <c r="S64" s="99">
        <v>44.407404817778662</v>
      </c>
      <c r="T64" s="99">
        <v>42.42399630248142</v>
      </c>
      <c r="U64" s="99">
        <v>39.121537367813374</v>
      </c>
      <c r="V64" s="99">
        <v>35.472652204565051</v>
      </c>
      <c r="W64" s="99">
        <v>35.105677565052297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1.7965720092248545</v>
      </c>
      <c r="D65" s="99">
        <v>1.6653984994760891</v>
      </c>
      <c r="E65" s="99">
        <v>1.6652817783374267</v>
      </c>
      <c r="F65" s="99">
        <v>1.5500257289673705</v>
      </c>
      <c r="G65" s="99">
        <v>1.4467608000850574</v>
      </c>
      <c r="H65" s="99">
        <v>1.4128772835849375</v>
      </c>
      <c r="I65" s="99">
        <v>1.2043564386562744</v>
      </c>
      <c r="J65" s="99">
        <v>1.3769244342992855</v>
      </c>
      <c r="K65" s="99">
        <v>1.3407993493955612</v>
      </c>
      <c r="L65" s="99">
        <v>1.5713776381173004</v>
      </c>
      <c r="M65" s="99">
        <v>1.1345602881545678</v>
      </c>
      <c r="N65" s="99">
        <v>1.2130436794315136</v>
      </c>
      <c r="O65" s="99">
        <v>1.2749604330139745</v>
      </c>
      <c r="P65" s="99">
        <v>0.84629535863459637</v>
      </c>
      <c r="Q65" s="99">
        <v>0.87696012347693297</v>
      </c>
      <c r="R65" s="99">
        <v>0.87894435518031389</v>
      </c>
      <c r="S65" s="99">
        <v>0.80654384482342545</v>
      </c>
      <c r="T65" s="99">
        <v>0.7617389160100656</v>
      </c>
      <c r="U65" s="99">
        <v>0.68827658890988908</v>
      </c>
      <c r="V65" s="99">
        <v>0.6082086726889584</v>
      </c>
      <c r="W65" s="99">
        <v>0.61661472409796048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8.0005295433104487E-2</v>
      </c>
      <c r="D66" s="123">
        <f t="shared" si="27"/>
        <v>1.9663934722963589E-2</v>
      </c>
      <c r="E66" s="123">
        <f t="shared" si="27"/>
        <v>0.19893998994262077</v>
      </c>
      <c r="F66" s="123">
        <f t="shared" si="27"/>
        <v>0.25691836074051555</v>
      </c>
      <c r="G66" s="123">
        <f t="shared" si="27"/>
        <v>0.58002056521210155</v>
      </c>
      <c r="H66" s="123">
        <f t="shared" si="27"/>
        <v>0.92384988402187374</v>
      </c>
      <c r="I66" s="123">
        <f t="shared" si="27"/>
        <v>0.16869018869616836</v>
      </c>
      <c r="J66" s="123">
        <f t="shared" si="27"/>
        <v>0.31852314834592388</v>
      </c>
      <c r="K66" s="123">
        <f t="shared" si="27"/>
        <v>0.59632683183572355</v>
      </c>
      <c r="L66" s="123">
        <f t="shared" si="27"/>
        <v>0.74943822035771601</v>
      </c>
      <c r="M66" s="123">
        <f t="shared" si="27"/>
        <v>1.7034199799455982</v>
      </c>
      <c r="N66" s="123">
        <f t="shared" si="27"/>
        <v>1.7964023148882637</v>
      </c>
      <c r="O66" s="123">
        <f t="shared" si="27"/>
        <v>1.3657588994240979</v>
      </c>
      <c r="P66" s="123">
        <f t="shared" si="27"/>
        <v>1.7745554847195346</v>
      </c>
      <c r="Q66" s="123">
        <f t="shared" si="27"/>
        <v>1.710003770066421</v>
      </c>
      <c r="R66" s="123">
        <f t="shared" si="27"/>
        <v>1.7871049286075316</v>
      </c>
      <c r="S66" s="123">
        <f t="shared" si="27"/>
        <v>1.0867838292740002</v>
      </c>
      <c r="T66" s="123">
        <f t="shared" si="27"/>
        <v>0.70368214841698651</v>
      </c>
      <c r="U66" s="123">
        <f t="shared" si="27"/>
        <v>0.52794257451686832</v>
      </c>
      <c r="V66" s="123">
        <f t="shared" si="27"/>
        <v>0.45864936318367994</v>
      </c>
      <c r="W66" s="123">
        <f t="shared" si="27"/>
        <v>0.9880644942647151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8.0005295433104487E-2</v>
      </c>
      <c r="D67" s="99">
        <f>RES_hhdet_in_tesh!D67/RES_summary!D$21</f>
        <v>1.9663934722963589E-2</v>
      </c>
      <c r="E67" s="99">
        <f>RES_hhdet_in_tesh!E67/RES_summary!E$21</f>
        <v>0.19893998994262077</v>
      </c>
      <c r="F67" s="99">
        <f>RES_hhdet_in_tesh!F67/RES_summary!F$21</f>
        <v>0.25691836074051555</v>
      </c>
      <c r="G67" s="99">
        <f>RES_hhdet_in_tesh!G67/RES_summary!G$21</f>
        <v>0.58002056521210155</v>
      </c>
      <c r="H67" s="99">
        <f>RES_hhdet_in_tesh!H67/RES_summary!H$21</f>
        <v>0.92384988402187374</v>
      </c>
      <c r="I67" s="99">
        <f>RES_hhdet_in_tesh!I67/RES_summary!I$21</f>
        <v>0.16869018869616836</v>
      </c>
      <c r="J67" s="99">
        <f>RES_hhdet_in_tesh!J67/RES_summary!J$21</f>
        <v>0.31852314834592388</v>
      </c>
      <c r="K67" s="99">
        <f>RES_hhdet_in_tesh!K67/RES_summary!K$21</f>
        <v>0.59632683183572355</v>
      </c>
      <c r="L67" s="99">
        <f>RES_hhdet_in_tesh!L67/RES_summary!L$21</f>
        <v>0.74943822035771601</v>
      </c>
      <c r="M67" s="99">
        <f>RES_hhdet_in_tesh!M67/RES_summary!M$21</f>
        <v>1.7034199799455982</v>
      </c>
      <c r="N67" s="99">
        <f>RES_hhdet_in_tesh!N67/RES_summary!N$21</f>
        <v>1.7964023148882637</v>
      </c>
      <c r="O67" s="99">
        <f>RES_hhdet_in_tesh!O67/RES_summary!O$21</f>
        <v>1.3657588994240979</v>
      </c>
      <c r="P67" s="99">
        <f>RES_hhdet_in_tesh!P67/RES_summary!P$21</f>
        <v>1.7745554847195346</v>
      </c>
      <c r="Q67" s="99">
        <f>RES_hhdet_in_tesh!Q67/RES_summary!Q$21</f>
        <v>1.710003770066421</v>
      </c>
      <c r="R67" s="99">
        <f>RES_hhdet_in_tesh!R67/RES_summary!R$21</f>
        <v>1.7871049286075316</v>
      </c>
      <c r="S67" s="99">
        <f>RES_hhdet_in_tesh!S67/RES_summary!S$21</f>
        <v>1.0867838292740002</v>
      </c>
      <c r="T67" s="99">
        <f>RES_hhdet_in_tesh!T67/RES_summary!T$21</f>
        <v>0.70368214841698651</v>
      </c>
      <c r="U67" s="99">
        <f>RES_hhdet_in_tesh!U67/RES_summary!U$21</f>
        <v>0.52794257451686832</v>
      </c>
      <c r="V67" s="99">
        <f>RES_hhdet_in_tesh!V67/RES_summary!V$21</f>
        <v>0.45864936318367994</v>
      </c>
      <c r="W67" s="99">
        <f>RES_hhdet_in_tesh!W67/RES_summary!W$21</f>
        <v>0.9880644942647151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8.9694594174800244</v>
      </c>
      <c r="D68" s="123">
        <v>9.6227018542855216</v>
      </c>
      <c r="E68" s="123">
        <v>9.8002225743888687</v>
      </c>
      <c r="F68" s="123">
        <v>9.3102445647548304</v>
      </c>
      <c r="G68" s="123">
        <v>9.0663355447670249</v>
      </c>
      <c r="H68" s="123">
        <v>9.033468413397582</v>
      </c>
      <c r="I68" s="123">
        <v>8.4682430719603978</v>
      </c>
      <c r="J68" s="123">
        <v>8.684005225406068</v>
      </c>
      <c r="K68" s="123">
        <v>8.8358529700885544</v>
      </c>
      <c r="L68" s="123">
        <v>10.288210362624742</v>
      </c>
      <c r="M68" s="123">
        <v>7.6811457287652178</v>
      </c>
      <c r="N68" s="123">
        <v>8.0673722402618058</v>
      </c>
      <c r="O68" s="123">
        <v>8.7849025741284823</v>
      </c>
      <c r="P68" s="123">
        <v>6.9892312368848595</v>
      </c>
      <c r="Q68" s="123">
        <v>8.3878734400950616</v>
      </c>
      <c r="R68" s="123">
        <v>8.6625321109805657</v>
      </c>
      <c r="S68" s="123">
        <v>8.1845084369142764</v>
      </c>
      <c r="T68" s="123">
        <v>7.8462243345242193</v>
      </c>
      <c r="U68" s="123">
        <v>7.2014932734894099</v>
      </c>
      <c r="V68" s="123">
        <v>6.3342877386873724</v>
      </c>
      <c r="W68" s="123">
        <v>6.5654414886809453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8.9862201035817435</v>
      </c>
      <c r="D69" s="99">
        <v>9.620430412788485</v>
      </c>
      <c r="E69" s="99">
        <v>9.8015962332793034</v>
      </c>
      <c r="F69" s="99">
        <v>9.3113281662572405</v>
      </c>
      <c r="G69" s="99">
        <v>9.0658819527854071</v>
      </c>
      <c r="H69" s="99">
        <v>9.036705173903707</v>
      </c>
      <c r="I69" s="99">
        <v>8.4440194985892187</v>
      </c>
      <c r="J69" s="99">
        <v>8.6956743731579991</v>
      </c>
      <c r="K69" s="99">
        <v>8.8394995087039323</v>
      </c>
      <c r="L69" s="99">
        <v>10.304803909812492</v>
      </c>
      <c r="M69" s="99">
        <v>7.6804328730131939</v>
      </c>
      <c r="N69" s="99">
        <v>8.0640894186517702</v>
      </c>
      <c r="O69" s="99">
        <v>8.7875928137318109</v>
      </c>
      <c r="P69" s="99">
        <v>6.9892238861976708</v>
      </c>
      <c r="Q69" s="99">
        <v>8.404244564767902</v>
      </c>
      <c r="R69" s="99">
        <v>8.6641695035397088</v>
      </c>
      <c r="S69" s="99">
        <v>8.1861425681391395</v>
      </c>
      <c r="T69" s="99">
        <v>7.8516046457999975</v>
      </c>
      <c r="U69" s="99">
        <v>7.2012082774425936</v>
      </c>
      <c r="V69" s="99">
        <v>6.3196982943013165</v>
      </c>
      <c r="W69" s="99">
        <v>6.5655026801059808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8.9870745894209936</v>
      </c>
      <c r="D70" s="99">
        <v>9.6208550250013722</v>
      </c>
      <c r="E70" s="99">
        <v>9.8026183966605061</v>
      </c>
      <c r="F70" s="99">
        <v>9.3130804801786731</v>
      </c>
      <c r="G70" s="99">
        <v>9.0674174700836758</v>
      </c>
      <c r="H70" s="99">
        <v>9.0382825081183267</v>
      </c>
      <c r="I70" s="99">
        <v>8.4442271938957187</v>
      </c>
      <c r="J70" s="99">
        <v>8.6983944123327195</v>
      </c>
      <c r="K70" s="99">
        <v>8.8415964387110986</v>
      </c>
      <c r="L70" s="99">
        <v>10.307999701321771</v>
      </c>
      <c r="M70" s="99">
        <v>0</v>
      </c>
      <c r="N70" s="99">
        <v>8.0605719572289694</v>
      </c>
      <c r="O70" s="99">
        <v>8.7874495244380579</v>
      </c>
      <c r="P70" s="99">
        <v>0</v>
      </c>
      <c r="Q70" s="99">
        <v>8.4030918901582119</v>
      </c>
      <c r="R70" s="99">
        <v>8.6669319323046423</v>
      </c>
      <c r="S70" s="99">
        <v>8.1860661698286261</v>
      </c>
      <c r="T70" s="99">
        <v>7.8480395068494486</v>
      </c>
      <c r="U70" s="99">
        <v>7.1948671201308105</v>
      </c>
      <c r="V70" s="99">
        <v>6.3087299335644929</v>
      </c>
      <c r="W70" s="99">
        <v>6.5602473394598535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4.4049647882612328</v>
      </c>
      <c r="D71" s="102">
        <v>4.9089896574720697</v>
      </c>
      <c r="E71" s="102">
        <v>4.9131920976338579</v>
      </c>
      <c r="F71" s="102">
        <v>4.6755573009306106</v>
      </c>
      <c r="G71" s="102">
        <v>4.6008247902836823</v>
      </c>
      <c r="H71" s="102">
        <v>4.5224112001457542</v>
      </c>
      <c r="I71" s="102">
        <v>4.4592303577394397</v>
      </c>
      <c r="J71" s="102">
        <v>4.2426475086976394</v>
      </c>
      <c r="K71" s="102">
        <v>4.4211190032955159</v>
      </c>
      <c r="L71" s="102">
        <v>4.5878072356998549</v>
      </c>
      <c r="M71" s="102">
        <v>0</v>
      </c>
      <c r="N71" s="102">
        <v>3.5514309827438142</v>
      </c>
      <c r="O71" s="102">
        <v>4.0495813723017191</v>
      </c>
      <c r="P71" s="102">
        <v>0</v>
      </c>
      <c r="Q71" s="102">
        <v>4.0254724871484893</v>
      </c>
      <c r="R71" s="102">
        <v>4.3155352594439567</v>
      </c>
      <c r="S71" s="102">
        <v>4.071779070486329</v>
      </c>
      <c r="T71" s="102">
        <v>3.7426937676190084</v>
      </c>
      <c r="U71" s="102">
        <v>3.2943833636584396</v>
      </c>
      <c r="V71" s="102">
        <v>2.8366343126485964</v>
      </c>
      <c r="W71" s="102">
        <v>2.9723763974819706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4.5821098011597607</v>
      </c>
      <c r="D72" s="105">
        <v>4.7118653675293034</v>
      </c>
      <c r="E72" s="105">
        <v>4.8894262990266508</v>
      </c>
      <c r="F72" s="105">
        <v>4.6375231792480616</v>
      </c>
      <c r="G72" s="105">
        <v>4.4665926797999935</v>
      </c>
      <c r="H72" s="105">
        <v>4.5158713079725725</v>
      </c>
      <c r="I72" s="105">
        <v>3.9849968361562782</v>
      </c>
      <c r="J72" s="105">
        <v>4.4557469036350801</v>
      </c>
      <c r="K72" s="105">
        <v>4.4204774354155827</v>
      </c>
      <c r="L72" s="105">
        <v>5.7201924656219152</v>
      </c>
      <c r="M72" s="105">
        <v>0</v>
      </c>
      <c r="N72" s="105">
        <v>4.5091409744851552</v>
      </c>
      <c r="O72" s="105">
        <v>4.7378681521363397</v>
      </c>
      <c r="P72" s="105">
        <v>0</v>
      </c>
      <c r="Q72" s="105">
        <v>4.3776194030097235</v>
      </c>
      <c r="R72" s="105">
        <v>4.3513966728606857</v>
      </c>
      <c r="S72" s="105">
        <v>4.114287099342298</v>
      </c>
      <c r="T72" s="105">
        <v>4.1053457392304393</v>
      </c>
      <c r="U72" s="105">
        <v>3.90048375647237</v>
      </c>
      <c r="V72" s="105">
        <v>3.472095620915896</v>
      </c>
      <c r="W72" s="105">
        <v>3.5878709419778829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8.5455683127545203</v>
      </c>
      <c r="D73" s="102">
        <v>9.7320314953850406</v>
      </c>
      <c r="E73" s="102">
        <v>9.6441887015274208</v>
      </c>
      <c r="F73" s="102">
        <v>9.1931328985791971</v>
      </c>
      <c r="G73" s="102">
        <v>9.097249024013335</v>
      </c>
      <c r="H73" s="102">
        <v>8.8630804418819302</v>
      </c>
      <c r="I73" s="102">
        <v>9.0454896495588564</v>
      </c>
      <c r="J73" s="102">
        <v>8.2008800736444911</v>
      </c>
      <c r="K73" s="102">
        <v>8.662281704989919</v>
      </c>
      <c r="L73" s="102">
        <v>8.4250131318747492</v>
      </c>
      <c r="M73" s="102">
        <v>8.3975991355844108</v>
      </c>
      <c r="N73" s="102">
        <v>8.1928005662410435</v>
      </c>
      <c r="O73" s="102">
        <v>8.0440860874667806</v>
      </c>
      <c r="P73" s="102">
        <v>0</v>
      </c>
      <c r="Q73" s="102">
        <v>8.1558361387052596</v>
      </c>
      <c r="R73" s="102">
        <v>8.2281144339035475</v>
      </c>
      <c r="S73" s="102">
        <v>8.085345019255147</v>
      </c>
      <c r="T73" s="102">
        <v>7.659343029271013</v>
      </c>
      <c r="U73" s="102">
        <v>7.2111999047110551</v>
      </c>
      <c r="V73" s="102">
        <v>6.71585330174518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8.547593397310985</v>
      </c>
      <c r="D74" s="105">
        <v>9.7345337771448879</v>
      </c>
      <c r="E74" s="105">
        <v>9.6470572259652254</v>
      </c>
      <c r="F74" s="105">
        <v>9.1968333901703563</v>
      </c>
      <c r="G74" s="105">
        <v>9.0997172269704176</v>
      </c>
      <c r="H74" s="105">
        <v>8.8635299408225716</v>
      </c>
      <c r="I74" s="105">
        <v>9.0463861812116271</v>
      </c>
      <c r="J74" s="105">
        <v>8.2012787017290751</v>
      </c>
      <c r="K74" s="105">
        <v>8.6637941749093841</v>
      </c>
      <c r="L74" s="105">
        <v>8.421787379285858</v>
      </c>
      <c r="M74" s="105">
        <v>8.3998344036372306</v>
      </c>
      <c r="N74" s="105">
        <v>8.1928620737777731</v>
      </c>
      <c r="O74" s="105">
        <v>8.0438690090966762</v>
      </c>
      <c r="P74" s="105">
        <v>8.1566673763970456</v>
      </c>
      <c r="Q74" s="105">
        <v>8.1593587692266656</v>
      </c>
      <c r="R74" s="105">
        <v>8.2310935496683495</v>
      </c>
      <c r="S74" s="105">
        <v>8.086420544294656</v>
      </c>
      <c r="T74" s="105">
        <v>7.6514491318143412</v>
      </c>
      <c r="U74" s="105">
        <v>7.208803477201263</v>
      </c>
      <c r="V74" s="105">
        <v>6.7116381112727517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4.1537559041874106</v>
      </c>
      <c r="D75" s="99">
        <v>4.9754011307225916</v>
      </c>
      <c r="E75" s="99">
        <v>4.823061666023448</v>
      </c>
      <c r="F75" s="99">
        <v>4.6070681223994123</v>
      </c>
      <c r="G75" s="99">
        <v>4.6196306391497393</v>
      </c>
      <c r="H75" s="99">
        <v>4.4214034772388837</v>
      </c>
      <c r="I75" s="99">
        <v>4.8180850405880129</v>
      </c>
      <c r="J75" s="99">
        <v>3.9560583803727019</v>
      </c>
      <c r="K75" s="99">
        <v>4.3171826933952957</v>
      </c>
      <c r="L75" s="99">
        <v>3.5487231169552209</v>
      </c>
      <c r="M75" s="99">
        <v>3.8913733016071261</v>
      </c>
      <c r="N75" s="99">
        <v>3.6213247730654752</v>
      </c>
      <c r="O75" s="99">
        <v>3.6355052104245358</v>
      </c>
      <c r="P75" s="99">
        <v>3.8383723091660036</v>
      </c>
      <c r="Q75" s="99">
        <v>3.8837003334989175</v>
      </c>
      <c r="R75" s="99">
        <v>4.0598394583957358</v>
      </c>
      <c r="S75" s="99">
        <v>4.0127649674439434</v>
      </c>
      <c r="T75" s="99">
        <v>3.6308609991600571</v>
      </c>
      <c r="U75" s="99">
        <v>3.2987279685648971</v>
      </c>
      <c r="V75" s="99">
        <v>3.0407532722167141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4.3938374931235744</v>
      </c>
      <c r="D76" s="99">
        <v>4.7591326464222972</v>
      </c>
      <c r="E76" s="99">
        <v>4.8239955599417783</v>
      </c>
      <c r="F76" s="99">
        <v>4.5897652677709448</v>
      </c>
      <c r="G76" s="99">
        <v>4.4800865878206784</v>
      </c>
      <c r="H76" s="99">
        <v>4.442126463583687</v>
      </c>
      <c r="I76" s="99">
        <v>4.2283011406236133</v>
      </c>
      <c r="J76" s="99">
        <v>4.2452203213563751</v>
      </c>
      <c r="K76" s="99">
        <v>4.3466114815140866</v>
      </c>
      <c r="L76" s="99">
        <v>4.8730642623306366</v>
      </c>
      <c r="M76" s="99">
        <v>4.508461102030104</v>
      </c>
      <c r="N76" s="99">
        <v>4.5715373007122961</v>
      </c>
      <c r="O76" s="99">
        <v>4.4083637986721396</v>
      </c>
      <c r="P76" s="99">
        <v>4.3182950672310421</v>
      </c>
      <c r="Q76" s="99">
        <v>4.2756584357277463</v>
      </c>
      <c r="R76" s="99">
        <v>4.1712540912726137</v>
      </c>
      <c r="S76" s="99">
        <v>4.0736555768507108</v>
      </c>
      <c r="T76" s="99">
        <v>4.0205881326542841</v>
      </c>
      <c r="U76" s="99">
        <v>3.9100755086363659</v>
      </c>
      <c r="V76" s="99">
        <v>3.6708848390560385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1.7173095996883321</v>
      </c>
      <c r="D77" s="123">
        <v>1.7020535484273773</v>
      </c>
      <c r="E77" s="123">
        <v>1.6921917293103388</v>
      </c>
      <c r="F77" s="123">
        <v>1.7081314438560833</v>
      </c>
      <c r="G77" s="123">
        <v>1.6913891352008406</v>
      </c>
      <c r="H77" s="123">
        <v>1.8504350815622108</v>
      </c>
      <c r="I77" s="123">
        <v>1.6739617988402196</v>
      </c>
      <c r="J77" s="123">
        <v>1.7228771684677278</v>
      </c>
      <c r="K77" s="123">
        <v>1.5649618250935549</v>
      </c>
      <c r="L77" s="123">
        <v>1.9751177550922472</v>
      </c>
      <c r="M77" s="123">
        <v>1.8639667837542999</v>
      </c>
      <c r="N77" s="123">
        <v>1.8385411577914827</v>
      </c>
      <c r="O77" s="123">
        <v>1.7843032103059684</v>
      </c>
      <c r="P77" s="123">
        <v>1.7404711680189109</v>
      </c>
      <c r="Q77" s="123">
        <v>1.7043714121684121</v>
      </c>
      <c r="R77" s="123">
        <v>1.6613023092792172</v>
      </c>
      <c r="S77" s="123">
        <v>1.6263515044241443</v>
      </c>
      <c r="T77" s="123">
        <v>1.5947543259196926</v>
      </c>
      <c r="U77" s="123">
        <v>1.5655559804951045</v>
      </c>
      <c r="V77" s="123">
        <v>1.5323176174693147</v>
      </c>
      <c r="W77" s="123">
        <v>1.5050059131835063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1.7236278583518316</v>
      </c>
      <c r="D78" s="99">
        <v>1.7005995615135068</v>
      </c>
      <c r="E78" s="99">
        <v>1.696689875044455</v>
      </c>
      <c r="F78" s="99">
        <v>1.7049140650822701</v>
      </c>
      <c r="G78" s="99">
        <v>1.6887714576116855</v>
      </c>
      <c r="H78" s="99">
        <v>1.8604438310168181</v>
      </c>
      <c r="I78" s="99">
        <v>1.6609239864696961</v>
      </c>
      <c r="J78" s="99">
        <v>1.7253101347490667</v>
      </c>
      <c r="K78" s="99">
        <v>1.5649359281060466</v>
      </c>
      <c r="L78" s="99">
        <v>2.02545801280076</v>
      </c>
      <c r="M78" s="99">
        <v>1.8696080714186125</v>
      </c>
      <c r="N78" s="99">
        <v>1.8353384096323742</v>
      </c>
      <c r="O78" s="99">
        <v>1.781995279158737</v>
      </c>
      <c r="P78" s="99">
        <v>1.7394747440714591</v>
      </c>
      <c r="Q78" s="99">
        <v>1.7085712371847941</v>
      </c>
      <c r="R78" s="99">
        <v>1.6612870641194808</v>
      </c>
      <c r="S78" s="99">
        <v>1.6267846685613712</v>
      </c>
      <c r="T78" s="99">
        <v>1.5963270185273881</v>
      </c>
      <c r="U78" s="99">
        <v>1.5668506035766765</v>
      </c>
      <c r="V78" s="99">
        <v>1.5305858603700853</v>
      </c>
      <c r="W78" s="99">
        <v>1.4969150142000036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1.7108271032802667</v>
      </c>
      <c r="D79" s="110">
        <v>1.7033720613575978</v>
      </c>
      <c r="E79" s="110">
        <v>1.6882236144812093</v>
      </c>
      <c r="F79" s="110">
        <v>1.710661012556671</v>
      </c>
      <c r="G79" s="110">
        <v>1.6937700579859507</v>
      </c>
      <c r="H79" s="110">
        <v>1.8401246903956126</v>
      </c>
      <c r="I79" s="110">
        <v>1.6929498464890125</v>
      </c>
      <c r="J79" s="110">
        <v>1.7169242760970747</v>
      </c>
      <c r="K79" s="110">
        <v>1.5650077922100321</v>
      </c>
      <c r="L79" s="110">
        <v>1.9002434662084613</v>
      </c>
      <c r="M79" s="110">
        <v>1.8544037906369775</v>
      </c>
      <c r="N79" s="110">
        <v>1.8442387304420029</v>
      </c>
      <c r="O79" s="110">
        <v>1.788103706065838</v>
      </c>
      <c r="P79" s="110">
        <v>1.7415745655769097</v>
      </c>
      <c r="Q79" s="110">
        <v>1.7000040370151728</v>
      </c>
      <c r="R79" s="110">
        <v>1.6613226043735985</v>
      </c>
      <c r="S79" s="110">
        <v>1.6257942384853679</v>
      </c>
      <c r="T79" s="110">
        <v>1.5926572050259244</v>
      </c>
      <c r="U79" s="110">
        <v>1.563685813230133</v>
      </c>
      <c r="V79" s="110">
        <v>1.5349206844336341</v>
      </c>
      <c r="W79" s="110">
        <v>1.5156475894416437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87.678641739303245</v>
      </c>
      <c r="D81" s="118">
        <f t="shared" si="28"/>
        <v>86.396057252359967</v>
      </c>
      <c r="E81" s="118">
        <f t="shared" si="28"/>
        <v>85.406391941560031</v>
      </c>
      <c r="F81" s="118">
        <f t="shared" si="28"/>
        <v>83.59525125680824</v>
      </c>
      <c r="G81" s="118">
        <f t="shared" si="28"/>
        <v>81.833459666979678</v>
      </c>
      <c r="H81" s="118">
        <f t="shared" si="28"/>
        <v>81.318570283241343</v>
      </c>
      <c r="I81" s="118">
        <f t="shared" si="28"/>
        <v>79.133405052357105</v>
      </c>
      <c r="J81" s="118">
        <f t="shared" si="28"/>
        <v>78.420608383839522</v>
      </c>
      <c r="K81" s="118">
        <f t="shared" si="28"/>
        <v>79.50629040031049</v>
      </c>
      <c r="L81" s="118">
        <f t="shared" si="28"/>
        <v>79.449455227957472</v>
      </c>
      <c r="M81" s="118">
        <f t="shared" si="28"/>
        <v>79.101174371097215</v>
      </c>
      <c r="N81" s="118">
        <f t="shared" si="28"/>
        <v>75.282942744749931</v>
      </c>
      <c r="O81" s="118">
        <f t="shared" si="28"/>
        <v>71.474212336032906</v>
      </c>
      <c r="P81" s="118">
        <f t="shared" si="28"/>
        <v>65.343240607819183</v>
      </c>
      <c r="Q81" s="118">
        <f t="shared" si="28"/>
        <v>61.554034466569334</v>
      </c>
      <c r="R81" s="118">
        <f t="shared" ref="R81:V81" si="29">R82+R85+R87+R100</f>
        <v>59.03642629917541</v>
      </c>
      <c r="S81" s="118">
        <f t="shared" si="29"/>
        <v>55.994007311404303</v>
      </c>
      <c r="T81" s="118">
        <f t="shared" si="29"/>
        <v>53.001740320687745</v>
      </c>
      <c r="U81" s="118">
        <f t="shared" si="29"/>
        <v>50.131370779523458</v>
      </c>
      <c r="V81" s="118">
        <f t="shared" si="29"/>
        <v>47.355442007166147</v>
      </c>
      <c r="W81" s="118">
        <f t="shared" ref="W81" si="30">W82+W85+W87+W100</f>
        <v>43.06444202100019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77.34131800076247</v>
      </c>
      <c r="D82" s="123">
        <f t="shared" si="31"/>
        <v>74.939633943481851</v>
      </c>
      <c r="E82" s="123">
        <f t="shared" si="31"/>
        <v>73.873714033880276</v>
      </c>
      <c r="F82" s="123">
        <f t="shared" si="31"/>
        <v>72.432458927496995</v>
      </c>
      <c r="G82" s="123">
        <f t="shared" si="31"/>
        <v>70.461145300101094</v>
      </c>
      <c r="H82" s="123">
        <f t="shared" si="31"/>
        <v>69.69143987838504</v>
      </c>
      <c r="I82" s="123">
        <f t="shared" si="31"/>
        <v>68.225533526696665</v>
      </c>
      <c r="J82" s="123">
        <f t="shared" si="31"/>
        <v>68.184444032223468</v>
      </c>
      <c r="K82" s="123">
        <f t="shared" si="31"/>
        <v>68.682042784999254</v>
      </c>
      <c r="L82" s="123">
        <f t="shared" si="31"/>
        <v>68.37519632353964</v>
      </c>
      <c r="M82" s="123">
        <f t="shared" si="31"/>
        <v>67.143569220368391</v>
      </c>
      <c r="N82" s="123">
        <f t="shared" si="31"/>
        <v>63.449502153995667</v>
      </c>
      <c r="O82" s="123">
        <f t="shared" si="31"/>
        <v>60.276429081375959</v>
      </c>
      <c r="P82" s="123">
        <f t="shared" si="31"/>
        <v>53.672258421431714</v>
      </c>
      <c r="Q82" s="123">
        <f t="shared" si="31"/>
        <v>49.986455183862603</v>
      </c>
      <c r="R82" s="123">
        <f t="shared" ref="R82:V82" si="32">SUM(R83:R84)</f>
        <v>47.358203073793341</v>
      </c>
      <c r="S82" s="123">
        <f t="shared" si="32"/>
        <v>45.195207540736241</v>
      </c>
      <c r="T82" s="123">
        <f t="shared" si="32"/>
        <v>43.048919467722101</v>
      </c>
      <c r="U82" s="123">
        <f t="shared" si="32"/>
        <v>40.829320643019898</v>
      </c>
      <c r="V82" s="123">
        <f t="shared" si="32"/>
        <v>38.648046538298331</v>
      </c>
      <c r="W82" s="123">
        <f t="shared" ref="W82" si="33">SUM(W83:W84)</f>
        <v>34.10990954827917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76.635811353770805</v>
      </c>
      <c r="D83" s="99">
        <v>74.269190616479321</v>
      </c>
      <c r="E83" s="99">
        <v>73.224805207760198</v>
      </c>
      <c r="F83" s="99">
        <v>71.809016710567974</v>
      </c>
      <c r="G83" s="99">
        <v>69.869025586719573</v>
      </c>
      <c r="H83" s="99">
        <v>69.120520064784429</v>
      </c>
      <c r="I83" s="99">
        <v>67.682926550435582</v>
      </c>
      <c r="J83" s="99">
        <v>67.639907180585539</v>
      </c>
      <c r="K83" s="99">
        <v>68.140149722999595</v>
      </c>
      <c r="L83" s="99">
        <v>67.824466429785488</v>
      </c>
      <c r="M83" s="99">
        <v>66.63537982616424</v>
      </c>
      <c r="N83" s="99">
        <v>62.969691519207508</v>
      </c>
      <c r="O83" s="99">
        <v>59.817542870386539</v>
      </c>
      <c r="P83" s="99">
        <v>53.290812769149191</v>
      </c>
      <c r="Q83" s="99">
        <v>49.621348529650277</v>
      </c>
      <c r="R83" s="99">
        <v>47.010850765013686</v>
      </c>
      <c r="S83" s="99">
        <v>44.869234831242643</v>
      </c>
      <c r="T83" s="99">
        <v>42.741940378810405</v>
      </c>
      <c r="U83" s="99">
        <v>40.543999690061661</v>
      </c>
      <c r="V83" s="99">
        <v>38.384790637046081</v>
      </c>
      <c r="W83" s="99">
        <v>33.871931724931017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0.70550664699167209</v>
      </c>
      <c r="D84" s="99">
        <v>0.67044332700253739</v>
      </c>
      <c r="E84" s="99">
        <v>0.64890882612007261</v>
      </c>
      <c r="F84" s="99">
        <v>0.62344221692901969</v>
      </c>
      <c r="G84" s="99">
        <v>0.59211971338151903</v>
      </c>
      <c r="H84" s="99">
        <v>0.57091981360060939</v>
      </c>
      <c r="I84" s="99">
        <v>0.54260697626108745</v>
      </c>
      <c r="J84" s="99">
        <v>0.54453685163792909</v>
      </c>
      <c r="K84" s="99">
        <v>0.54189306199965825</v>
      </c>
      <c r="L84" s="99">
        <v>0.55072989375415893</v>
      </c>
      <c r="M84" s="99">
        <v>0.50818939420415277</v>
      </c>
      <c r="N84" s="99">
        <v>0.47981063478815772</v>
      </c>
      <c r="O84" s="99">
        <v>0.45888621098941884</v>
      </c>
      <c r="P84" s="99">
        <v>0.38144565228252159</v>
      </c>
      <c r="Q84" s="99">
        <v>0.36510665421232569</v>
      </c>
      <c r="R84" s="99">
        <v>0.34735230877965562</v>
      </c>
      <c r="S84" s="99">
        <v>0.32597270949359508</v>
      </c>
      <c r="T84" s="99">
        <v>0.30697908891169234</v>
      </c>
      <c r="U84" s="99">
        <v>0.28532095295823456</v>
      </c>
      <c r="V84" s="99">
        <v>0.26325590125225418</v>
      </c>
      <c r="W84" s="99">
        <v>0.23797782334815523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7.9827754777444401E-2</v>
      </c>
      <c r="D85" s="123">
        <f t="shared" si="34"/>
        <v>1.9823041402085406E-2</v>
      </c>
      <c r="E85" s="123">
        <f t="shared" si="34"/>
        <v>0.19884548461416318</v>
      </c>
      <c r="F85" s="123">
        <f t="shared" si="34"/>
        <v>0.25676635496487099</v>
      </c>
      <c r="G85" s="123">
        <f t="shared" si="34"/>
        <v>0.58002309735788837</v>
      </c>
      <c r="H85" s="123">
        <f t="shared" si="34"/>
        <v>0.92372024936765551</v>
      </c>
      <c r="I85" s="123">
        <f t="shared" si="34"/>
        <v>0.16881049444182966</v>
      </c>
      <c r="J85" s="123">
        <f t="shared" si="34"/>
        <v>0.31817560212991192</v>
      </c>
      <c r="K85" s="123">
        <f t="shared" si="34"/>
        <v>0.59589086376311706</v>
      </c>
      <c r="L85" s="123">
        <f t="shared" si="34"/>
        <v>0.7494095133688502</v>
      </c>
      <c r="M85" s="123">
        <f t="shared" si="34"/>
        <v>1.7035425220248608</v>
      </c>
      <c r="N85" s="123">
        <f t="shared" si="34"/>
        <v>1.7963750602920228</v>
      </c>
      <c r="O85" s="123">
        <f t="shared" si="34"/>
        <v>1.3657112495914181</v>
      </c>
      <c r="P85" s="123">
        <f t="shared" si="34"/>
        <v>1.7745088646280163</v>
      </c>
      <c r="Q85" s="123">
        <f t="shared" si="34"/>
        <v>1.7100512449795939</v>
      </c>
      <c r="R85" s="123">
        <f t="shared" si="34"/>
        <v>1.7870463453597814</v>
      </c>
      <c r="S85" s="123">
        <f t="shared" si="34"/>
        <v>1.0871087947183755</v>
      </c>
      <c r="T85" s="123">
        <f t="shared" si="34"/>
        <v>0.70378424658635985</v>
      </c>
      <c r="U85" s="123">
        <f t="shared" si="34"/>
        <v>0.52843844490318437</v>
      </c>
      <c r="V85" s="123">
        <f t="shared" si="34"/>
        <v>0.45860568490718057</v>
      </c>
      <c r="W85" s="123">
        <f t="shared" si="34"/>
        <v>0.98807461126053375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7.9827754777444401E-2</v>
      </c>
      <c r="D86" s="99">
        <f>RES_hhdet_in_tesh!D86/RES_summary!D$21</f>
        <v>1.9823041402085406E-2</v>
      </c>
      <c r="E86" s="99">
        <f>RES_hhdet_in_tesh!E86/RES_summary!E$21</f>
        <v>0.19884548461416318</v>
      </c>
      <c r="F86" s="99">
        <f>RES_hhdet_in_tesh!F86/RES_summary!F$21</f>
        <v>0.25676635496487099</v>
      </c>
      <c r="G86" s="99">
        <f>RES_hhdet_in_tesh!G86/RES_summary!G$21</f>
        <v>0.58002309735788837</v>
      </c>
      <c r="H86" s="99">
        <f>RES_hhdet_in_tesh!H86/RES_summary!H$21</f>
        <v>0.92372024936765551</v>
      </c>
      <c r="I86" s="99">
        <f>RES_hhdet_in_tesh!I86/RES_summary!I$21</f>
        <v>0.16881049444182966</v>
      </c>
      <c r="J86" s="99">
        <f>RES_hhdet_in_tesh!J86/RES_summary!J$21</f>
        <v>0.31817560212991192</v>
      </c>
      <c r="K86" s="99">
        <f>RES_hhdet_in_tesh!K86/RES_summary!K$21</f>
        <v>0.59589086376311706</v>
      </c>
      <c r="L86" s="99">
        <f>RES_hhdet_in_tesh!L86/RES_summary!L$21</f>
        <v>0.7494095133688502</v>
      </c>
      <c r="M86" s="99">
        <f>RES_hhdet_in_tesh!M86/RES_summary!M$21</f>
        <v>1.7035425220248608</v>
      </c>
      <c r="N86" s="99">
        <f>RES_hhdet_in_tesh!N86/RES_summary!N$21</f>
        <v>1.7963750602920228</v>
      </c>
      <c r="O86" s="99">
        <f>RES_hhdet_in_tesh!O86/RES_summary!O$21</f>
        <v>1.3657112495914181</v>
      </c>
      <c r="P86" s="99">
        <f>RES_hhdet_in_tesh!P86/RES_summary!P$21</f>
        <v>1.7745088646280163</v>
      </c>
      <c r="Q86" s="99">
        <f>RES_hhdet_in_tesh!Q86/RES_summary!Q$21</f>
        <v>1.7100512449795939</v>
      </c>
      <c r="R86" s="99">
        <f>RES_hhdet_in_tesh!R86/RES_summary!R$21</f>
        <v>1.7870463453597814</v>
      </c>
      <c r="S86" s="99">
        <f>RES_hhdet_in_tesh!S86/RES_summary!S$21</f>
        <v>1.0871087947183755</v>
      </c>
      <c r="T86" s="99">
        <f>RES_hhdet_in_tesh!T86/RES_summary!T$21</f>
        <v>0.70378424658635985</v>
      </c>
      <c r="U86" s="99">
        <f>RES_hhdet_in_tesh!U86/RES_summary!U$21</f>
        <v>0.52843844490318437</v>
      </c>
      <c r="V86" s="99">
        <f>RES_hhdet_in_tesh!V86/RES_summary!V$21</f>
        <v>0.45860568490718057</v>
      </c>
      <c r="W86" s="99">
        <f>RES_hhdet_in_tesh!W86/RES_summary!W$21</f>
        <v>0.98807461126053375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8.5466688804830717</v>
      </c>
      <c r="D87" s="123">
        <v>9.7332282061184223</v>
      </c>
      <c r="E87" s="123">
        <v>9.6456088085843845</v>
      </c>
      <c r="F87" s="123">
        <v>9.1953649617897089</v>
      </c>
      <c r="G87" s="123">
        <v>9.0985212115347434</v>
      </c>
      <c r="H87" s="123">
        <v>8.8632854650930284</v>
      </c>
      <c r="I87" s="123">
        <v>9.0461111847295896</v>
      </c>
      <c r="J87" s="123">
        <v>8.2010644733890672</v>
      </c>
      <c r="K87" s="123">
        <v>8.6633489593381015</v>
      </c>
      <c r="L87" s="123">
        <v>8.4246059248405132</v>
      </c>
      <c r="M87" s="123">
        <v>8.3996588380669905</v>
      </c>
      <c r="N87" s="123">
        <v>8.1928268000202458</v>
      </c>
      <c r="O87" s="123">
        <v>8.0439682989996832</v>
      </c>
      <c r="P87" s="123">
        <v>8.1548987561825435</v>
      </c>
      <c r="Q87" s="123">
        <v>8.157524000711966</v>
      </c>
      <c r="R87" s="123">
        <v>8.2298542756486839</v>
      </c>
      <c r="S87" s="123">
        <v>8.0858967374643189</v>
      </c>
      <c r="T87" s="123">
        <v>7.6563794013533641</v>
      </c>
      <c r="U87" s="123">
        <v>7.2099258783702425</v>
      </c>
      <c r="V87" s="123">
        <v>6.7138690995269963</v>
      </c>
      <c r="W87" s="123">
        <v>6.4508102720188392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8.5455683127545203</v>
      </c>
      <c r="D96" s="102">
        <v>9.7320314953850442</v>
      </c>
      <c r="E96" s="102">
        <v>9.6441887015274208</v>
      </c>
      <c r="F96" s="102">
        <v>9.1931328985791971</v>
      </c>
      <c r="G96" s="102">
        <v>9.097249024013335</v>
      </c>
      <c r="H96" s="102">
        <v>8.8630804418819302</v>
      </c>
      <c r="I96" s="102">
        <v>9.0454896495588546</v>
      </c>
      <c r="J96" s="102">
        <v>8.2008800736444929</v>
      </c>
      <c r="K96" s="102">
        <v>8.6622817049899208</v>
      </c>
      <c r="L96" s="102">
        <v>8.425013131874751</v>
      </c>
      <c r="M96" s="102">
        <v>8.3975991355844091</v>
      </c>
      <c r="N96" s="102">
        <v>8.1928005662410417</v>
      </c>
      <c r="O96" s="102">
        <v>8.0440860874667806</v>
      </c>
      <c r="P96" s="102">
        <v>8.1497852791547523</v>
      </c>
      <c r="Q96" s="102">
        <v>8.1558361387052614</v>
      </c>
      <c r="R96" s="102">
        <v>8.2281144339035475</v>
      </c>
      <c r="S96" s="102">
        <v>8.085345019255147</v>
      </c>
      <c r="T96" s="102">
        <v>7.659343029271013</v>
      </c>
      <c r="U96" s="102">
        <v>7.211199904711056</v>
      </c>
      <c r="V96" s="102">
        <v>6.7158533017451809</v>
      </c>
      <c r="W96" s="102">
        <v>6.4520466171577482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8.547593397310985</v>
      </c>
      <c r="D97" s="105">
        <v>9.7345337771448897</v>
      </c>
      <c r="E97" s="105">
        <v>9.6470572259652219</v>
      </c>
      <c r="F97" s="105">
        <v>9.1968333901703563</v>
      </c>
      <c r="G97" s="105">
        <v>9.0997172269704194</v>
      </c>
      <c r="H97" s="105">
        <v>8.8635299408225734</v>
      </c>
      <c r="I97" s="105">
        <v>9.0463861812116271</v>
      </c>
      <c r="J97" s="105">
        <v>8.2012787017290751</v>
      </c>
      <c r="K97" s="105">
        <v>8.6637941749093841</v>
      </c>
      <c r="L97" s="105">
        <v>8.4217873792858597</v>
      </c>
      <c r="M97" s="105">
        <v>8.3998344036372306</v>
      </c>
      <c r="N97" s="105">
        <v>8.1928620737777713</v>
      </c>
      <c r="O97" s="105">
        <v>8.0438690090966745</v>
      </c>
      <c r="P97" s="105">
        <v>8.1566673763970474</v>
      </c>
      <c r="Q97" s="105">
        <v>8.159358769226662</v>
      </c>
      <c r="R97" s="105">
        <v>8.2310935496683513</v>
      </c>
      <c r="S97" s="105">
        <v>8.0864205442946577</v>
      </c>
      <c r="T97" s="105">
        <v>7.6514491318143403</v>
      </c>
      <c r="U97" s="105">
        <v>7.2088034772012639</v>
      </c>
      <c r="V97" s="105">
        <v>6.7116381112727517</v>
      </c>
      <c r="W97" s="105">
        <v>6.4495281363192323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4.1537559041874106</v>
      </c>
      <c r="D98" s="99">
        <v>4.9754011307225916</v>
      </c>
      <c r="E98" s="99">
        <v>4.8230616660234471</v>
      </c>
      <c r="F98" s="99">
        <v>4.6070681223994097</v>
      </c>
      <c r="G98" s="99">
        <v>4.6196306391497393</v>
      </c>
      <c r="H98" s="99">
        <v>4.4214034772388837</v>
      </c>
      <c r="I98" s="99">
        <v>4.818085040588012</v>
      </c>
      <c r="J98" s="99">
        <v>3.9560583803727023</v>
      </c>
      <c r="K98" s="99">
        <v>4.3171826933952957</v>
      </c>
      <c r="L98" s="99">
        <v>3.5487231169552209</v>
      </c>
      <c r="M98" s="99">
        <v>3.8913733016071257</v>
      </c>
      <c r="N98" s="99">
        <v>3.6213247730654747</v>
      </c>
      <c r="O98" s="99">
        <v>3.6355052104245362</v>
      </c>
      <c r="P98" s="99">
        <v>3.8383723091660036</v>
      </c>
      <c r="Q98" s="99">
        <v>3.8837003334989175</v>
      </c>
      <c r="R98" s="99">
        <v>4.0598394583957358</v>
      </c>
      <c r="S98" s="99">
        <v>4.0127649674439443</v>
      </c>
      <c r="T98" s="99">
        <v>3.6308609991600567</v>
      </c>
      <c r="U98" s="99">
        <v>3.2987279685648958</v>
      </c>
      <c r="V98" s="99">
        <v>3.0407532722167137</v>
      </c>
      <c r="W98" s="99">
        <v>2.9118576289126556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4.3938374931235744</v>
      </c>
      <c r="D99" s="99">
        <v>4.7591326464222972</v>
      </c>
      <c r="E99" s="99">
        <v>4.8239955599417748</v>
      </c>
      <c r="F99" s="99">
        <v>4.589765267770944</v>
      </c>
      <c r="G99" s="99">
        <v>4.4800865878206784</v>
      </c>
      <c r="H99" s="99">
        <v>4.4421264635836888</v>
      </c>
      <c r="I99" s="99">
        <v>4.2283011406236142</v>
      </c>
      <c r="J99" s="99">
        <v>4.2452203213563742</v>
      </c>
      <c r="K99" s="99">
        <v>4.3466114815140884</v>
      </c>
      <c r="L99" s="99">
        <v>4.8730642623306384</v>
      </c>
      <c r="M99" s="99">
        <v>4.5084611020301057</v>
      </c>
      <c r="N99" s="99">
        <v>4.5715373007122961</v>
      </c>
      <c r="O99" s="99">
        <v>4.4083637986721405</v>
      </c>
      <c r="P99" s="99">
        <v>4.3182950672310438</v>
      </c>
      <c r="Q99" s="99">
        <v>4.2756584357277463</v>
      </c>
      <c r="R99" s="99">
        <v>4.1712540912726146</v>
      </c>
      <c r="S99" s="99">
        <v>4.0736555768507126</v>
      </c>
      <c r="T99" s="99">
        <v>4.0205881326542841</v>
      </c>
      <c r="U99" s="99">
        <v>3.9100755086363672</v>
      </c>
      <c r="V99" s="99">
        <v>3.6708848390560394</v>
      </c>
      <c r="W99" s="99">
        <v>3.5376705074065775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1.7108271032802669</v>
      </c>
      <c r="D100" s="123">
        <v>1.7033720613575978</v>
      </c>
      <c r="E100" s="123">
        <v>1.6882236144812093</v>
      </c>
      <c r="F100" s="123">
        <v>1.7106610125566715</v>
      </c>
      <c r="G100" s="123">
        <v>1.6937700579859507</v>
      </c>
      <c r="H100" s="123">
        <v>1.8401246903956123</v>
      </c>
      <c r="I100" s="123">
        <v>1.6929498464890125</v>
      </c>
      <c r="J100" s="123">
        <v>1.7169242760970747</v>
      </c>
      <c r="K100" s="123">
        <v>1.5650077922100321</v>
      </c>
      <c r="L100" s="123">
        <v>1.9002434662084615</v>
      </c>
      <c r="M100" s="123">
        <v>1.8544037906369777</v>
      </c>
      <c r="N100" s="123">
        <v>1.8442387304420034</v>
      </c>
      <c r="O100" s="123">
        <v>1.7881037060658378</v>
      </c>
      <c r="P100" s="123">
        <v>1.7415745655769093</v>
      </c>
      <c r="Q100" s="123">
        <v>1.7000040370151728</v>
      </c>
      <c r="R100" s="123">
        <v>1.6613226043735987</v>
      </c>
      <c r="S100" s="123">
        <v>1.6257942384853676</v>
      </c>
      <c r="T100" s="123">
        <v>1.5926572050259244</v>
      </c>
      <c r="U100" s="123">
        <v>1.563685813230133</v>
      </c>
      <c r="V100" s="123">
        <v>1.5349206844336336</v>
      </c>
      <c r="W100" s="123">
        <v>1.5156475894416437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1.7108271032802669</v>
      </c>
      <c r="D103" s="110">
        <v>1.7033720613575978</v>
      </c>
      <c r="E103" s="110">
        <v>1.6882236144812093</v>
      </c>
      <c r="F103" s="110">
        <v>1.7106610125566715</v>
      </c>
      <c r="G103" s="110">
        <v>1.6937700579859507</v>
      </c>
      <c r="H103" s="110">
        <v>1.8401246903956123</v>
      </c>
      <c r="I103" s="110">
        <v>1.6929498464890125</v>
      </c>
      <c r="J103" s="110">
        <v>1.7169242760970747</v>
      </c>
      <c r="K103" s="110">
        <v>1.5650077922100321</v>
      </c>
      <c r="L103" s="110">
        <v>1.9002434662084615</v>
      </c>
      <c r="M103" s="110">
        <v>1.8544037906369777</v>
      </c>
      <c r="N103" s="110">
        <v>1.8442387304420034</v>
      </c>
      <c r="O103" s="110">
        <v>1.7881037060658378</v>
      </c>
      <c r="P103" s="110">
        <v>1.7415745655769093</v>
      </c>
      <c r="Q103" s="110">
        <v>1.7000040370151728</v>
      </c>
      <c r="R103" s="110">
        <v>1.6613226043735987</v>
      </c>
      <c r="S103" s="110">
        <v>1.6257942384853676</v>
      </c>
      <c r="T103" s="110">
        <v>1.5926572050259244</v>
      </c>
      <c r="U103" s="110">
        <v>1.563685813230133</v>
      </c>
      <c r="V103" s="110">
        <v>1.5349206844336336</v>
      </c>
      <c r="W103" s="110">
        <v>1.5156475894416437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91.858602704879161</v>
      </c>
      <c r="D124" s="118">
        <f t="shared" si="42"/>
        <v>85.751296680411144</v>
      </c>
      <c r="E124" s="118">
        <f t="shared" si="42"/>
        <v>88.361119663797396</v>
      </c>
      <c r="F124" s="118">
        <f t="shared" si="42"/>
        <v>86.38627810725238</v>
      </c>
      <c r="G124" s="118">
        <f t="shared" si="42"/>
        <v>81.120408736515785</v>
      </c>
      <c r="H124" s="118">
        <f t="shared" si="42"/>
        <v>79.282541371813295</v>
      </c>
      <c r="I124" s="118">
        <f t="shared" si="42"/>
        <v>73.458745901075076</v>
      </c>
      <c r="J124" s="118">
        <f t="shared" si="42"/>
        <v>80.373546737923022</v>
      </c>
      <c r="K124" s="118">
        <f t="shared" si="42"/>
        <v>78.244933636351277</v>
      </c>
      <c r="L124" s="118">
        <f t="shared" si="42"/>
        <v>89.580241488447371</v>
      </c>
      <c r="M124" s="118">
        <f t="shared" si="42"/>
        <v>72.457346494408171</v>
      </c>
      <c r="N124" s="118">
        <f t="shared" si="42"/>
        <v>77.053929667967822</v>
      </c>
      <c r="O124" s="118">
        <f t="shared" si="42"/>
        <v>79.178220922920886</v>
      </c>
      <c r="P124" s="118">
        <f t="shared" si="42"/>
        <v>60.03523233322197</v>
      </c>
      <c r="Q124" s="118">
        <f t="shared" si="42"/>
        <v>62.031669006359223</v>
      </c>
      <c r="R124" s="118">
        <f t="shared" ref="R124:V124" si="43">R125+R128+R130+R139</f>
        <v>60.214150984572647</v>
      </c>
      <c r="S124" s="118">
        <f t="shared" si="43"/>
        <v>55.280204011381997</v>
      </c>
      <c r="T124" s="118">
        <f t="shared" si="43"/>
        <v>54.088940082167163</v>
      </c>
      <c r="U124" s="118">
        <f t="shared" si="43"/>
        <v>49.21624419349741</v>
      </c>
      <c r="V124" s="118">
        <f t="shared" si="43"/>
        <v>44.896515566668278</v>
      </c>
      <c r="W124" s="118">
        <f t="shared" ref="W124" si="44">W125+W128+W130+W139</f>
        <v>44.522897022866829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80.95763745863465</v>
      </c>
      <c r="D125" s="123">
        <f t="shared" si="45"/>
        <v>74.517753599236016</v>
      </c>
      <c r="E125" s="123">
        <f t="shared" si="45"/>
        <v>76.685897107685619</v>
      </c>
      <c r="F125" s="123">
        <f t="shared" si="45"/>
        <v>74.862774712617579</v>
      </c>
      <c r="G125" s="123">
        <f t="shared" si="45"/>
        <v>69.767573851965722</v>
      </c>
      <c r="H125" s="123">
        <f t="shared" si="45"/>
        <v>67.744269126437473</v>
      </c>
      <c r="I125" s="123">
        <f t="shared" si="45"/>
        <v>62.930785334790343</v>
      </c>
      <c r="J125" s="123">
        <f t="shared" si="45"/>
        <v>69.681807359022173</v>
      </c>
      <c r="K125" s="123">
        <f t="shared" si="45"/>
        <v>67.434845704474711</v>
      </c>
      <c r="L125" s="123">
        <f t="shared" si="45"/>
        <v>76.942692604862899</v>
      </c>
      <c r="M125" s="123">
        <f t="shared" si="45"/>
        <v>61.153779149255456</v>
      </c>
      <c r="N125" s="123">
        <f t="shared" si="45"/>
        <v>65.318583901960423</v>
      </c>
      <c r="O125" s="123">
        <f t="shared" si="45"/>
        <v>67.323282867350898</v>
      </c>
      <c r="P125" s="123">
        <f t="shared" si="45"/>
        <v>49.327288313929117</v>
      </c>
      <c r="Q125" s="123">
        <f t="shared" si="45"/>
        <v>50.00621719027923</v>
      </c>
      <c r="R125" s="123">
        <f t="shared" ref="R125:V125" si="46">SUM(R126:R127)</f>
        <v>48.173764338387905</v>
      </c>
      <c r="S125" s="123">
        <f t="shared" si="46"/>
        <v>44.512508782558257</v>
      </c>
      <c r="T125" s="123">
        <f t="shared" si="46"/>
        <v>43.843381369870443</v>
      </c>
      <c r="U125" s="123">
        <f t="shared" si="46"/>
        <v>39.920712967870116</v>
      </c>
      <c r="V125" s="123">
        <f t="shared" si="46"/>
        <v>36.510730456218397</v>
      </c>
      <c r="W125" s="123">
        <f t="shared" ref="W125" si="47">SUM(W126:W127)</f>
        <v>35.486443912448493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80.586698270514717</v>
      </c>
      <c r="D126" s="99">
        <v>74.182921321110598</v>
      </c>
      <c r="E126" s="99">
        <v>76.347605765742415</v>
      </c>
      <c r="F126" s="99">
        <v>74.539201939766826</v>
      </c>
      <c r="G126" s="99">
        <v>69.473191285683043</v>
      </c>
      <c r="H126" s="99">
        <v>67.465643671411769</v>
      </c>
      <c r="I126" s="99">
        <v>62.679537670554673</v>
      </c>
      <c r="J126" s="99">
        <v>69.402444257656995</v>
      </c>
      <c r="K126" s="99">
        <v>67.167765676341588</v>
      </c>
      <c r="L126" s="99">
        <v>76.631571122864955</v>
      </c>
      <c r="M126" s="99">
        <v>60.921472779676002</v>
      </c>
      <c r="N126" s="99">
        <v>65.070674147952033</v>
      </c>
      <c r="O126" s="99">
        <v>67.066036598580837</v>
      </c>
      <c r="P126" s="99">
        <v>49.151380129386531</v>
      </c>
      <c r="Q126" s="99">
        <v>49.822922287997585</v>
      </c>
      <c r="R126" s="99">
        <v>47.996447012581839</v>
      </c>
      <c r="S126" s="99">
        <v>44.351403437184771</v>
      </c>
      <c r="T126" s="99">
        <v>43.68649984086133</v>
      </c>
      <c r="U126" s="99">
        <v>39.780738147865947</v>
      </c>
      <c r="V126" s="99">
        <v>36.385956845326312</v>
      </c>
      <c r="W126" s="99">
        <v>35.362219759020348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0.37093918811993454</v>
      </c>
      <c r="D127" s="99">
        <v>0.33483227812541438</v>
      </c>
      <c r="E127" s="99">
        <v>0.3382913419432052</v>
      </c>
      <c r="F127" s="99">
        <v>0.32357277285074643</v>
      </c>
      <c r="G127" s="99">
        <v>0.2943825662826845</v>
      </c>
      <c r="H127" s="99">
        <v>0.27862545502570252</v>
      </c>
      <c r="I127" s="99">
        <v>0.25124766423566919</v>
      </c>
      <c r="J127" s="99">
        <v>0.27936310136517145</v>
      </c>
      <c r="K127" s="99">
        <v>0.26708002813312592</v>
      </c>
      <c r="L127" s="99">
        <v>0.3111214819979467</v>
      </c>
      <c r="M127" s="99">
        <v>0.23230636957945339</v>
      </c>
      <c r="N127" s="99">
        <v>0.24790975400839282</v>
      </c>
      <c r="O127" s="99">
        <v>0.25724626877006307</v>
      </c>
      <c r="P127" s="99">
        <v>0.17590818454258808</v>
      </c>
      <c r="Q127" s="99">
        <v>0.18329490228164613</v>
      </c>
      <c r="R127" s="99">
        <v>0.17731732580606757</v>
      </c>
      <c r="S127" s="99">
        <v>0.16110534537348462</v>
      </c>
      <c r="T127" s="99">
        <v>0.1568815290091149</v>
      </c>
      <c r="U127" s="99">
        <v>0.13997482000417119</v>
      </c>
      <c r="V127" s="99">
        <v>0.12477361089208679</v>
      </c>
      <c r="W127" s="99">
        <v>0.12422415342814239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8.0049591648527207E-2</v>
      </c>
      <c r="D128" s="123">
        <f t="shared" si="48"/>
        <v>1.9703407925165509E-2</v>
      </c>
      <c r="E128" s="123">
        <f t="shared" si="48"/>
        <v>0.19905198727624843</v>
      </c>
      <c r="F128" s="123">
        <f t="shared" si="48"/>
        <v>0.25729528793119877</v>
      </c>
      <c r="G128" s="123">
        <f t="shared" si="48"/>
        <v>0.58024698305297762</v>
      </c>
      <c r="H128" s="123">
        <f t="shared" si="48"/>
        <v>0.92401947852285915</v>
      </c>
      <c r="I128" s="123">
        <f t="shared" si="48"/>
        <v>0.16850905862468241</v>
      </c>
      <c r="J128" s="123">
        <f t="shared" si="48"/>
        <v>0.3181402421305175</v>
      </c>
      <c r="K128" s="123">
        <f t="shared" si="48"/>
        <v>0.59621079277482558</v>
      </c>
      <c r="L128" s="123">
        <f t="shared" si="48"/>
        <v>0.74914371432670213</v>
      </c>
      <c r="M128" s="123">
        <f t="shared" si="48"/>
        <v>1.7035467027281439</v>
      </c>
      <c r="N128" s="123">
        <f t="shared" si="48"/>
        <v>1.796110248587871</v>
      </c>
      <c r="O128" s="123">
        <f t="shared" si="48"/>
        <v>1.3656447012042585</v>
      </c>
      <c r="P128" s="123">
        <f t="shared" si="48"/>
        <v>1.7746872172204431</v>
      </c>
      <c r="Q128" s="123">
        <f t="shared" si="48"/>
        <v>1.7101592664092014</v>
      </c>
      <c r="R128" s="123">
        <f t="shared" si="48"/>
        <v>1.7871865945063186</v>
      </c>
      <c r="S128" s="123">
        <f t="shared" si="48"/>
        <v>1.0863932430502008</v>
      </c>
      <c r="T128" s="123">
        <f t="shared" si="48"/>
        <v>0.70358015143545827</v>
      </c>
      <c r="U128" s="123">
        <f t="shared" si="48"/>
        <v>0.52799644855652839</v>
      </c>
      <c r="V128" s="123">
        <f t="shared" si="48"/>
        <v>0.45901718976058725</v>
      </c>
      <c r="W128" s="123">
        <f t="shared" si="48"/>
        <v>0.98806111407982078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8.0049591648527207E-2</v>
      </c>
      <c r="D129" s="99">
        <f>RES_hhdet_in_tesh!D129/RES_summary!D$21</f>
        <v>1.9703407925165509E-2</v>
      </c>
      <c r="E129" s="99">
        <f>RES_hhdet_in_tesh!E129/RES_summary!E$21</f>
        <v>0.19905198727624843</v>
      </c>
      <c r="F129" s="99">
        <f>RES_hhdet_in_tesh!F129/RES_summary!F$21</f>
        <v>0.25729528793119877</v>
      </c>
      <c r="G129" s="99">
        <f>RES_hhdet_in_tesh!G129/RES_summary!G$21</f>
        <v>0.58024698305297762</v>
      </c>
      <c r="H129" s="99">
        <f>RES_hhdet_in_tesh!H129/RES_summary!H$21</f>
        <v>0.92401947852285915</v>
      </c>
      <c r="I129" s="99">
        <f>RES_hhdet_in_tesh!I129/RES_summary!I$21</f>
        <v>0.16850905862468241</v>
      </c>
      <c r="J129" s="99">
        <f>RES_hhdet_in_tesh!J129/RES_summary!J$21</f>
        <v>0.3181402421305175</v>
      </c>
      <c r="K129" s="99">
        <f>RES_hhdet_in_tesh!K129/RES_summary!K$21</f>
        <v>0.59621079277482558</v>
      </c>
      <c r="L129" s="99">
        <f>RES_hhdet_in_tesh!L129/RES_summary!L$21</f>
        <v>0.74914371432670213</v>
      </c>
      <c r="M129" s="99">
        <f>RES_hhdet_in_tesh!M129/RES_summary!M$21</f>
        <v>1.7035467027281439</v>
      </c>
      <c r="N129" s="99">
        <f>RES_hhdet_in_tesh!N129/RES_summary!N$21</f>
        <v>1.796110248587871</v>
      </c>
      <c r="O129" s="99">
        <f>RES_hhdet_in_tesh!O129/RES_summary!O$21</f>
        <v>1.3656447012042585</v>
      </c>
      <c r="P129" s="99">
        <f>RES_hhdet_in_tesh!P129/RES_summary!P$21</f>
        <v>1.7746872172204431</v>
      </c>
      <c r="Q129" s="99">
        <f>RES_hhdet_in_tesh!Q129/RES_summary!Q$21</f>
        <v>1.7101592664092014</v>
      </c>
      <c r="R129" s="99">
        <f>RES_hhdet_in_tesh!R129/RES_summary!R$21</f>
        <v>1.7871865945063186</v>
      </c>
      <c r="S129" s="99">
        <f>RES_hhdet_in_tesh!S129/RES_summary!S$21</f>
        <v>1.0863932430502008</v>
      </c>
      <c r="T129" s="99">
        <f>RES_hhdet_in_tesh!T129/RES_summary!T$21</f>
        <v>0.70358015143545827</v>
      </c>
      <c r="U129" s="99">
        <f>RES_hhdet_in_tesh!U129/RES_summary!U$21</f>
        <v>0.52799644855652839</v>
      </c>
      <c r="V129" s="99">
        <f>RES_hhdet_in_tesh!V129/RES_summary!V$21</f>
        <v>0.45901718976058725</v>
      </c>
      <c r="W129" s="99">
        <f>RES_hhdet_in_tesh!W129/RES_summary!W$21</f>
        <v>0.98806111407982078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9.1100885513157159</v>
      </c>
      <c r="D130" s="123">
        <v>9.5104676118923717</v>
      </c>
      <c r="E130" s="123">
        <v>9.7879469543543234</v>
      </c>
      <c r="F130" s="123">
        <v>9.5555470941469256</v>
      </c>
      <c r="G130" s="123">
        <v>9.0788178435111409</v>
      </c>
      <c r="H130" s="123">
        <v>8.7741280764573446</v>
      </c>
      <c r="I130" s="123">
        <v>8.6665016611710293</v>
      </c>
      <c r="J130" s="123">
        <v>8.6566748606732578</v>
      </c>
      <c r="K130" s="123">
        <v>8.6488693468917148</v>
      </c>
      <c r="L130" s="123">
        <v>9.9881617030492986</v>
      </c>
      <c r="M130" s="123">
        <v>7.7456168517875836</v>
      </c>
      <c r="N130" s="123">
        <v>8.0949967869775268</v>
      </c>
      <c r="O130" s="123">
        <v>8.7011896482998843</v>
      </c>
      <c r="P130" s="123">
        <v>7.1916822364954935</v>
      </c>
      <c r="Q130" s="123">
        <v>8.6152885126556189</v>
      </c>
      <c r="R130" s="123">
        <v>8.5918774473048281</v>
      </c>
      <c r="S130" s="123">
        <v>8.0555077472881695</v>
      </c>
      <c r="T130" s="123">
        <v>7.9493213558353384</v>
      </c>
      <c r="U130" s="123">
        <v>7.2038489638406356</v>
      </c>
      <c r="V130" s="123">
        <v>6.3918472362556571</v>
      </c>
      <c r="W130" s="123">
        <v>6.532744406896871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9.1212118339847521</v>
      </c>
      <c r="D131" s="99">
        <v>9.5058588166988631</v>
      </c>
      <c r="E131" s="99">
        <v>9.7906407198093</v>
      </c>
      <c r="F131" s="99">
        <v>9.5629992580150631</v>
      </c>
      <c r="G131" s="99">
        <v>9.0783114918584982</v>
      </c>
      <c r="H131" s="99">
        <v>8.7714111438734612</v>
      </c>
      <c r="I131" s="99">
        <v>8.6572348961815813</v>
      </c>
      <c r="J131" s="99">
        <v>8.6652114788649541</v>
      </c>
      <c r="K131" s="99">
        <v>8.6484787154191878</v>
      </c>
      <c r="L131" s="99">
        <v>10.023008698936925</v>
      </c>
      <c r="M131" s="99">
        <v>7.7306339981194174</v>
      </c>
      <c r="N131" s="99">
        <v>8.0928714136191893</v>
      </c>
      <c r="O131" s="99">
        <v>8.7170229334376135</v>
      </c>
      <c r="P131" s="99">
        <v>7.1561676417136217</v>
      </c>
      <c r="Q131" s="99">
        <v>8.629759674607369</v>
      </c>
      <c r="R131" s="99">
        <v>8.6036083043436538</v>
      </c>
      <c r="S131" s="99">
        <v>8.0545220547335763</v>
      </c>
      <c r="T131" s="99">
        <v>7.9598236932675999</v>
      </c>
      <c r="U131" s="99">
        <v>7.2036199044529576</v>
      </c>
      <c r="V131" s="99">
        <v>6.3783585452071643</v>
      </c>
      <c r="W131" s="99">
        <v>6.535641681090417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9.1219975744995221</v>
      </c>
      <c r="D132" s="99">
        <v>9.5060737191057321</v>
      </c>
      <c r="E132" s="99">
        <v>9.7914457784341167</v>
      </c>
      <c r="F132" s="99">
        <v>9.5647222897970412</v>
      </c>
      <c r="G132" s="99">
        <v>9.0794267353863507</v>
      </c>
      <c r="H132" s="99">
        <v>8.7720485086215483</v>
      </c>
      <c r="I132" s="99">
        <v>8.6578170704929462</v>
      </c>
      <c r="J132" s="99">
        <v>8.6675607896231526</v>
      </c>
      <c r="K132" s="99">
        <v>8.6499449866972693</v>
      </c>
      <c r="L132" s="99">
        <v>10.025432944540722</v>
      </c>
      <c r="M132" s="99">
        <v>7.7288866351791183</v>
      </c>
      <c r="N132" s="99">
        <v>8.0907804985909557</v>
      </c>
      <c r="O132" s="99">
        <v>8.7179486542586897</v>
      </c>
      <c r="P132" s="99">
        <v>0</v>
      </c>
      <c r="Q132" s="99">
        <v>8.6302734966178107</v>
      </c>
      <c r="R132" s="99">
        <v>8.603864963574205</v>
      </c>
      <c r="S132" s="99">
        <v>8.0512423435123033</v>
      </c>
      <c r="T132" s="99">
        <v>7.9549592673295448</v>
      </c>
      <c r="U132" s="99">
        <v>7.1947041065994712</v>
      </c>
      <c r="V132" s="99">
        <v>6.3656877381611521</v>
      </c>
      <c r="W132" s="99">
        <v>6.5270564325646898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4.4721464984445509</v>
      </c>
      <c r="D133" s="102">
        <v>4.8496836412423079</v>
      </c>
      <c r="E133" s="102">
        <v>4.9075686823607176</v>
      </c>
      <c r="F133" s="102">
        <v>4.8040134515913024</v>
      </c>
      <c r="G133" s="102">
        <v>4.6069638868637517</v>
      </c>
      <c r="H133" s="102">
        <v>4.386890569677357</v>
      </c>
      <c r="I133" s="102">
        <v>4.5735133795073537</v>
      </c>
      <c r="J133" s="102">
        <v>4.2272337926826973</v>
      </c>
      <c r="K133" s="102">
        <v>4.3232805237525369</v>
      </c>
      <c r="L133" s="102">
        <v>4.45811540649684</v>
      </c>
      <c r="M133" s="102">
        <v>3.5526969366748253</v>
      </c>
      <c r="N133" s="102">
        <v>3.564872357449933</v>
      </c>
      <c r="O133" s="102">
        <v>4.016726726832724</v>
      </c>
      <c r="P133" s="102">
        <v>0</v>
      </c>
      <c r="Q133" s="102">
        <v>4.1367613961532923</v>
      </c>
      <c r="R133" s="102">
        <v>4.2831313631055741</v>
      </c>
      <c r="S133" s="102">
        <v>4.003400259620892</v>
      </c>
      <c r="T133" s="102">
        <v>3.7944596003005753</v>
      </c>
      <c r="U133" s="102">
        <v>3.294230412820959</v>
      </c>
      <c r="V133" s="102">
        <v>2.8626895655820506</v>
      </c>
      <c r="W133" s="102">
        <v>2.9569351690252823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4.6498510760549712</v>
      </c>
      <c r="D134" s="105">
        <v>4.6563900778634215</v>
      </c>
      <c r="E134" s="105">
        <v>4.883877096073399</v>
      </c>
      <c r="F134" s="105">
        <v>4.7607088382057396</v>
      </c>
      <c r="G134" s="105">
        <v>4.4724628485225999</v>
      </c>
      <c r="H134" s="105">
        <v>4.3851579389441921</v>
      </c>
      <c r="I134" s="105">
        <v>4.0843036909855925</v>
      </c>
      <c r="J134" s="105">
        <v>4.4403269969404571</v>
      </c>
      <c r="K134" s="105">
        <v>4.3266644629447324</v>
      </c>
      <c r="L134" s="105">
        <v>5.5673175380438824</v>
      </c>
      <c r="M134" s="105">
        <v>4.1761896985042926</v>
      </c>
      <c r="N134" s="105">
        <v>4.5259081411410227</v>
      </c>
      <c r="O134" s="105">
        <v>4.7012219274259648</v>
      </c>
      <c r="P134" s="105">
        <v>0</v>
      </c>
      <c r="Q134" s="105">
        <v>4.4935121004645175</v>
      </c>
      <c r="R134" s="105">
        <v>4.320733600468631</v>
      </c>
      <c r="S134" s="105">
        <v>4.0478420838914122</v>
      </c>
      <c r="T134" s="105">
        <v>4.1604996670289687</v>
      </c>
      <c r="U134" s="105">
        <v>3.9004736937785127</v>
      </c>
      <c r="V134" s="105">
        <v>3.5029981725791015</v>
      </c>
      <c r="W134" s="105">
        <v>3.5701212635394071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8.5455683127545203</v>
      </c>
      <c r="D135" s="102">
        <v>9.7320314953850389</v>
      </c>
      <c r="E135" s="102">
        <v>9.6441887015274208</v>
      </c>
      <c r="F135" s="102">
        <v>9.1931328985791954</v>
      </c>
      <c r="G135" s="102">
        <v>9.097249024013335</v>
      </c>
      <c r="H135" s="102">
        <v>8.863080441881932</v>
      </c>
      <c r="I135" s="102">
        <v>9.0454896495588581</v>
      </c>
      <c r="J135" s="102">
        <v>8.2008800736444929</v>
      </c>
      <c r="K135" s="102">
        <v>8.662281704989919</v>
      </c>
      <c r="L135" s="102">
        <v>8.425013131874751</v>
      </c>
      <c r="M135" s="102">
        <v>8.3975991355844073</v>
      </c>
      <c r="N135" s="102">
        <v>8.1928005662410435</v>
      </c>
      <c r="O135" s="102">
        <v>8.0440860874667823</v>
      </c>
      <c r="P135" s="102">
        <v>8.1497852791547505</v>
      </c>
      <c r="Q135" s="102">
        <v>8.1558361387052596</v>
      </c>
      <c r="R135" s="102">
        <v>8.2281144339035492</v>
      </c>
      <c r="S135" s="102">
        <v>8.0853450192551435</v>
      </c>
      <c r="T135" s="102">
        <v>7.659343029271013</v>
      </c>
      <c r="U135" s="102">
        <v>7.2111999047110569</v>
      </c>
      <c r="V135" s="102">
        <v>6.71585330174518</v>
      </c>
      <c r="W135" s="102">
        <v>6.4520466171577491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8.547593397310985</v>
      </c>
      <c r="D136" s="105">
        <v>9.7345337771448879</v>
      </c>
      <c r="E136" s="105">
        <v>9.6470572259652254</v>
      </c>
      <c r="F136" s="105">
        <v>9.1968333901703563</v>
      </c>
      <c r="G136" s="105">
        <v>9.0997172269704176</v>
      </c>
      <c r="H136" s="105">
        <v>8.8635299408225716</v>
      </c>
      <c r="I136" s="105">
        <v>9.0463861812116253</v>
      </c>
      <c r="J136" s="105">
        <v>8.2012787017290751</v>
      </c>
      <c r="K136" s="105">
        <v>8.6637941749093841</v>
      </c>
      <c r="L136" s="105">
        <v>8.421787379285858</v>
      </c>
      <c r="M136" s="105">
        <v>8.3998344036372323</v>
      </c>
      <c r="N136" s="105">
        <v>8.1928620737777731</v>
      </c>
      <c r="O136" s="105">
        <v>8.0438690090966745</v>
      </c>
      <c r="P136" s="105">
        <v>8.1566673763970474</v>
      </c>
      <c r="Q136" s="105">
        <v>8.159358769226662</v>
      </c>
      <c r="R136" s="105">
        <v>8.2310935496683513</v>
      </c>
      <c r="S136" s="105">
        <v>8.086420544294656</v>
      </c>
      <c r="T136" s="105">
        <v>7.6514491318143403</v>
      </c>
      <c r="U136" s="105">
        <v>7.2088034772012621</v>
      </c>
      <c r="V136" s="105">
        <v>6.7116381112727534</v>
      </c>
      <c r="W136" s="105">
        <v>6.4495281363192323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4.1537559041874106</v>
      </c>
      <c r="D137" s="99">
        <v>4.9754011307225907</v>
      </c>
      <c r="E137" s="99">
        <v>4.823061666023448</v>
      </c>
      <c r="F137" s="99">
        <v>4.6070681223994114</v>
      </c>
      <c r="G137" s="99">
        <v>4.6196306391497393</v>
      </c>
      <c r="H137" s="99">
        <v>4.4214034772388828</v>
      </c>
      <c r="I137" s="99">
        <v>4.8180850405880129</v>
      </c>
      <c r="J137" s="99">
        <v>3.9560583803727014</v>
      </c>
      <c r="K137" s="99">
        <v>4.3171826933952957</v>
      </c>
      <c r="L137" s="99">
        <v>3.5487231169552205</v>
      </c>
      <c r="M137" s="99">
        <v>3.8913733016071266</v>
      </c>
      <c r="N137" s="99">
        <v>3.6213247730654756</v>
      </c>
      <c r="O137" s="99">
        <v>3.6355052104245349</v>
      </c>
      <c r="P137" s="99">
        <v>3.8383723091660036</v>
      </c>
      <c r="Q137" s="99">
        <v>3.8837003334989166</v>
      </c>
      <c r="R137" s="99">
        <v>4.0598394583957367</v>
      </c>
      <c r="S137" s="99">
        <v>4.0127649674439443</v>
      </c>
      <c r="T137" s="99">
        <v>3.6308609991600567</v>
      </c>
      <c r="U137" s="99">
        <v>3.2987279685648963</v>
      </c>
      <c r="V137" s="99">
        <v>3.0407532722167141</v>
      </c>
      <c r="W137" s="99">
        <v>2.9118576289126556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4.3938374931235744</v>
      </c>
      <c r="D138" s="99">
        <v>4.7591326464222972</v>
      </c>
      <c r="E138" s="99">
        <v>4.8239955599417774</v>
      </c>
      <c r="F138" s="99">
        <v>4.5897652677709448</v>
      </c>
      <c r="G138" s="99">
        <v>4.4800865878206784</v>
      </c>
      <c r="H138" s="99">
        <v>4.4421264635836879</v>
      </c>
      <c r="I138" s="99">
        <v>4.2283011406236133</v>
      </c>
      <c r="J138" s="99">
        <v>4.2452203213563751</v>
      </c>
      <c r="K138" s="99">
        <v>4.3466114815140866</v>
      </c>
      <c r="L138" s="99">
        <v>4.8730642623306375</v>
      </c>
      <c r="M138" s="99">
        <v>4.5084611020301066</v>
      </c>
      <c r="N138" s="99">
        <v>4.5715373007122979</v>
      </c>
      <c r="O138" s="99">
        <v>4.4083637986721396</v>
      </c>
      <c r="P138" s="99">
        <v>4.3182950672310429</v>
      </c>
      <c r="Q138" s="99">
        <v>4.2756584357277463</v>
      </c>
      <c r="R138" s="99">
        <v>4.1712540912726155</v>
      </c>
      <c r="S138" s="99">
        <v>4.0736555768507117</v>
      </c>
      <c r="T138" s="99">
        <v>4.0205881326542841</v>
      </c>
      <c r="U138" s="99">
        <v>3.9100755086363659</v>
      </c>
      <c r="V138" s="99">
        <v>3.6708848390560389</v>
      </c>
      <c r="W138" s="99">
        <v>3.5376705074065766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1.7108271032802673</v>
      </c>
      <c r="D139" s="123">
        <v>1.7033720613575982</v>
      </c>
      <c r="E139" s="123">
        <v>1.6882236144812093</v>
      </c>
      <c r="F139" s="123">
        <v>1.7106610125566715</v>
      </c>
      <c r="G139" s="123">
        <v>1.6937700579859503</v>
      </c>
      <c r="H139" s="123">
        <v>1.8401246903956126</v>
      </c>
      <c r="I139" s="123">
        <v>1.6929498464890127</v>
      </c>
      <c r="J139" s="123">
        <v>1.7169242760970751</v>
      </c>
      <c r="K139" s="123">
        <v>1.5650077922100321</v>
      </c>
      <c r="L139" s="123">
        <v>1.9002434662084615</v>
      </c>
      <c r="M139" s="123">
        <v>1.8544037906369777</v>
      </c>
      <c r="N139" s="123">
        <v>1.8442387304420031</v>
      </c>
      <c r="O139" s="123">
        <v>1.7881037060658376</v>
      </c>
      <c r="P139" s="123">
        <v>1.7415745655769093</v>
      </c>
      <c r="Q139" s="123">
        <v>1.700004037015173</v>
      </c>
      <c r="R139" s="123">
        <v>1.6613226043735987</v>
      </c>
      <c r="S139" s="123">
        <v>1.6257942384853681</v>
      </c>
      <c r="T139" s="123">
        <v>1.5926572050259242</v>
      </c>
      <c r="U139" s="123">
        <v>1.563685813230133</v>
      </c>
      <c r="V139" s="123">
        <v>1.5349206844336341</v>
      </c>
      <c r="W139" s="123">
        <v>1.5156475894416441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1.7108271032802673</v>
      </c>
      <c r="D141" s="110">
        <v>1.7033720613575982</v>
      </c>
      <c r="E141" s="110">
        <v>1.6882236144812093</v>
      </c>
      <c r="F141" s="110">
        <v>1.7106610125566715</v>
      </c>
      <c r="G141" s="110">
        <v>1.6937700579859503</v>
      </c>
      <c r="H141" s="110">
        <v>1.8401246903956126</v>
      </c>
      <c r="I141" s="110">
        <v>1.6929498464890127</v>
      </c>
      <c r="J141" s="110">
        <v>1.7169242760970751</v>
      </c>
      <c r="K141" s="110">
        <v>1.5650077922100321</v>
      </c>
      <c r="L141" s="110">
        <v>1.9002434662084615</v>
      </c>
      <c r="M141" s="110">
        <v>1.8544037906369777</v>
      </c>
      <c r="N141" s="110">
        <v>1.8442387304420031</v>
      </c>
      <c r="O141" s="110">
        <v>1.7881037060658376</v>
      </c>
      <c r="P141" s="110">
        <v>1.7415745655769093</v>
      </c>
      <c r="Q141" s="110">
        <v>1.700004037015173</v>
      </c>
      <c r="R141" s="110">
        <v>1.6613226043735987</v>
      </c>
      <c r="S141" s="110">
        <v>1.6257942384853681</v>
      </c>
      <c r="T141" s="110">
        <v>1.5926572050259242</v>
      </c>
      <c r="U141" s="110">
        <v>1.563685813230133</v>
      </c>
      <c r="V141" s="110">
        <v>1.5349206844336341</v>
      </c>
      <c r="W141" s="110">
        <v>1.5156475894416441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85.017016586787989</v>
      </c>
      <c r="D143" s="118">
        <f t="shared" si="49"/>
        <v>85.649714340553217</v>
      </c>
      <c r="E143" s="118">
        <f t="shared" si="49"/>
        <v>88.375545392620495</v>
      </c>
      <c r="F143" s="118">
        <f t="shared" si="49"/>
        <v>83.707838729231696</v>
      </c>
      <c r="G143" s="118">
        <f t="shared" si="49"/>
        <v>77.453801119931356</v>
      </c>
      <c r="H143" s="118">
        <f t="shared" si="49"/>
        <v>78.654352140484178</v>
      </c>
      <c r="I143" s="118">
        <f t="shared" si="49"/>
        <v>73.251012032743986</v>
      </c>
      <c r="J143" s="118">
        <f t="shared" si="49"/>
        <v>78.525972477829569</v>
      </c>
      <c r="K143" s="118">
        <f t="shared" si="49"/>
        <v>82.346185027679923</v>
      </c>
      <c r="L143" s="118">
        <f t="shared" si="49"/>
        <v>82.430532905960817</v>
      </c>
      <c r="M143" s="118">
        <f t="shared" si="49"/>
        <v>79.552194285094558</v>
      </c>
      <c r="N143" s="118">
        <f t="shared" si="49"/>
        <v>77.089204629843081</v>
      </c>
      <c r="O143" s="118">
        <f t="shared" si="49"/>
        <v>72.084857564022215</v>
      </c>
      <c r="P143" s="118">
        <f t="shared" si="49"/>
        <v>65.738641949173825</v>
      </c>
      <c r="Q143" s="118">
        <f t="shared" si="49"/>
        <v>61.420916387510644</v>
      </c>
      <c r="R143" s="118">
        <f t="shared" ref="R143:V143" si="50">R144+R146+R148+R157</f>
        <v>59.792175972896381</v>
      </c>
      <c r="S143" s="118">
        <f t="shared" si="50"/>
        <v>58.134779386409356</v>
      </c>
      <c r="T143" s="118">
        <f t="shared" si="50"/>
        <v>54.694983608765241</v>
      </c>
      <c r="U143" s="118">
        <f t="shared" si="50"/>
        <v>52.893797671105652</v>
      </c>
      <c r="V143" s="118">
        <f t="shared" si="50"/>
        <v>52.486601677419415</v>
      </c>
      <c r="W143" s="118">
        <f t="shared" ref="W143" si="51">W144+W146+W148+W157</f>
        <v>51.562624007137742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74.175754248432796</v>
      </c>
      <c r="D144" s="123">
        <f t="shared" si="52"/>
        <v>74.015775630263761</v>
      </c>
      <c r="E144" s="123">
        <f t="shared" si="52"/>
        <v>76.088933390920872</v>
      </c>
      <c r="F144" s="123">
        <f t="shared" si="52"/>
        <v>72.058675532627547</v>
      </c>
      <c r="G144" s="123">
        <f t="shared" si="52"/>
        <v>65.839420176948494</v>
      </c>
      <c r="H144" s="123">
        <f t="shared" si="52"/>
        <v>66.569339944519271</v>
      </c>
      <c r="I144" s="123">
        <f t="shared" si="52"/>
        <v>61.518421581805093</v>
      </c>
      <c r="J144" s="123">
        <f t="shared" si="52"/>
        <v>67.536691560415065</v>
      </c>
      <c r="K144" s="123">
        <f t="shared" si="52"/>
        <v>70.876902543686995</v>
      </c>
      <c r="L144" s="123">
        <f t="shared" si="52"/>
        <v>70.6747934414974</v>
      </c>
      <c r="M144" s="123">
        <f t="shared" si="52"/>
        <v>67.436619376848512</v>
      </c>
      <c r="N144" s="123">
        <f t="shared" si="52"/>
        <v>64.766055861497819</v>
      </c>
      <c r="O144" s="123">
        <f t="shared" si="52"/>
        <v>59.581491157375126</v>
      </c>
      <c r="P144" s="123">
        <f t="shared" si="52"/>
        <v>52.716617421925342</v>
      </c>
      <c r="Q144" s="123">
        <f t="shared" si="52"/>
        <v>47.99252420674771</v>
      </c>
      <c r="R144" s="123">
        <f t="shared" si="52"/>
        <v>45.900476366849517</v>
      </c>
      <c r="S144" s="123">
        <f t="shared" si="52"/>
        <v>44.083927398591364</v>
      </c>
      <c r="T144" s="123">
        <f t="shared" si="52"/>
        <v>40.906046881199764</v>
      </c>
      <c r="U144" s="123">
        <f t="shared" si="52"/>
        <v>39.328958420693489</v>
      </c>
      <c r="V144" s="123">
        <f t="shared" si="52"/>
        <v>39.707168280237148</v>
      </c>
      <c r="W144" s="123">
        <f t="shared" si="52"/>
        <v>38.76187590893548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74.175754248432796</v>
      </c>
      <c r="D145" s="99">
        <v>74.015775630263761</v>
      </c>
      <c r="E145" s="99">
        <v>76.088933390920872</v>
      </c>
      <c r="F145" s="99">
        <v>72.058675532627547</v>
      </c>
      <c r="G145" s="99">
        <v>65.839420176948494</v>
      </c>
      <c r="H145" s="99">
        <v>66.569339944519271</v>
      </c>
      <c r="I145" s="99">
        <v>61.518421581805093</v>
      </c>
      <c r="J145" s="99">
        <v>67.536691560415065</v>
      </c>
      <c r="K145" s="99">
        <v>70.876902543686995</v>
      </c>
      <c r="L145" s="99">
        <v>70.6747934414974</v>
      </c>
      <c r="M145" s="99">
        <v>67.436619376848512</v>
      </c>
      <c r="N145" s="99">
        <v>64.766055861497819</v>
      </c>
      <c r="O145" s="99">
        <v>59.581491157375126</v>
      </c>
      <c r="P145" s="99">
        <v>52.716617421925342</v>
      </c>
      <c r="Q145" s="99">
        <v>47.99252420674771</v>
      </c>
      <c r="R145" s="99">
        <v>45.900476366849517</v>
      </c>
      <c r="S145" s="99">
        <v>44.083927398591364</v>
      </c>
      <c r="T145" s="99">
        <v>40.906046881199764</v>
      </c>
      <c r="U145" s="99">
        <v>39.328958420693489</v>
      </c>
      <c r="V145" s="99">
        <v>39.707168280237148</v>
      </c>
      <c r="W145" s="99">
        <v>38.76187590893548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0.58376623941923944</v>
      </c>
      <c r="D146" s="123">
        <f t="shared" si="53"/>
        <v>0.19733921005865945</v>
      </c>
      <c r="E146" s="123">
        <f t="shared" si="53"/>
        <v>0.95278020968054145</v>
      </c>
      <c r="F146" s="123">
        <f t="shared" si="53"/>
        <v>0.74313664410976632</v>
      </c>
      <c r="G146" s="123">
        <f t="shared" si="53"/>
        <v>0.82209066628432748</v>
      </c>
      <c r="H146" s="123">
        <f t="shared" si="53"/>
        <v>1.3816019049699053</v>
      </c>
      <c r="I146" s="123">
        <f t="shared" si="53"/>
        <v>0.99352958412114933</v>
      </c>
      <c r="J146" s="123">
        <f t="shared" si="53"/>
        <v>1.0712922255774735</v>
      </c>
      <c r="K146" s="123">
        <f t="shared" si="53"/>
        <v>1.2409259351548259</v>
      </c>
      <c r="L146" s="123">
        <f t="shared" si="53"/>
        <v>1.4308897180580862</v>
      </c>
      <c r="M146" s="123">
        <f t="shared" si="53"/>
        <v>1.8615119492065986</v>
      </c>
      <c r="N146" s="123">
        <f t="shared" si="53"/>
        <v>2.28608325202234</v>
      </c>
      <c r="O146" s="123">
        <f t="shared" si="53"/>
        <v>2.6712943969619758</v>
      </c>
      <c r="P146" s="123">
        <f t="shared" si="53"/>
        <v>3.1255513705862832</v>
      </c>
      <c r="Q146" s="123">
        <f t="shared" si="53"/>
        <v>3.5708644290570688</v>
      </c>
      <c r="R146" s="123">
        <f t="shared" si="53"/>
        <v>4.0005227394144427</v>
      </c>
      <c r="S146" s="123">
        <f t="shared" si="53"/>
        <v>4.3391610398269407</v>
      </c>
      <c r="T146" s="123">
        <f t="shared" si="53"/>
        <v>4.5399002954771515</v>
      </c>
      <c r="U146" s="123">
        <f t="shared" si="53"/>
        <v>4.7912276502388487</v>
      </c>
      <c r="V146" s="123">
        <f t="shared" si="53"/>
        <v>4.5306435293038945</v>
      </c>
      <c r="W146" s="123">
        <f t="shared" si="53"/>
        <v>4.8342903339559227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0.58376623941923944</v>
      </c>
      <c r="D147" s="99">
        <f>RES_hhdet_in_tesh!D147/RES_summary!D$21</f>
        <v>0.19733921005865945</v>
      </c>
      <c r="E147" s="99">
        <f>RES_hhdet_in_tesh!E147/RES_summary!E$21</f>
        <v>0.95278020968054145</v>
      </c>
      <c r="F147" s="99">
        <f>RES_hhdet_in_tesh!F147/RES_summary!F$21</f>
        <v>0.74313664410976632</v>
      </c>
      <c r="G147" s="99">
        <f>RES_hhdet_in_tesh!G147/RES_summary!G$21</f>
        <v>0.82209066628432748</v>
      </c>
      <c r="H147" s="99">
        <f>RES_hhdet_in_tesh!H147/RES_summary!H$21</f>
        <v>1.3816019049699053</v>
      </c>
      <c r="I147" s="99">
        <f>RES_hhdet_in_tesh!I147/RES_summary!I$21</f>
        <v>0.99352958412114933</v>
      </c>
      <c r="J147" s="99">
        <f>RES_hhdet_in_tesh!J147/RES_summary!J$21</f>
        <v>1.0712922255774735</v>
      </c>
      <c r="K147" s="99">
        <f>RES_hhdet_in_tesh!K147/RES_summary!K$21</f>
        <v>1.2409259351548259</v>
      </c>
      <c r="L147" s="99">
        <f>RES_hhdet_in_tesh!L147/RES_summary!L$21</f>
        <v>1.4308897180580862</v>
      </c>
      <c r="M147" s="99">
        <f>RES_hhdet_in_tesh!M147/RES_summary!M$21</f>
        <v>1.8615119492065986</v>
      </c>
      <c r="N147" s="99">
        <f>RES_hhdet_in_tesh!N147/RES_summary!N$21</f>
        <v>2.28608325202234</v>
      </c>
      <c r="O147" s="99">
        <f>RES_hhdet_in_tesh!O147/RES_summary!O$21</f>
        <v>2.6712943969619758</v>
      </c>
      <c r="P147" s="99">
        <f>RES_hhdet_in_tesh!P147/RES_summary!P$21</f>
        <v>3.1255513705862832</v>
      </c>
      <c r="Q147" s="99">
        <f>RES_hhdet_in_tesh!Q147/RES_summary!Q$21</f>
        <v>3.5708644290570688</v>
      </c>
      <c r="R147" s="99">
        <f>RES_hhdet_in_tesh!R147/RES_summary!R$21</f>
        <v>4.0005227394144427</v>
      </c>
      <c r="S147" s="99">
        <f>RES_hhdet_in_tesh!S147/RES_summary!S$21</f>
        <v>4.3391610398269407</v>
      </c>
      <c r="T147" s="99">
        <f>RES_hhdet_in_tesh!T147/RES_summary!T$21</f>
        <v>4.5399002954771515</v>
      </c>
      <c r="U147" s="99">
        <f>RES_hhdet_in_tesh!U147/RES_summary!U$21</f>
        <v>4.7912276502388487</v>
      </c>
      <c r="V147" s="99">
        <f>RES_hhdet_in_tesh!V147/RES_summary!V$21</f>
        <v>4.5306435293038945</v>
      </c>
      <c r="W147" s="99">
        <f>RES_hhdet_in_tesh!W147/RES_summary!W$21</f>
        <v>4.8342903339559227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8.5466689956556969</v>
      </c>
      <c r="D148" s="123">
        <v>9.7332274388732021</v>
      </c>
      <c r="E148" s="123">
        <v>9.6456081775378824</v>
      </c>
      <c r="F148" s="123">
        <v>9.1953655399377183</v>
      </c>
      <c r="G148" s="123">
        <v>9.0985202187125953</v>
      </c>
      <c r="H148" s="123">
        <v>8.8632856005993901</v>
      </c>
      <c r="I148" s="123">
        <v>9.046111020328734</v>
      </c>
      <c r="J148" s="123">
        <v>8.2010644157399444</v>
      </c>
      <c r="K148" s="123">
        <v>8.6633487566280749</v>
      </c>
      <c r="L148" s="123">
        <v>8.4246062801968709</v>
      </c>
      <c r="M148" s="123">
        <v>8.3996591684024597</v>
      </c>
      <c r="N148" s="123">
        <v>8.1928267858809321</v>
      </c>
      <c r="O148" s="123">
        <v>8.0439683036192786</v>
      </c>
      <c r="P148" s="123">
        <v>8.1548985910852849</v>
      </c>
      <c r="Q148" s="123">
        <v>8.1575237146906954</v>
      </c>
      <c r="R148" s="123">
        <v>8.2298542622588187</v>
      </c>
      <c r="S148" s="123">
        <v>8.0858967095056808</v>
      </c>
      <c r="T148" s="123">
        <v>7.6563792270623994</v>
      </c>
      <c r="U148" s="123">
        <v>7.209925786943189</v>
      </c>
      <c r="V148" s="123">
        <v>6.7138691834447339</v>
      </c>
      <c r="W148" s="123">
        <v>6.4508101748047002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8.5455683127545186</v>
      </c>
      <c r="D153" s="102">
        <v>9.7320314953850389</v>
      </c>
      <c r="E153" s="102">
        <v>9.6441887015274208</v>
      </c>
      <c r="F153" s="102">
        <v>9.1931328985791971</v>
      </c>
      <c r="G153" s="102">
        <v>9.0972490240133368</v>
      </c>
      <c r="H153" s="102">
        <v>8.8630804418819302</v>
      </c>
      <c r="I153" s="102">
        <v>9.0454896495588564</v>
      </c>
      <c r="J153" s="102">
        <v>8.2008800736444911</v>
      </c>
      <c r="K153" s="102">
        <v>8.6622817049899172</v>
      </c>
      <c r="L153" s="102">
        <v>8.4250131318747492</v>
      </c>
      <c r="M153" s="102">
        <v>8.3975991355844091</v>
      </c>
      <c r="N153" s="102">
        <v>8.1928005662410435</v>
      </c>
      <c r="O153" s="102">
        <v>8.0440860874667806</v>
      </c>
      <c r="P153" s="102">
        <v>8.1497852791547505</v>
      </c>
      <c r="Q153" s="102">
        <v>8.1558361387052614</v>
      </c>
      <c r="R153" s="102">
        <v>8.2281144339035492</v>
      </c>
      <c r="S153" s="102">
        <v>8.0853450192551453</v>
      </c>
      <c r="T153" s="102">
        <v>7.6593430292710121</v>
      </c>
      <c r="U153" s="102">
        <v>7.2111999047110551</v>
      </c>
      <c r="V153" s="102">
        <v>6.7158533017451809</v>
      </c>
      <c r="W153" s="102">
        <v>6.4520466171577491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8.547593397310985</v>
      </c>
      <c r="D154" s="105">
        <v>9.7345337771448879</v>
      </c>
      <c r="E154" s="105">
        <v>9.6470572259652254</v>
      </c>
      <c r="F154" s="105">
        <v>9.1968333901703563</v>
      </c>
      <c r="G154" s="105">
        <v>9.0997172269704194</v>
      </c>
      <c r="H154" s="105">
        <v>8.8635299408225716</v>
      </c>
      <c r="I154" s="105">
        <v>9.0463861812116289</v>
      </c>
      <c r="J154" s="105">
        <v>8.2012787017290769</v>
      </c>
      <c r="K154" s="105">
        <v>8.6637941749093841</v>
      </c>
      <c r="L154" s="105">
        <v>8.4217873792858597</v>
      </c>
      <c r="M154" s="105">
        <v>8.3998344036372323</v>
      </c>
      <c r="N154" s="105">
        <v>8.1928620737777731</v>
      </c>
      <c r="O154" s="105">
        <v>8.0438690090966762</v>
      </c>
      <c r="P154" s="105">
        <v>8.1566673763970474</v>
      </c>
      <c r="Q154" s="105">
        <v>8.1593587692266656</v>
      </c>
      <c r="R154" s="105">
        <v>8.2310935496683495</v>
      </c>
      <c r="S154" s="105">
        <v>8.0864205442946577</v>
      </c>
      <c r="T154" s="105">
        <v>7.6514491318143403</v>
      </c>
      <c r="U154" s="105">
        <v>7.2088034772012621</v>
      </c>
      <c r="V154" s="105">
        <v>6.7116381112727526</v>
      </c>
      <c r="W154" s="105">
        <v>6.4495281363192305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4.1537559041874106</v>
      </c>
      <c r="D155" s="99">
        <v>4.9754011307225898</v>
      </c>
      <c r="E155" s="99">
        <v>4.823061666023448</v>
      </c>
      <c r="F155" s="99">
        <v>4.6070681223994123</v>
      </c>
      <c r="G155" s="99">
        <v>4.6196306391497393</v>
      </c>
      <c r="H155" s="99">
        <v>4.4214034772388837</v>
      </c>
      <c r="I155" s="99">
        <v>4.8180850405880129</v>
      </c>
      <c r="J155" s="99">
        <v>3.9560583803727023</v>
      </c>
      <c r="K155" s="99">
        <v>4.3171826933952948</v>
      </c>
      <c r="L155" s="99">
        <v>3.5487231169552214</v>
      </c>
      <c r="M155" s="99">
        <v>3.8913733016071266</v>
      </c>
      <c r="N155" s="99">
        <v>3.6213247730654752</v>
      </c>
      <c r="O155" s="99">
        <v>3.6355052104245367</v>
      </c>
      <c r="P155" s="99">
        <v>3.8383723091660031</v>
      </c>
      <c r="Q155" s="99">
        <v>3.8837003334989175</v>
      </c>
      <c r="R155" s="99">
        <v>4.0598394583957358</v>
      </c>
      <c r="S155" s="99">
        <v>4.0127649674439452</v>
      </c>
      <c r="T155" s="99">
        <v>3.6308609991600567</v>
      </c>
      <c r="U155" s="99">
        <v>3.2987279685648963</v>
      </c>
      <c r="V155" s="99">
        <v>3.0407532722167137</v>
      </c>
      <c r="W155" s="99">
        <v>2.9118576289126556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4.3938374931235735</v>
      </c>
      <c r="D156" s="99">
        <v>4.7591326464222954</v>
      </c>
      <c r="E156" s="99">
        <v>4.8239955599417774</v>
      </c>
      <c r="F156" s="99">
        <v>4.589765267770944</v>
      </c>
      <c r="G156" s="99">
        <v>4.4800865878206793</v>
      </c>
      <c r="H156" s="99">
        <v>4.4421264635836879</v>
      </c>
      <c r="I156" s="99">
        <v>4.2283011406236142</v>
      </c>
      <c r="J156" s="99">
        <v>4.2452203213563751</v>
      </c>
      <c r="K156" s="99">
        <v>4.3466114815140893</v>
      </c>
      <c r="L156" s="99">
        <v>4.8730642623306375</v>
      </c>
      <c r="M156" s="99">
        <v>4.508461102030104</v>
      </c>
      <c r="N156" s="99">
        <v>4.5715373007122988</v>
      </c>
      <c r="O156" s="99">
        <v>4.4083637986721405</v>
      </c>
      <c r="P156" s="99">
        <v>4.3182950672310421</v>
      </c>
      <c r="Q156" s="99">
        <v>4.2756584357277481</v>
      </c>
      <c r="R156" s="99">
        <v>4.1712540912726128</v>
      </c>
      <c r="S156" s="99">
        <v>4.0736555768507126</v>
      </c>
      <c r="T156" s="99">
        <v>4.0205881326542832</v>
      </c>
      <c r="U156" s="99">
        <v>3.9100755086363654</v>
      </c>
      <c r="V156" s="99">
        <v>3.6708848390560394</v>
      </c>
      <c r="W156" s="99">
        <v>3.5376705074065753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1.7108271032802669</v>
      </c>
      <c r="D157" s="123">
        <v>1.7033720613575978</v>
      </c>
      <c r="E157" s="123">
        <v>1.6882236144812093</v>
      </c>
      <c r="F157" s="123">
        <v>1.7106610125566715</v>
      </c>
      <c r="G157" s="123">
        <v>1.6937700579859505</v>
      </c>
      <c r="H157" s="123">
        <v>1.8401246903956123</v>
      </c>
      <c r="I157" s="123">
        <v>1.6929498464890129</v>
      </c>
      <c r="J157" s="123">
        <v>1.7169242760970749</v>
      </c>
      <c r="K157" s="123">
        <v>1.5650077922100318</v>
      </c>
      <c r="L157" s="123">
        <v>1.9002434662084613</v>
      </c>
      <c r="M157" s="123">
        <v>1.8544037906369775</v>
      </c>
      <c r="N157" s="123">
        <v>1.8442387304420029</v>
      </c>
      <c r="O157" s="123">
        <v>1.7881037060658374</v>
      </c>
      <c r="P157" s="123">
        <v>1.7415745655769095</v>
      </c>
      <c r="Q157" s="123">
        <v>1.7000040370151726</v>
      </c>
      <c r="R157" s="123">
        <v>1.6613226043735987</v>
      </c>
      <c r="S157" s="123">
        <v>1.6257942384853676</v>
      </c>
      <c r="T157" s="123">
        <v>1.5926572050259242</v>
      </c>
      <c r="U157" s="123">
        <v>1.563685813230133</v>
      </c>
      <c r="V157" s="123">
        <v>1.5349206844336336</v>
      </c>
      <c r="W157" s="123">
        <v>1.5156475894416439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1.7108271032802669</v>
      </c>
      <c r="D159" s="110">
        <v>1.7033720613575978</v>
      </c>
      <c r="E159" s="110">
        <v>1.6882236144812093</v>
      </c>
      <c r="F159" s="110">
        <v>1.7106610125566715</v>
      </c>
      <c r="G159" s="110">
        <v>1.6937700579859505</v>
      </c>
      <c r="H159" s="110">
        <v>1.8401246903956123</v>
      </c>
      <c r="I159" s="110">
        <v>1.6929498464890129</v>
      </c>
      <c r="J159" s="110">
        <v>1.7169242760970749</v>
      </c>
      <c r="K159" s="110">
        <v>1.5650077922100318</v>
      </c>
      <c r="L159" s="110">
        <v>1.9002434662084613</v>
      </c>
      <c r="M159" s="110">
        <v>1.8544037906369775</v>
      </c>
      <c r="N159" s="110">
        <v>1.8442387304420029</v>
      </c>
      <c r="O159" s="110">
        <v>1.7881037060658374</v>
      </c>
      <c r="P159" s="110">
        <v>1.7415745655769095</v>
      </c>
      <c r="Q159" s="110">
        <v>1.7000040370151726</v>
      </c>
      <c r="R159" s="110">
        <v>1.6613226043735987</v>
      </c>
      <c r="S159" s="110">
        <v>1.6257942384853676</v>
      </c>
      <c r="T159" s="110">
        <v>1.5926572050259242</v>
      </c>
      <c r="U159" s="110">
        <v>1.563685813230133</v>
      </c>
      <c r="V159" s="110">
        <v>1.5349206844336336</v>
      </c>
      <c r="W159" s="110">
        <v>1.5156475894416439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77.9153217282105</v>
      </c>
      <c r="D161" s="118">
        <f t="shared" si="54"/>
        <v>90.305413452064812</v>
      </c>
      <c r="E161" s="118">
        <f t="shared" si="54"/>
        <v>91.411289164810611</v>
      </c>
      <c r="F161" s="118">
        <f t="shared" si="54"/>
        <v>82.58659384774073</v>
      </c>
      <c r="G161" s="118">
        <f t="shared" si="54"/>
        <v>82.003389868045033</v>
      </c>
      <c r="H161" s="118">
        <f t="shared" si="54"/>
        <v>78.822826914611639</v>
      </c>
      <c r="I161" s="118">
        <f t="shared" si="54"/>
        <v>79.201249135670622</v>
      </c>
      <c r="J161" s="118">
        <f t="shared" si="54"/>
        <v>74.772708747728387</v>
      </c>
      <c r="K161" s="118">
        <f t="shared" si="54"/>
        <v>82.504381461960861</v>
      </c>
      <c r="L161" s="118">
        <f t="shared" si="54"/>
        <v>60.394540870629008</v>
      </c>
      <c r="M161" s="118">
        <f t="shared" si="54"/>
        <v>83.941184538719838</v>
      </c>
      <c r="N161" s="118">
        <f t="shared" si="54"/>
        <v>98.761137277267892</v>
      </c>
      <c r="O161" s="118">
        <f t="shared" si="54"/>
        <v>83.87637998472016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67.257784535129986</v>
      </c>
      <c r="D162" s="123">
        <f t="shared" si="57"/>
        <v>78.770202980614499</v>
      </c>
      <c r="E162" s="123">
        <f t="shared" si="57"/>
        <v>79.134712831109013</v>
      </c>
      <c r="F162" s="123">
        <f t="shared" si="57"/>
        <v>70.941221369522211</v>
      </c>
      <c r="G162" s="123">
        <f t="shared" si="57"/>
        <v>70.392807125359838</v>
      </c>
      <c r="H162" s="123">
        <f t="shared" si="57"/>
        <v>66.754062878468105</v>
      </c>
      <c r="I162" s="123">
        <f t="shared" si="57"/>
        <v>67.61937461492893</v>
      </c>
      <c r="J162" s="123">
        <f t="shared" si="57"/>
        <v>63.785960092066652</v>
      </c>
      <c r="K162" s="123">
        <f t="shared" si="57"/>
        <v>71.04318345666384</v>
      </c>
      <c r="L162" s="123">
        <f t="shared" si="57"/>
        <v>48.651204344238323</v>
      </c>
      <c r="M162" s="123">
        <f t="shared" si="57"/>
        <v>71.839773333763276</v>
      </c>
      <c r="N162" s="123">
        <f t="shared" si="57"/>
        <v>86.452573559929192</v>
      </c>
      <c r="O162" s="123">
        <f t="shared" si="57"/>
        <v>71.385861754306532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67.257784535129986</v>
      </c>
      <c r="D163" s="110">
        <v>78.770202980614499</v>
      </c>
      <c r="E163" s="110">
        <v>79.134712831109013</v>
      </c>
      <c r="F163" s="110">
        <v>70.941221369522211</v>
      </c>
      <c r="G163" s="110">
        <v>70.392807125359838</v>
      </c>
      <c r="H163" s="110">
        <v>66.754062878468105</v>
      </c>
      <c r="I163" s="110">
        <v>67.61937461492893</v>
      </c>
      <c r="J163" s="110">
        <v>63.785960092066652</v>
      </c>
      <c r="K163" s="110">
        <v>71.04318345666384</v>
      </c>
      <c r="L163" s="110">
        <v>48.651204344238323</v>
      </c>
      <c r="M163" s="110">
        <v>71.839773333763276</v>
      </c>
      <c r="N163" s="110">
        <v>86.452573559929192</v>
      </c>
      <c r="O163" s="110">
        <v>71.385861754306532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0.40004150309126901</v>
      </c>
      <c r="D164" s="123">
        <f t="shared" si="58"/>
        <v>9.8609913798216986E-2</v>
      </c>
      <c r="E164" s="123">
        <f t="shared" si="58"/>
        <v>0.94274338051098328</v>
      </c>
      <c r="F164" s="123">
        <f t="shared" si="58"/>
        <v>0.73934609759556191</v>
      </c>
      <c r="G164" s="123">
        <f t="shared" si="58"/>
        <v>0.81829176265212455</v>
      </c>
      <c r="H164" s="123">
        <f t="shared" si="58"/>
        <v>1.3653538692614768</v>
      </c>
      <c r="I164" s="123">
        <f t="shared" si="58"/>
        <v>0.84281345786621431</v>
      </c>
      <c r="J164" s="123">
        <f t="shared" si="58"/>
        <v>1.0687598793258428</v>
      </c>
      <c r="K164" s="123">
        <f t="shared" si="58"/>
        <v>1.2328410611632981</v>
      </c>
      <c r="L164" s="123">
        <f t="shared" si="58"/>
        <v>1.4184865266894489</v>
      </c>
      <c r="M164" s="123">
        <f t="shared" si="58"/>
        <v>1.8473484866043284</v>
      </c>
      <c r="N164" s="123">
        <f t="shared" si="58"/>
        <v>2.271498182913962</v>
      </c>
      <c r="O164" s="123">
        <f t="shared" si="58"/>
        <v>2.6584462079363189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0.40004150309126901</v>
      </c>
      <c r="D165" s="99">
        <f>RES_hhdet_in_tesh!D165/RES_summary!D$21</f>
        <v>9.8609913798216986E-2</v>
      </c>
      <c r="E165" s="99">
        <f>RES_hhdet_in_tesh!E165/RES_summary!E$21</f>
        <v>0.94274338051098328</v>
      </c>
      <c r="F165" s="99">
        <f>RES_hhdet_in_tesh!F165/RES_summary!F$21</f>
        <v>0.73934609759556191</v>
      </c>
      <c r="G165" s="99">
        <f>RES_hhdet_in_tesh!G165/RES_summary!G$21</f>
        <v>0.81829176265212455</v>
      </c>
      <c r="H165" s="99">
        <f>RES_hhdet_in_tesh!H165/RES_summary!H$21</f>
        <v>1.3653538692614768</v>
      </c>
      <c r="I165" s="99">
        <f>RES_hhdet_in_tesh!I165/RES_summary!I$21</f>
        <v>0.84281345786621431</v>
      </c>
      <c r="J165" s="99">
        <f>RES_hhdet_in_tesh!J165/RES_summary!J$21</f>
        <v>1.0687598793258428</v>
      </c>
      <c r="K165" s="99">
        <f>RES_hhdet_in_tesh!K165/RES_summary!K$21</f>
        <v>1.2328410611632981</v>
      </c>
      <c r="L165" s="99">
        <f>RES_hhdet_in_tesh!L165/RES_summary!L$21</f>
        <v>1.4184865266894489</v>
      </c>
      <c r="M165" s="99">
        <f>RES_hhdet_in_tesh!M165/RES_summary!M$21</f>
        <v>1.8473484866043284</v>
      </c>
      <c r="N165" s="99">
        <f>RES_hhdet_in_tesh!N165/RES_summary!N$21</f>
        <v>2.271498182913962</v>
      </c>
      <c r="O165" s="99">
        <f>RES_hhdet_in_tesh!O165/RES_summary!O$21</f>
        <v>2.6584462079363189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8.5466685867089769</v>
      </c>
      <c r="D166" s="123">
        <v>9.733228496294501</v>
      </c>
      <c r="E166" s="123">
        <v>9.6456093387094111</v>
      </c>
      <c r="F166" s="123">
        <v>9.195365368066291</v>
      </c>
      <c r="G166" s="123">
        <v>9.0985209220471326</v>
      </c>
      <c r="H166" s="123">
        <v>8.8632854764864337</v>
      </c>
      <c r="I166" s="123">
        <v>9.0461112163864641</v>
      </c>
      <c r="J166" s="123">
        <v>8.2010645002388092</v>
      </c>
      <c r="K166" s="123">
        <v>8.6633491519236951</v>
      </c>
      <c r="L166" s="123">
        <v>8.4246065334927778</v>
      </c>
      <c r="M166" s="123">
        <v>8.3996589277152562</v>
      </c>
      <c r="N166" s="123">
        <v>8.1928268039827419</v>
      </c>
      <c r="O166" s="123">
        <v>8.0439683164114584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8.5455683127545186</v>
      </c>
      <c r="D171" s="102">
        <v>9.7320314953850442</v>
      </c>
      <c r="E171" s="102">
        <v>9.644188701527419</v>
      </c>
      <c r="F171" s="102">
        <v>9.1931328985791989</v>
      </c>
      <c r="G171" s="102">
        <v>9.0972490240133368</v>
      </c>
      <c r="H171" s="102">
        <v>8.863080441881932</v>
      </c>
      <c r="I171" s="102">
        <v>9.0454896495588564</v>
      </c>
      <c r="J171" s="102">
        <v>8.2008800736444911</v>
      </c>
      <c r="K171" s="102">
        <v>8.662281704989919</v>
      </c>
      <c r="L171" s="102">
        <v>8.425013131874751</v>
      </c>
      <c r="M171" s="102">
        <v>8.3975991355844073</v>
      </c>
      <c r="N171" s="102">
        <v>8.1928005662410417</v>
      </c>
      <c r="O171" s="102">
        <v>8.0440860874667806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8.547593397310985</v>
      </c>
      <c r="D172" s="105">
        <v>9.7345337771448897</v>
      </c>
      <c r="E172" s="105">
        <v>9.6470572259652254</v>
      </c>
      <c r="F172" s="105">
        <v>9.1968333901703581</v>
      </c>
      <c r="G172" s="105">
        <v>9.0997172269704194</v>
      </c>
      <c r="H172" s="105">
        <v>8.8635299408225698</v>
      </c>
      <c r="I172" s="105">
        <v>9.0463861812116217</v>
      </c>
      <c r="J172" s="105">
        <v>8.2012787017290787</v>
      </c>
      <c r="K172" s="105">
        <v>8.6637941749093823</v>
      </c>
      <c r="L172" s="105">
        <v>8.4217873792858615</v>
      </c>
      <c r="M172" s="105">
        <v>8.3998344036372323</v>
      </c>
      <c r="N172" s="105">
        <v>8.1928620737777713</v>
      </c>
      <c r="O172" s="105">
        <v>8.0438690090966745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4.1537559041874106</v>
      </c>
      <c r="D173" s="99">
        <v>4.9754011307225916</v>
      </c>
      <c r="E173" s="99">
        <v>4.823061666023448</v>
      </c>
      <c r="F173" s="99">
        <v>4.6070681223994123</v>
      </c>
      <c r="G173" s="99">
        <v>4.6196306391497401</v>
      </c>
      <c r="H173" s="99">
        <v>4.4214034772388828</v>
      </c>
      <c r="I173" s="99">
        <v>4.8180850405880111</v>
      </c>
      <c r="J173" s="99">
        <v>3.9560583803727019</v>
      </c>
      <c r="K173" s="99">
        <v>4.3171826933952948</v>
      </c>
      <c r="L173" s="99">
        <v>3.5487231169552214</v>
      </c>
      <c r="M173" s="99">
        <v>3.8913733016071261</v>
      </c>
      <c r="N173" s="99">
        <v>3.6213247730654747</v>
      </c>
      <c r="O173" s="99">
        <v>3.6355052104245358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4.3938374931235735</v>
      </c>
      <c r="D174" s="110">
        <v>4.7591326464222963</v>
      </c>
      <c r="E174" s="110">
        <v>4.8239955599417756</v>
      </c>
      <c r="F174" s="110">
        <v>4.589765267770944</v>
      </c>
      <c r="G174" s="110">
        <v>4.4800865878206784</v>
      </c>
      <c r="H174" s="110">
        <v>4.4421264635836879</v>
      </c>
      <c r="I174" s="110">
        <v>4.2283011406236133</v>
      </c>
      <c r="J174" s="110">
        <v>4.2452203213563751</v>
      </c>
      <c r="K174" s="110">
        <v>4.3466114815140875</v>
      </c>
      <c r="L174" s="110">
        <v>4.8730642623306393</v>
      </c>
      <c r="M174" s="110">
        <v>4.5084611020301049</v>
      </c>
      <c r="N174" s="110">
        <v>4.5715373007122979</v>
      </c>
      <c r="O174" s="110">
        <v>4.4083637986721396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1.7108271032802667</v>
      </c>
      <c r="D175" s="123">
        <v>1.7033720613575982</v>
      </c>
      <c r="E175" s="123">
        <v>1.6882236144812093</v>
      </c>
      <c r="F175" s="123">
        <v>1.710661012556671</v>
      </c>
      <c r="G175" s="123">
        <v>1.6937700579859505</v>
      </c>
      <c r="H175" s="123">
        <v>1.8401246903956123</v>
      </c>
      <c r="I175" s="123">
        <v>1.6929498464890127</v>
      </c>
      <c r="J175" s="123">
        <v>1.7169242760970751</v>
      </c>
      <c r="K175" s="123">
        <v>1.5650077922100318</v>
      </c>
      <c r="L175" s="123">
        <v>1.9002434662084611</v>
      </c>
      <c r="M175" s="123">
        <v>1.8544037906369772</v>
      </c>
      <c r="N175" s="123">
        <v>1.8442387304420031</v>
      </c>
      <c r="O175" s="123">
        <v>1.7881037060658376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1.7108271032802667</v>
      </c>
      <c r="D177" s="110">
        <v>1.7033720613575982</v>
      </c>
      <c r="E177" s="110">
        <v>1.6882236144812093</v>
      </c>
      <c r="F177" s="110">
        <v>1.710661012556671</v>
      </c>
      <c r="G177" s="110">
        <v>1.6937700579859505</v>
      </c>
      <c r="H177" s="110">
        <v>1.8401246903956123</v>
      </c>
      <c r="I177" s="110">
        <v>1.6929498464890127</v>
      </c>
      <c r="J177" s="110">
        <v>1.7169242760970751</v>
      </c>
      <c r="K177" s="110">
        <v>1.5650077922100318</v>
      </c>
      <c r="L177" s="110">
        <v>1.9002434662084611</v>
      </c>
      <c r="M177" s="110">
        <v>1.8544037906369772</v>
      </c>
      <c r="N177" s="110">
        <v>1.8442387304420031</v>
      </c>
      <c r="O177" s="110">
        <v>1.7881037060658376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35.933553203067319</v>
      </c>
      <c r="D3" s="118">
        <f t="shared" si="0"/>
        <v>35.179805549594327</v>
      </c>
      <c r="E3" s="118">
        <f t="shared" si="0"/>
        <v>35.465429408018167</v>
      </c>
      <c r="F3" s="118">
        <f t="shared" si="0"/>
        <v>21.775040664547916</v>
      </c>
      <c r="G3" s="118">
        <f t="shared" si="0"/>
        <v>21.056365451311759</v>
      </c>
      <c r="H3" s="118">
        <f t="shared" si="0"/>
        <v>20.263055130029471</v>
      </c>
      <c r="I3" s="118">
        <f t="shared" si="0"/>
        <v>22.294561927618037</v>
      </c>
      <c r="J3" s="118">
        <f t="shared" si="0"/>
        <v>94.702034420572559</v>
      </c>
      <c r="K3" s="118">
        <f t="shared" si="0"/>
        <v>27.752444944888204</v>
      </c>
      <c r="L3" s="118">
        <f t="shared" si="0"/>
        <v>28.884266500713633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23.492997525512305</v>
      </c>
      <c r="S3" s="118">
        <f t="shared" si="1"/>
        <v>24.419922651548049</v>
      </c>
      <c r="T3" s="118">
        <f t="shared" si="1"/>
        <v>21.211617282153398</v>
      </c>
      <c r="U3" s="118">
        <f t="shared" si="1"/>
        <v>22.833998158328363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35.933553203067319</v>
      </c>
      <c r="D4" s="123">
        <f t="shared" si="3"/>
        <v>35.179805549594327</v>
      </c>
      <c r="E4" s="123">
        <f t="shared" si="3"/>
        <v>35.465429408018167</v>
      </c>
      <c r="F4" s="123">
        <f t="shared" si="3"/>
        <v>21.775040664547916</v>
      </c>
      <c r="G4" s="123">
        <f t="shared" si="3"/>
        <v>21.056365451311759</v>
      </c>
      <c r="H4" s="123">
        <f t="shared" si="3"/>
        <v>20.263055130029471</v>
      </c>
      <c r="I4" s="123">
        <f t="shared" si="3"/>
        <v>22.294561927618037</v>
      </c>
      <c r="J4" s="123">
        <f t="shared" si="3"/>
        <v>94.702034420572559</v>
      </c>
      <c r="K4" s="123">
        <f t="shared" si="3"/>
        <v>27.752444944888204</v>
      </c>
      <c r="L4" s="123">
        <f t="shared" si="3"/>
        <v>28.884266500713633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23.492997525512305</v>
      </c>
      <c r="S4" s="123">
        <f t="shared" si="4"/>
        <v>24.419922651548049</v>
      </c>
      <c r="T4" s="123">
        <f t="shared" si="4"/>
        <v>21.211617282153398</v>
      </c>
      <c r="U4" s="123">
        <f t="shared" si="4"/>
        <v>22.833998158328363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35.933553203067319</v>
      </c>
      <c r="D5" s="99">
        <v>35.179805549594327</v>
      </c>
      <c r="E5" s="99">
        <v>35.465429408018167</v>
      </c>
      <c r="F5" s="99">
        <v>21.775040664547916</v>
      </c>
      <c r="G5" s="99">
        <v>21.056365451311759</v>
      </c>
      <c r="H5" s="99">
        <v>20.263055130029471</v>
      </c>
      <c r="I5" s="99">
        <v>22.294561927618037</v>
      </c>
      <c r="J5" s="99">
        <v>94.702034420572559</v>
      </c>
      <c r="K5" s="99">
        <v>27.752444944888204</v>
      </c>
      <c r="L5" s="99">
        <v>28.884266500713633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23.492997525512305</v>
      </c>
      <c r="S5" s="99">
        <v>24.419922651548049</v>
      </c>
      <c r="T5" s="99">
        <v>21.211617282153398</v>
      </c>
      <c r="U5" s="99">
        <v>22.833998158328363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31.880526973656739</v>
      </c>
      <c r="D24" s="118">
        <f t="shared" si="7"/>
        <v>30.077161961339144</v>
      </c>
      <c r="E24" s="118">
        <f t="shared" si="7"/>
        <v>29.462489062843023</v>
      </c>
      <c r="F24" s="118">
        <f t="shared" si="7"/>
        <v>27.976691674566624</v>
      </c>
      <c r="G24" s="118">
        <f t="shared" si="7"/>
        <v>26.034592179894855</v>
      </c>
      <c r="H24" s="118">
        <f t="shared" si="7"/>
        <v>27.172542883598609</v>
      </c>
      <c r="I24" s="118">
        <f t="shared" si="7"/>
        <v>24.441766260157266</v>
      </c>
      <c r="J24" s="118">
        <f t="shared" si="7"/>
        <v>25.706054934855608</v>
      </c>
      <c r="K24" s="118">
        <f t="shared" si="7"/>
        <v>25.117571184325808</v>
      </c>
      <c r="L24" s="118">
        <f t="shared" si="7"/>
        <v>28.260901222355361</v>
      </c>
      <c r="M24" s="118">
        <f t="shared" si="7"/>
        <v>21.663277260729082</v>
      </c>
      <c r="N24" s="118">
        <f t="shared" si="7"/>
        <v>22.185563535638931</v>
      </c>
      <c r="O24" s="118">
        <f t="shared" si="7"/>
        <v>22.249244476445806</v>
      </c>
      <c r="P24" s="118">
        <f t="shared" si="7"/>
        <v>16.022475162635317</v>
      </c>
      <c r="Q24" s="118">
        <f t="shared" si="7"/>
        <v>14.735700125020326</v>
      </c>
      <c r="R24" s="118">
        <f t="shared" ref="R24:V24" si="8">R25+R28+R30+R39</f>
        <v>14.121265916620835</v>
      </c>
      <c r="S24" s="118">
        <f t="shared" si="8"/>
        <v>13.404183418212543</v>
      </c>
      <c r="T24" s="118">
        <f t="shared" si="8"/>
        <v>12.608427597415663</v>
      </c>
      <c r="U24" s="118">
        <f t="shared" si="8"/>
        <v>11.849760297945378</v>
      </c>
      <c r="V24" s="118">
        <f t="shared" si="8"/>
        <v>11.282393957469486</v>
      </c>
      <c r="W24" s="118">
        <f t="shared" ref="W24" si="9">W25+W28+W30+W39</f>
        <v>9.9595663121684623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31.880526973656739</v>
      </c>
      <c r="D25" s="123">
        <f t="shared" si="10"/>
        <v>30.077161961339144</v>
      </c>
      <c r="E25" s="123">
        <f t="shared" si="10"/>
        <v>29.462489062843023</v>
      </c>
      <c r="F25" s="123">
        <f t="shared" si="10"/>
        <v>27.976691674566624</v>
      </c>
      <c r="G25" s="123">
        <f t="shared" si="10"/>
        <v>26.034592179894855</v>
      </c>
      <c r="H25" s="123">
        <f t="shared" si="10"/>
        <v>27.172542883598609</v>
      </c>
      <c r="I25" s="123">
        <f t="shared" si="10"/>
        <v>24.441766260157266</v>
      </c>
      <c r="J25" s="123">
        <f t="shared" si="10"/>
        <v>25.706054934855608</v>
      </c>
      <c r="K25" s="123">
        <f t="shared" si="10"/>
        <v>25.117571184325808</v>
      </c>
      <c r="L25" s="123">
        <f t="shared" si="10"/>
        <v>28.260901222355361</v>
      </c>
      <c r="M25" s="123">
        <f t="shared" si="10"/>
        <v>21.663277260729082</v>
      </c>
      <c r="N25" s="123">
        <f t="shared" si="10"/>
        <v>22.185563535638931</v>
      </c>
      <c r="O25" s="123">
        <f t="shared" si="10"/>
        <v>22.249244476445806</v>
      </c>
      <c r="P25" s="123">
        <f t="shared" si="10"/>
        <v>16.022475162635317</v>
      </c>
      <c r="Q25" s="123">
        <f t="shared" si="10"/>
        <v>14.735700125020326</v>
      </c>
      <c r="R25" s="123">
        <f t="shared" ref="R25:V25" si="11">SUM(R26:R27)</f>
        <v>14.121265916620835</v>
      </c>
      <c r="S25" s="123">
        <f t="shared" si="11"/>
        <v>13.404183418212543</v>
      </c>
      <c r="T25" s="123">
        <f t="shared" si="11"/>
        <v>12.608427597415663</v>
      </c>
      <c r="U25" s="123">
        <f t="shared" si="11"/>
        <v>11.849760297945378</v>
      </c>
      <c r="V25" s="123">
        <f t="shared" si="11"/>
        <v>11.282393957469486</v>
      </c>
      <c r="W25" s="123">
        <f t="shared" ref="W25" si="12">SUM(W26:W27)</f>
        <v>9.9595663121684623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31.880526973656739</v>
      </c>
      <c r="D26" s="99">
        <v>30.077161961339144</v>
      </c>
      <c r="E26" s="99">
        <v>29.462489062843023</v>
      </c>
      <c r="F26" s="99">
        <v>27.976691674566624</v>
      </c>
      <c r="G26" s="99">
        <v>26.034592179894855</v>
      </c>
      <c r="H26" s="99">
        <v>27.172542883598609</v>
      </c>
      <c r="I26" s="99">
        <v>24.441766260157266</v>
      </c>
      <c r="J26" s="99">
        <v>25.706054934855608</v>
      </c>
      <c r="K26" s="99">
        <v>25.117571184325808</v>
      </c>
      <c r="L26" s="99">
        <v>28.260901222355361</v>
      </c>
      <c r="M26" s="99">
        <v>21.663277260729082</v>
      </c>
      <c r="N26" s="99">
        <v>22.185563535638931</v>
      </c>
      <c r="O26" s="99">
        <v>22.249244476445806</v>
      </c>
      <c r="P26" s="99">
        <v>16.022475162635317</v>
      </c>
      <c r="Q26" s="99">
        <v>14.735700125020326</v>
      </c>
      <c r="R26" s="99">
        <v>14.121265916620835</v>
      </c>
      <c r="S26" s="99">
        <v>13.404183418212543</v>
      </c>
      <c r="T26" s="99">
        <v>12.608427597415663</v>
      </c>
      <c r="U26" s="99">
        <v>11.849760297945378</v>
      </c>
      <c r="V26" s="99">
        <v>11.282393957469486</v>
      </c>
      <c r="W26" s="99">
        <v>9.9595663121684623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29.753849592045427</v>
      </c>
      <c r="M43" s="118">
        <f t="shared" si="14"/>
        <v>26.80592627278256</v>
      </c>
      <c r="N43" s="118">
        <f t="shared" si="14"/>
        <v>25.882253000762677</v>
      </c>
      <c r="O43" s="118">
        <f t="shared" si="14"/>
        <v>24.046662645246315</v>
      </c>
      <c r="P43" s="118">
        <f t="shared" si="14"/>
        <v>20.178302073504085</v>
      </c>
      <c r="Q43" s="118">
        <f t="shared" si="14"/>
        <v>18.222204531801793</v>
      </c>
      <c r="R43" s="118">
        <f t="shared" ref="R43:V43" si="15">R44+R47+R49+R58</f>
        <v>16.790831090591443</v>
      </c>
      <c r="S43" s="118">
        <f t="shared" si="15"/>
        <v>15.786302256461683</v>
      </c>
      <c r="T43" s="118">
        <f t="shared" si="15"/>
        <v>14.714554886790109</v>
      </c>
      <c r="U43" s="118">
        <f t="shared" si="15"/>
        <v>13.654296327674436</v>
      </c>
      <c r="V43" s="118">
        <f t="shared" si="15"/>
        <v>12.644860145644619</v>
      </c>
      <c r="W43" s="118">
        <f t="shared" ref="W43" si="16">W44+W47+W49+W58</f>
        <v>11.156310821516595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29.753849592045427</v>
      </c>
      <c r="M44" s="123">
        <f t="shared" si="17"/>
        <v>26.80592627278256</v>
      </c>
      <c r="N44" s="123">
        <f t="shared" si="17"/>
        <v>25.882253000762677</v>
      </c>
      <c r="O44" s="123">
        <f t="shared" si="17"/>
        <v>24.046662645246315</v>
      </c>
      <c r="P44" s="123">
        <f t="shared" si="17"/>
        <v>20.178302073504085</v>
      </c>
      <c r="Q44" s="123">
        <f t="shared" si="17"/>
        <v>18.222204531801793</v>
      </c>
      <c r="R44" s="123">
        <f t="shared" ref="R44:V44" si="18">SUM(R45:R46)</f>
        <v>16.790831090591443</v>
      </c>
      <c r="S44" s="123">
        <f t="shared" si="18"/>
        <v>15.786302256461683</v>
      </c>
      <c r="T44" s="123">
        <f t="shared" si="18"/>
        <v>14.714554886790109</v>
      </c>
      <c r="U44" s="123">
        <f t="shared" si="18"/>
        <v>13.654296327674436</v>
      </c>
      <c r="V44" s="123">
        <f t="shared" si="18"/>
        <v>12.644860145644619</v>
      </c>
      <c r="W44" s="123">
        <f t="shared" ref="W44" si="19">SUM(W45:W46)</f>
        <v>11.156310821516595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29.753849592045427</v>
      </c>
      <c r="M45" s="99">
        <v>26.80592627278256</v>
      </c>
      <c r="N45" s="99">
        <v>25.882253000762677</v>
      </c>
      <c r="O45" s="99">
        <v>24.046662645246315</v>
      </c>
      <c r="P45" s="99">
        <v>20.178302073504085</v>
      </c>
      <c r="Q45" s="99">
        <v>18.222204531801793</v>
      </c>
      <c r="R45" s="99">
        <v>16.790831090591443</v>
      </c>
      <c r="S45" s="99">
        <v>15.786302256461683</v>
      </c>
      <c r="T45" s="99">
        <v>14.714554886790109</v>
      </c>
      <c r="U45" s="99">
        <v>13.654296327674436</v>
      </c>
      <c r="V45" s="99">
        <v>12.644860145644619</v>
      </c>
      <c r="W45" s="99">
        <v>11.156310821516595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27.31018659254347</v>
      </c>
      <c r="D62" s="118">
        <f t="shared" si="21"/>
        <v>25.919774624561118</v>
      </c>
      <c r="E62" s="118">
        <f t="shared" si="21"/>
        <v>26.107346599714869</v>
      </c>
      <c r="F62" s="118">
        <f t="shared" si="21"/>
        <v>24.514937010848648</v>
      </c>
      <c r="G62" s="118">
        <f t="shared" si="21"/>
        <v>23.249270252654398</v>
      </c>
      <c r="H62" s="118">
        <f t="shared" si="21"/>
        <v>23.051361882141315</v>
      </c>
      <c r="I62" s="118">
        <f t="shared" si="21"/>
        <v>20.170632584796682</v>
      </c>
      <c r="J62" s="118">
        <f t="shared" si="21"/>
        <v>22.509335589912514</v>
      </c>
      <c r="K62" s="118">
        <f t="shared" si="21"/>
        <v>21.964622521138274</v>
      </c>
      <c r="L62" s="118">
        <f t="shared" si="21"/>
        <v>25.012793683876488</v>
      </c>
      <c r="M62" s="118">
        <f t="shared" si="21"/>
        <v>18.9852923905359</v>
      </c>
      <c r="N62" s="118">
        <f t="shared" si="21"/>
        <v>19.803240970728638</v>
      </c>
      <c r="O62" s="118">
        <f t="shared" si="21"/>
        <v>20.283565569207692</v>
      </c>
      <c r="P62" s="118">
        <f t="shared" si="21"/>
        <v>14.307490371570552</v>
      </c>
      <c r="Q62" s="118">
        <f t="shared" si="21"/>
        <v>14.280529770254327</v>
      </c>
      <c r="R62" s="118">
        <f t="shared" ref="R62:V62" si="22">R63+R66+R68+R77</f>
        <v>14.291780704899212</v>
      </c>
      <c r="S62" s="118">
        <f t="shared" si="22"/>
        <v>13.220267143838422</v>
      </c>
      <c r="T62" s="118">
        <f t="shared" si="22"/>
        <v>12.524062524588951</v>
      </c>
      <c r="U62" s="118">
        <f t="shared" si="22"/>
        <v>11.476108623300934</v>
      </c>
      <c r="V62" s="118">
        <f t="shared" si="22"/>
        <v>10.324601241805418</v>
      </c>
      <c r="W62" s="118">
        <f t="shared" ref="W62" si="23">W63+W66+W68+W77</f>
        <v>10.273587965446945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24.337432728970899</v>
      </c>
      <c r="D63" s="123">
        <f t="shared" si="24"/>
        <v>22.727324621971725</v>
      </c>
      <c r="E63" s="123">
        <f t="shared" si="24"/>
        <v>22.871351341255703</v>
      </c>
      <c r="F63" s="123">
        <f t="shared" si="24"/>
        <v>21.474527743519594</v>
      </c>
      <c r="G63" s="123">
        <f t="shared" si="24"/>
        <v>20.295926187632976</v>
      </c>
      <c r="H63" s="123">
        <f t="shared" si="24"/>
        <v>20.103706948535621</v>
      </c>
      <c r="I63" s="123">
        <f t="shared" si="24"/>
        <v>17.455912248367316</v>
      </c>
      <c r="J63" s="123">
        <f t="shared" si="24"/>
        <v>19.648250015243093</v>
      </c>
      <c r="K63" s="123">
        <f t="shared" si="24"/>
        <v>19.145910848173983</v>
      </c>
      <c r="L63" s="123">
        <f t="shared" si="24"/>
        <v>21.72021428208782</v>
      </c>
      <c r="M63" s="123">
        <f t="shared" si="24"/>
        <v>16.451998194547144</v>
      </c>
      <c r="N63" s="123">
        <f t="shared" si="24"/>
        <v>17.279706416830408</v>
      </c>
      <c r="O63" s="123">
        <f t="shared" si="24"/>
        <v>17.630936694390385</v>
      </c>
      <c r="P63" s="123">
        <f t="shared" si="24"/>
        <v>12.235039350971503</v>
      </c>
      <c r="Q63" s="123">
        <f t="shared" si="24"/>
        <v>12.081802094987449</v>
      </c>
      <c r="R63" s="123">
        <f t="shared" ref="R63:V63" si="25">SUM(R64:R65)</f>
        <v>11.919354758790066</v>
      </c>
      <c r="S63" s="123">
        <f t="shared" si="25"/>
        <v>11.025113412723575</v>
      </c>
      <c r="T63" s="123">
        <f t="shared" si="25"/>
        <v>10.457975287498057</v>
      </c>
      <c r="U63" s="123">
        <f t="shared" si="25"/>
        <v>9.586639786610629</v>
      </c>
      <c r="V63" s="123">
        <f t="shared" si="25"/>
        <v>8.6474080157940438</v>
      </c>
      <c r="W63" s="123">
        <f t="shared" ref="W63" si="26">SUM(W64:W65)</f>
        <v>8.5263841165196546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24.337432728970899</v>
      </c>
      <c r="D64" s="99">
        <v>22.727324621971725</v>
      </c>
      <c r="E64" s="99">
        <v>22.871351341255703</v>
      </c>
      <c r="F64" s="99">
        <v>21.474527743519594</v>
      </c>
      <c r="G64" s="99">
        <v>20.295926187632976</v>
      </c>
      <c r="H64" s="99">
        <v>20.103706948535621</v>
      </c>
      <c r="I64" s="99">
        <v>17.455912248367316</v>
      </c>
      <c r="J64" s="99">
        <v>19.648250015243093</v>
      </c>
      <c r="K64" s="99">
        <v>19.145910848173983</v>
      </c>
      <c r="L64" s="99">
        <v>21.72021428208782</v>
      </c>
      <c r="M64" s="99">
        <v>16.451998194547144</v>
      </c>
      <c r="N64" s="99">
        <v>17.279706416830408</v>
      </c>
      <c r="O64" s="99">
        <v>17.630936694390385</v>
      </c>
      <c r="P64" s="99">
        <v>12.235039350971503</v>
      </c>
      <c r="Q64" s="99">
        <v>12.081802094987449</v>
      </c>
      <c r="R64" s="99">
        <v>11.919354758790066</v>
      </c>
      <c r="S64" s="99">
        <v>11.025113412723575</v>
      </c>
      <c r="T64" s="99">
        <v>10.457975287498057</v>
      </c>
      <c r="U64" s="99">
        <v>9.586639786610629</v>
      </c>
      <c r="V64" s="99">
        <v>8.6474080157940438</v>
      </c>
      <c r="W64" s="99">
        <v>8.5263841165196546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2.6850503315091716</v>
      </c>
      <c r="D68" s="123">
        <v>2.926004755399751</v>
      </c>
      <c r="E68" s="123">
        <v>2.9741232244749694</v>
      </c>
      <c r="F68" s="123">
        <v>2.7934033961123239</v>
      </c>
      <c r="G68" s="123">
        <v>2.6886967487584301</v>
      </c>
      <c r="H68" s="123">
        <v>2.6372041855631658</v>
      </c>
      <c r="I68" s="123">
        <v>2.3910184647805601</v>
      </c>
      <c r="J68" s="123">
        <v>2.458666617175389</v>
      </c>
      <c r="K68" s="123">
        <v>2.4899474687553851</v>
      </c>
      <c r="L68" s="123">
        <v>2.8949454385166904</v>
      </c>
      <c r="M68" s="123">
        <v>2.1473103235533091</v>
      </c>
      <c r="N68" s="123">
        <v>2.1378866396343201</v>
      </c>
      <c r="O68" s="123">
        <v>2.288707099332798</v>
      </c>
      <c r="P68" s="123">
        <v>1.7724253678242503</v>
      </c>
      <c r="Q68" s="123">
        <v>1.9128335057749242</v>
      </c>
      <c r="R68" s="123">
        <v>2.061449783938071</v>
      </c>
      <c r="S68" s="123">
        <v>1.8957646994832311</v>
      </c>
      <c r="T68" s="123">
        <v>1.7684626027147132</v>
      </c>
      <c r="U68" s="123">
        <v>1.5881719179760112</v>
      </c>
      <c r="V68" s="123">
        <v>1.378827989875884</v>
      </c>
      <c r="W68" s="123">
        <v>1.4717734662305586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2.8182638431291793</v>
      </c>
      <c r="D69" s="99">
        <v>2.9887628884779933</v>
      </c>
      <c r="E69" s="99">
        <v>3.0154319862725729</v>
      </c>
      <c r="F69" s="99">
        <v>2.8367913871756287</v>
      </c>
      <c r="G69" s="99">
        <v>2.7344697646670468</v>
      </c>
      <c r="H69" s="99">
        <v>2.6978953829931815</v>
      </c>
      <c r="I69" s="99">
        <v>2.4945715818900154</v>
      </c>
      <c r="J69" s="99">
        <v>2.5406695588459733</v>
      </c>
      <c r="K69" s="99">
        <v>2.5523982858702818</v>
      </c>
      <c r="L69" s="99">
        <v>2.938350642541661</v>
      </c>
      <c r="M69" s="99">
        <v>2.1494407238247084</v>
      </c>
      <c r="N69" s="99">
        <v>2.1986139909472717</v>
      </c>
      <c r="O69" s="99">
        <v>2.3154936140926372</v>
      </c>
      <c r="P69" s="99">
        <v>1.7724365277875282</v>
      </c>
      <c r="Q69" s="99">
        <v>2.0624199499338269</v>
      </c>
      <c r="R69" s="99">
        <v>2.0819765514506012</v>
      </c>
      <c r="S69" s="99">
        <v>1.9304666048424424</v>
      </c>
      <c r="T69" s="99">
        <v>1.8217786635293733</v>
      </c>
      <c r="U69" s="99">
        <v>1.6488932132594527</v>
      </c>
      <c r="V69" s="99">
        <v>1.4329350592826136</v>
      </c>
      <c r="W69" s="99">
        <v>1.4812121505118565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1.3814877501237341</v>
      </c>
      <c r="D70" s="99">
        <v>1.5250675363413586</v>
      </c>
      <c r="E70" s="99">
        <v>1.5115289645990659</v>
      </c>
      <c r="F70" s="99">
        <v>1.4244563659125635</v>
      </c>
      <c r="G70" s="99">
        <v>1.3877101364303555</v>
      </c>
      <c r="H70" s="99">
        <v>1.3501593846509499</v>
      </c>
      <c r="I70" s="99">
        <v>1.3173666083287199</v>
      </c>
      <c r="J70" s="99">
        <v>1.2396008534467629</v>
      </c>
      <c r="K70" s="99">
        <v>1.2765945124527251</v>
      </c>
      <c r="L70" s="99">
        <v>1.3081846541533315</v>
      </c>
      <c r="M70" s="99">
        <v>0</v>
      </c>
      <c r="N70" s="99">
        <v>0.96827123822364802</v>
      </c>
      <c r="O70" s="99">
        <v>1.0670475983662595</v>
      </c>
      <c r="P70" s="99">
        <v>0</v>
      </c>
      <c r="Q70" s="99">
        <v>0.98785972985711989</v>
      </c>
      <c r="R70" s="99">
        <v>1.0370114773781709</v>
      </c>
      <c r="S70" s="99">
        <v>0.96021214539598221</v>
      </c>
      <c r="T70" s="99">
        <v>0.86840333378476564</v>
      </c>
      <c r="U70" s="99">
        <v>0.75432985145381437</v>
      </c>
      <c r="V70" s="99">
        <v>0.64318145703624807</v>
      </c>
      <c r="W70" s="99">
        <v>0.67058384564910167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1.3814877501237341</v>
      </c>
      <c r="D71" s="102">
        <v>1.5250675363413586</v>
      </c>
      <c r="E71" s="102">
        <v>1.5115289645990659</v>
      </c>
      <c r="F71" s="102">
        <v>1.4244563659125635</v>
      </c>
      <c r="G71" s="102">
        <v>1.3877101364303555</v>
      </c>
      <c r="H71" s="102">
        <v>1.3501593846509499</v>
      </c>
      <c r="I71" s="102">
        <v>1.3173666083287199</v>
      </c>
      <c r="J71" s="102">
        <v>1.2396008534467629</v>
      </c>
      <c r="K71" s="102">
        <v>1.2765945124527251</v>
      </c>
      <c r="L71" s="102">
        <v>1.3081846541533315</v>
      </c>
      <c r="M71" s="102">
        <v>0</v>
      </c>
      <c r="N71" s="102">
        <v>0.96827123822364802</v>
      </c>
      <c r="O71" s="102">
        <v>1.0670475983662595</v>
      </c>
      <c r="P71" s="102">
        <v>0</v>
      </c>
      <c r="Q71" s="102">
        <v>0.98785972985711989</v>
      </c>
      <c r="R71" s="102">
        <v>1.0370114773781709</v>
      </c>
      <c r="S71" s="102">
        <v>0.96021214539598221</v>
      </c>
      <c r="T71" s="102">
        <v>0.86840333378476564</v>
      </c>
      <c r="U71" s="102">
        <v>0.75432985145381437</v>
      </c>
      <c r="V71" s="102">
        <v>0.64318145703624807</v>
      </c>
      <c r="W71" s="102">
        <v>0.67058384564910167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0.28770353206339982</v>
      </c>
      <c r="D77" s="123">
        <v>0.26644524718963891</v>
      </c>
      <c r="E77" s="123">
        <v>0.26187203398419867</v>
      </c>
      <c r="F77" s="123">
        <v>0.24700587121672854</v>
      </c>
      <c r="G77" s="123">
        <v>0.26464731626299209</v>
      </c>
      <c r="H77" s="123">
        <v>0.31045074804252731</v>
      </c>
      <c r="I77" s="123">
        <v>0.32370187164880299</v>
      </c>
      <c r="J77" s="123">
        <v>0.40241895749403284</v>
      </c>
      <c r="K77" s="123">
        <v>0.32876420420890512</v>
      </c>
      <c r="L77" s="123">
        <v>0.3976339632719792</v>
      </c>
      <c r="M77" s="123">
        <v>0.38598387243544724</v>
      </c>
      <c r="N77" s="123">
        <v>0.38564791426390976</v>
      </c>
      <c r="O77" s="123">
        <v>0.36392177548450877</v>
      </c>
      <c r="P77" s="123">
        <v>0.30002565277479859</v>
      </c>
      <c r="Q77" s="123">
        <v>0.28589416949195534</v>
      </c>
      <c r="R77" s="123">
        <v>0.31097616217107488</v>
      </c>
      <c r="S77" s="123">
        <v>0.29938903163161401</v>
      </c>
      <c r="T77" s="123">
        <v>0.29762463437618114</v>
      </c>
      <c r="U77" s="123">
        <v>0.30129691871429437</v>
      </c>
      <c r="V77" s="123">
        <v>0.29836523613549065</v>
      </c>
      <c r="W77" s="123">
        <v>0.27543038269673054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0.56811793101579744</v>
      </c>
      <c r="D78" s="99">
        <v>0.56026709284415455</v>
      </c>
      <c r="E78" s="99">
        <v>0.55872296276861833</v>
      </c>
      <c r="F78" s="99">
        <v>0.56117462531115536</v>
      </c>
      <c r="G78" s="99">
        <v>0.55561069951260378</v>
      </c>
      <c r="H78" s="99">
        <v>0.61181892165939145</v>
      </c>
      <c r="I78" s="99">
        <v>0.54596612675313139</v>
      </c>
      <c r="J78" s="99">
        <v>0.56688888128793868</v>
      </c>
      <c r="K78" s="99">
        <v>0.5139836206527777</v>
      </c>
      <c r="L78" s="99">
        <v>0.66497534952323911</v>
      </c>
      <c r="M78" s="99">
        <v>0.61367890802525504</v>
      </c>
      <c r="N78" s="99">
        <v>0.6024302570674015</v>
      </c>
      <c r="O78" s="99">
        <v>0.58492094345234447</v>
      </c>
      <c r="P78" s="99">
        <v>0.57096403133802587</v>
      </c>
      <c r="Q78" s="99">
        <v>0.56082028482222845</v>
      </c>
      <c r="R78" s="99">
        <v>0.54457356149670944</v>
      </c>
      <c r="S78" s="99">
        <v>0.53210483670420217</v>
      </c>
      <c r="T78" s="99">
        <v>0.52082209702240057</v>
      </c>
      <c r="U78" s="99">
        <v>0.50986967724770305</v>
      </c>
      <c r="V78" s="99">
        <v>0.49686036627363417</v>
      </c>
      <c r="W78" s="99">
        <v>0.48484094446633508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1958</v>
      </c>
      <c r="C5" s="120">
        <v>1943</v>
      </c>
      <c r="D5" s="120">
        <v>1955</v>
      </c>
      <c r="E5" s="120">
        <v>1899</v>
      </c>
      <c r="F5" s="120">
        <v>1908</v>
      </c>
      <c r="G5" s="120">
        <v>1937</v>
      </c>
      <c r="H5" s="120">
        <v>1976</v>
      </c>
      <c r="I5" s="120">
        <v>2137</v>
      </c>
      <c r="J5" s="120">
        <v>2173</v>
      </c>
      <c r="K5" s="120">
        <v>2187</v>
      </c>
      <c r="L5" s="120">
        <v>2039</v>
      </c>
      <c r="M5" s="120">
        <v>1780</v>
      </c>
      <c r="N5" s="120">
        <v>1560</v>
      </c>
      <c r="O5" s="120">
        <v>1240</v>
      </c>
      <c r="P5" s="120">
        <v>1118</v>
      </c>
      <c r="Q5" s="120">
        <v>1073</v>
      </c>
      <c r="R5" s="120">
        <v>1076</v>
      </c>
      <c r="S5" s="120">
        <v>1005</v>
      </c>
      <c r="T5" s="120">
        <v>970</v>
      </c>
      <c r="U5" s="120">
        <v>932</v>
      </c>
      <c r="V5" s="120">
        <v>652</v>
      </c>
      <c r="W5" s="120">
        <v>415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1958</v>
      </c>
      <c r="C7" s="52">
        <v>1943</v>
      </c>
      <c r="D7" s="52">
        <v>1955</v>
      </c>
      <c r="E7" s="52">
        <v>1899</v>
      </c>
      <c r="F7" s="52">
        <v>1908</v>
      </c>
      <c r="G7" s="52">
        <v>1937</v>
      </c>
      <c r="H7" s="52">
        <v>1976</v>
      </c>
      <c r="I7" s="52">
        <v>2137</v>
      </c>
      <c r="J7" s="52">
        <v>2173</v>
      </c>
      <c r="K7" s="52">
        <v>2187</v>
      </c>
      <c r="L7" s="52">
        <v>2039</v>
      </c>
      <c r="M7" s="52">
        <v>1780</v>
      </c>
      <c r="N7" s="52">
        <v>1560</v>
      </c>
      <c r="O7" s="52">
        <v>1240</v>
      </c>
      <c r="P7" s="52">
        <v>1118</v>
      </c>
      <c r="Q7" s="52">
        <v>1073</v>
      </c>
      <c r="R7" s="52">
        <v>1076</v>
      </c>
      <c r="S7" s="52">
        <v>1005</v>
      </c>
      <c r="T7" s="52">
        <v>970</v>
      </c>
      <c r="U7" s="52">
        <v>932</v>
      </c>
      <c r="V7" s="52">
        <v>652</v>
      </c>
      <c r="W7" s="52">
        <v>415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44</v>
      </c>
      <c r="C9" s="52">
        <v>45</v>
      </c>
      <c r="D9" s="52">
        <v>44</v>
      </c>
      <c r="E9" s="52">
        <v>45</v>
      </c>
      <c r="F9" s="52">
        <v>48</v>
      </c>
      <c r="G9" s="52">
        <v>55</v>
      </c>
      <c r="H9" s="52">
        <v>68</v>
      </c>
      <c r="I9" s="52">
        <v>75</v>
      </c>
      <c r="J9" s="52">
        <v>83</v>
      </c>
      <c r="K9" s="52">
        <v>101</v>
      </c>
      <c r="L9" s="52">
        <v>105</v>
      </c>
      <c r="M9" s="52">
        <v>108</v>
      </c>
      <c r="N9" s="52">
        <v>93</v>
      </c>
      <c r="O9" s="52">
        <v>76</v>
      </c>
      <c r="P9" s="52">
        <v>57</v>
      </c>
      <c r="Q9" s="52">
        <v>43</v>
      </c>
      <c r="R9" s="52">
        <v>38</v>
      </c>
      <c r="S9" s="52">
        <v>36</v>
      </c>
      <c r="T9" s="52">
        <v>41</v>
      </c>
      <c r="U9" s="52">
        <v>58</v>
      </c>
      <c r="V9" s="52">
        <v>72</v>
      </c>
      <c r="W9" s="52">
        <v>56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1152</v>
      </c>
      <c r="C14" s="52">
        <v>1105</v>
      </c>
      <c r="D14" s="52">
        <v>1091</v>
      </c>
      <c r="E14" s="52">
        <v>1037</v>
      </c>
      <c r="F14" s="52">
        <v>981</v>
      </c>
      <c r="G14" s="52">
        <v>962</v>
      </c>
      <c r="H14" s="52">
        <v>976</v>
      </c>
      <c r="I14" s="52">
        <v>971</v>
      </c>
      <c r="J14" s="52">
        <v>1006</v>
      </c>
      <c r="K14" s="52">
        <v>956</v>
      </c>
      <c r="L14" s="52">
        <v>954</v>
      </c>
      <c r="M14" s="52">
        <v>796</v>
      </c>
      <c r="N14" s="52">
        <v>715</v>
      </c>
      <c r="O14" s="52">
        <v>567</v>
      </c>
      <c r="P14" s="52">
        <v>482</v>
      </c>
      <c r="Q14" s="52">
        <v>498</v>
      </c>
      <c r="R14" s="52">
        <v>481</v>
      </c>
      <c r="S14" s="52">
        <v>459</v>
      </c>
      <c r="T14" s="52">
        <v>442</v>
      </c>
      <c r="U14" s="52">
        <v>435</v>
      </c>
      <c r="V14" s="52">
        <v>310</v>
      </c>
      <c r="W14" s="52">
        <v>205</v>
      </c>
      <c r="DA14" s="63" t="s">
        <v>1063</v>
      </c>
    </row>
    <row r="15" spans="1:105" ht="12" customHeight="1" x14ac:dyDescent="0.25">
      <c r="A15" s="97" t="s">
        <v>121</v>
      </c>
      <c r="B15" s="52">
        <v>806</v>
      </c>
      <c r="C15" s="52">
        <v>838</v>
      </c>
      <c r="D15" s="52">
        <v>864</v>
      </c>
      <c r="E15" s="52">
        <v>862</v>
      </c>
      <c r="F15" s="52">
        <v>927</v>
      </c>
      <c r="G15" s="52">
        <v>975</v>
      </c>
      <c r="H15" s="52">
        <v>1000</v>
      </c>
      <c r="I15" s="52">
        <v>1166</v>
      </c>
      <c r="J15" s="52">
        <v>1167</v>
      </c>
      <c r="K15" s="52">
        <v>1231</v>
      </c>
      <c r="L15" s="52">
        <v>1085</v>
      </c>
      <c r="M15" s="52">
        <v>984</v>
      </c>
      <c r="N15" s="52">
        <v>845</v>
      </c>
      <c r="O15" s="52">
        <v>673</v>
      </c>
      <c r="P15" s="52">
        <v>636</v>
      </c>
      <c r="Q15" s="52">
        <v>575</v>
      </c>
      <c r="R15" s="52">
        <v>595</v>
      </c>
      <c r="S15" s="52">
        <v>546</v>
      </c>
      <c r="T15" s="52">
        <v>528</v>
      </c>
      <c r="U15" s="52">
        <v>497</v>
      </c>
      <c r="V15" s="52">
        <v>342</v>
      </c>
      <c r="W15" s="52">
        <v>210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1958</v>
      </c>
      <c r="C19" s="36">
        <v>1943</v>
      </c>
      <c r="D19" s="36">
        <v>1955</v>
      </c>
      <c r="E19" s="36">
        <v>1899</v>
      </c>
      <c r="F19" s="36">
        <v>1908</v>
      </c>
      <c r="G19" s="36">
        <v>1937</v>
      </c>
      <c r="H19" s="36">
        <v>1976</v>
      </c>
      <c r="I19" s="36">
        <v>2137</v>
      </c>
      <c r="J19" s="36">
        <v>2173</v>
      </c>
      <c r="K19" s="36">
        <v>2187</v>
      </c>
      <c r="L19" s="36">
        <v>2039</v>
      </c>
      <c r="M19" s="36">
        <v>1780</v>
      </c>
      <c r="N19" s="36">
        <v>1560</v>
      </c>
      <c r="O19" s="36">
        <v>1240</v>
      </c>
      <c r="P19" s="36">
        <v>1118</v>
      </c>
      <c r="Q19" s="36">
        <v>1073</v>
      </c>
      <c r="R19" s="36">
        <v>1076</v>
      </c>
      <c r="S19" s="36">
        <v>1005</v>
      </c>
      <c r="T19" s="36">
        <v>970</v>
      </c>
      <c r="U19" s="36">
        <v>932</v>
      </c>
      <c r="V19" s="36">
        <v>652</v>
      </c>
      <c r="W19" s="36">
        <v>415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153</v>
      </c>
      <c r="D23" s="52">
        <v>153</v>
      </c>
      <c r="E23" s="52">
        <v>153</v>
      </c>
      <c r="F23" s="52">
        <v>154</v>
      </c>
      <c r="G23" s="52">
        <v>155</v>
      </c>
      <c r="H23" s="52">
        <v>157</v>
      </c>
      <c r="I23" s="52">
        <v>162</v>
      </c>
      <c r="J23" s="52">
        <v>164</v>
      </c>
      <c r="K23" s="52">
        <v>171</v>
      </c>
      <c r="L23" s="52">
        <v>181</v>
      </c>
      <c r="M23" s="52">
        <v>259</v>
      </c>
      <c r="N23" s="52">
        <v>220</v>
      </c>
      <c r="O23" s="52">
        <v>320</v>
      </c>
      <c r="P23" s="52">
        <v>122</v>
      </c>
      <c r="Q23" s="52">
        <v>46</v>
      </c>
      <c r="R23" s="52">
        <v>63</v>
      </c>
      <c r="S23" s="52">
        <v>103</v>
      </c>
      <c r="T23" s="52">
        <v>114</v>
      </c>
      <c r="U23" s="52">
        <v>131</v>
      </c>
      <c r="V23" s="52">
        <v>280</v>
      </c>
      <c r="W23" s="52">
        <v>237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7</v>
      </c>
      <c r="D25" s="52">
        <v>7</v>
      </c>
      <c r="E25" s="52">
        <v>7</v>
      </c>
      <c r="F25" s="52">
        <v>6</v>
      </c>
      <c r="G25" s="52">
        <v>8</v>
      </c>
      <c r="H25" s="52">
        <v>9</v>
      </c>
      <c r="I25" s="52">
        <v>4</v>
      </c>
      <c r="J25" s="52">
        <v>7</v>
      </c>
      <c r="K25" s="52">
        <v>8</v>
      </c>
      <c r="L25" s="52">
        <v>12</v>
      </c>
      <c r="M25" s="52">
        <v>8</v>
      </c>
      <c r="N25" s="52">
        <v>17</v>
      </c>
      <c r="O25" s="52">
        <v>17</v>
      </c>
      <c r="P25" s="52">
        <v>19</v>
      </c>
      <c r="Q25" s="52">
        <v>14</v>
      </c>
      <c r="R25" s="52">
        <v>14</v>
      </c>
      <c r="S25" s="52">
        <v>16</v>
      </c>
      <c r="T25" s="52">
        <v>8</v>
      </c>
      <c r="U25" s="52">
        <v>4</v>
      </c>
      <c r="V25" s="52">
        <v>4</v>
      </c>
      <c r="W25" s="52">
        <v>17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180</v>
      </c>
      <c r="D30" s="52">
        <v>180</v>
      </c>
      <c r="E30" s="52">
        <v>182</v>
      </c>
      <c r="F30" s="52">
        <v>187</v>
      </c>
      <c r="G30" s="52">
        <v>198</v>
      </c>
      <c r="H30" s="52">
        <v>215</v>
      </c>
      <c r="I30" s="52">
        <v>131</v>
      </c>
      <c r="J30" s="52">
        <v>122</v>
      </c>
      <c r="K30" s="52">
        <v>145</v>
      </c>
      <c r="L30" s="52">
        <v>151</v>
      </c>
      <c r="M30" s="52">
        <v>166</v>
      </c>
      <c r="N30" s="52">
        <v>166</v>
      </c>
      <c r="O30" s="52">
        <v>188</v>
      </c>
      <c r="P30" s="52">
        <v>124</v>
      </c>
      <c r="Q30" s="52">
        <v>103</v>
      </c>
      <c r="R30" s="52">
        <v>105</v>
      </c>
      <c r="S30" s="52">
        <v>84</v>
      </c>
      <c r="T30" s="52">
        <v>89</v>
      </c>
      <c r="U30" s="52">
        <v>54</v>
      </c>
      <c r="V30" s="52">
        <v>127</v>
      </c>
      <c r="W30" s="52">
        <v>107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126</v>
      </c>
      <c r="D31" s="52">
        <v>126</v>
      </c>
      <c r="E31" s="52">
        <v>128</v>
      </c>
      <c r="F31" s="52">
        <v>134</v>
      </c>
      <c r="G31" s="52">
        <v>144</v>
      </c>
      <c r="H31" s="52">
        <v>166</v>
      </c>
      <c r="I31" s="52">
        <v>113</v>
      </c>
      <c r="J31" s="52">
        <v>132</v>
      </c>
      <c r="K31" s="52">
        <v>157</v>
      </c>
      <c r="L31" s="52">
        <v>167</v>
      </c>
      <c r="M31" s="52">
        <v>194</v>
      </c>
      <c r="N31" s="52">
        <v>202</v>
      </c>
      <c r="O31" s="52">
        <v>219</v>
      </c>
      <c r="P31" s="52">
        <v>142</v>
      </c>
      <c r="Q31" s="52">
        <v>162</v>
      </c>
      <c r="R31" s="52">
        <v>113</v>
      </c>
      <c r="S31" s="52">
        <v>122</v>
      </c>
      <c r="T31" s="52">
        <v>62</v>
      </c>
      <c r="U31" s="52">
        <v>90</v>
      </c>
      <c r="V31" s="52">
        <v>156</v>
      </c>
      <c r="W31" s="52">
        <v>132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306</v>
      </c>
      <c r="D35" s="36">
        <v>306</v>
      </c>
      <c r="E35" s="36">
        <v>310</v>
      </c>
      <c r="F35" s="36">
        <v>323</v>
      </c>
      <c r="G35" s="36">
        <v>342</v>
      </c>
      <c r="H35" s="36">
        <v>378</v>
      </c>
      <c r="I35" s="36">
        <v>248</v>
      </c>
      <c r="J35" s="36">
        <v>250</v>
      </c>
      <c r="K35" s="36">
        <v>303</v>
      </c>
      <c r="L35" s="36">
        <v>323</v>
      </c>
      <c r="M35" s="36">
        <v>357</v>
      </c>
      <c r="N35" s="36">
        <v>373</v>
      </c>
      <c r="O35" s="36">
        <v>410</v>
      </c>
      <c r="P35" s="36">
        <v>258</v>
      </c>
      <c r="Q35" s="36">
        <v>261</v>
      </c>
      <c r="R35" s="36">
        <v>224</v>
      </c>
      <c r="S35" s="36">
        <v>209</v>
      </c>
      <c r="T35" s="36">
        <v>149</v>
      </c>
      <c r="U35" s="36">
        <v>142</v>
      </c>
      <c r="V35" s="36">
        <v>281</v>
      </c>
      <c r="W35" s="36">
        <v>241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138</v>
      </c>
      <c r="D39" s="52">
        <v>165</v>
      </c>
      <c r="E39" s="52">
        <v>97</v>
      </c>
      <c r="F39" s="52">
        <v>163</v>
      </c>
      <c r="G39" s="52">
        <v>184</v>
      </c>
      <c r="H39" s="52">
        <v>196</v>
      </c>
      <c r="I39" s="52">
        <v>323</v>
      </c>
      <c r="J39" s="52">
        <v>200</v>
      </c>
      <c r="K39" s="52">
        <v>185</v>
      </c>
      <c r="L39" s="52">
        <v>33</v>
      </c>
      <c r="M39" s="52">
        <v>0</v>
      </c>
      <c r="N39" s="52">
        <v>0</v>
      </c>
      <c r="O39" s="52">
        <v>0</v>
      </c>
      <c r="P39" s="52">
        <v>0</v>
      </c>
      <c r="Q39" s="52">
        <v>1</v>
      </c>
      <c r="R39" s="52">
        <v>66</v>
      </c>
      <c r="S39" s="52">
        <v>32</v>
      </c>
      <c r="T39" s="52">
        <v>79</v>
      </c>
      <c r="U39" s="52">
        <v>93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8</v>
      </c>
      <c r="D41" s="52">
        <v>6</v>
      </c>
      <c r="E41" s="52">
        <v>8</v>
      </c>
      <c r="F41" s="52">
        <v>9</v>
      </c>
      <c r="G41" s="52">
        <v>15</v>
      </c>
      <c r="H41" s="52">
        <v>22</v>
      </c>
      <c r="I41" s="52">
        <v>11</v>
      </c>
      <c r="J41" s="52">
        <v>15</v>
      </c>
      <c r="K41" s="52">
        <v>26</v>
      </c>
      <c r="L41" s="52">
        <v>16</v>
      </c>
      <c r="M41" s="52">
        <v>11</v>
      </c>
      <c r="N41" s="52">
        <v>2</v>
      </c>
      <c r="O41" s="52">
        <v>0</v>
      </c>
      <c r="P41" s="52">
        <v>0</v>
      </c>
      <c r="Q41" s="52">
        <v>0</v>
      </c>
      <c r="R41" s="52">
        <v>9</v>
      </c>
      <c r="S41" s="52">
        <v>14</v>
      </c>
      <c r="T41" s="52">
        <v>13</v>
      </c>
      <c r="U41" s="52">
        <v>21</v>
      </c>
      <c r="V41" s="52">
        <v>18</v>
      </c>
      <c r="W41" s="52">
        <v>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133</v>
      </c>
      <c r="D46" s="52">
        <v>166</v>
      </c>
      <c r="E46" s="52">
        <v>128</v>
      </c>
      <c r="F46" s="52">
        <v>131</v>
      </c>
      <c r="G46" s="52">
        <v>179</v>
      </c>
      <c r="H46" s="52">
        <v>229</v>
      </c>
      <c r="I46" s="52">
        <v>126</v>
      </c>
      <c r="J46" s="52">
        <v>157</v>
      </c>
      <c r="K46" s="52">
        <v>95</v>
      </c>
      <c r="L46" s="52">
        <v>149</v>
      </c>
      <c r="M46" s="52">
        <v>8</v>
      </c>
      <c r="N46" s="52">
        <v>85</v>
      </c>
      <c r="O46" s="52">
        <v>40</v>
      </c>
      <c r="P46" s="52">
        <v>39</v>
      </c>
      <c r="Q46" s="52">
        <v>119</v>
      </c>
      <c r="R46" s="52">
        <v>88</v>
      </c>
      <c r="S46" s="52">
        <v>62</v>
      </c>
      <c r="T46" s="52">
        <v>72</v>
      </c>
      <c r="U46" s="52">
        <v>47</v>
      </c>
      <c r="V46" s="52">
        <v>2</v>
      </c>
      <c r="W46" s="52">
        <v>2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158</v>
      </c>
      <c r="D47" s="52">
        <v>152</v>
      </c>
      <c r="E47" s="52">
        <v>126</v>
      </c>
      <c r="F47" s="52">
        <v>199</v>
      </c>
      <c r="G47" s="52">
        <v>192</v>
      </c>
      <c r="H47" s="52">
        <v>191</v>
      </c>
      <c r="I47" s="52">
        <v>279</v>
      </c>
      <c r="J47" s="52">
        <v>133</v>
      </c>
      <c r="K47" s="52">
        <v>221</v>
      </c>
      <c r="L47" s="52">
        <v>21</v>
      </c>
      <c r="M47" s="52">
        <v>93</v>
      </c>
      <c r="N47" s="52">
        <v>63</v>
      </c>
      <c r="O47" s="52">
        <v>47</v>
      </c>
      <c r="P47" s="52">
        <v>105</v>
      </c>
      <c r="Q47" s="52">
        <v>101</v>
      </c>
      <c r="R47" s="52">
        <v>133</v>
      </c>
      <c r="S47" s="52">
        <v>73</v>
      </c>
      <c r="T47" s="52">
        <v>44</v>
      </c>
      <c r="U47" s="52">
        <v>59</v>
      </c>
      <c r="V47" s="52">
        <v>1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291</v>
      </c>
      <c r="D51" s="36">
        <v>318</v>
      </c>
      <c r="E51" s="36">
        <v>254</v>
      </c>
      <c r="F51" s="36">
        <v>332</v>
      </c>
      <c r="G51" s="36">
        <v>371</v>
      </c>
      <c r="H51" s="36">
        <v>417</v>
      </c>
      <c r="I51" s="36">
        <v>409</v>
      </c>
      <c r="J51" s="36">
        <v>286</v>
      </c>
      <c r="K51" s="36">
        <v>317</v>
      </c>
      <c r="L51" s="36">
        <v>175</v>
      </c>
      <c r="M51" s="36">
        <v>98</v>
      </c>
      <c r="N51" s="36">
        <v>153</v>
      </c>
      <c r="O51" s="36">
        <v>90</v>
      </c>
      <c r="P51" s="36">
        <v>136</v>
      </c>
      <c r="Q51" s="36">
        <v>216</v>
      </c>
      <c r="R51" s="36">
        <v>227</v>
      </c>
      <c r="S51" s="36">
        <v>138</v>
      </c>
      <c r="T51" s="36">
        <v>114</v>
      </c>
      <c r="U51" s="36">
        <v>104</v>
      </c>
      <c r="V51" s="36">
        <v>1</v>
      </c>
      <c r="W51" s="36">
        <v>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49</v>
      </c>
      <c r="D55" s="52">
        <v>58</v>
      </c>
      <c r="E55" s="52">
        <v>33</v>
      </c>
      <c r="F55" s="52">
        <v>54</v>
      </c>
      <c r="G55" s="52">
        <v>59</v>
      </c>
      <c r="H55" s="52">
        <v>65</v>
      </c>
      <c r="I55" s="52">
        <v>108</v>
      </c>
      <c r="J55" s="52">
        <v>63</v>
      </c>
      <c r="K55" s="52">
        <v>60</v>
      </c>
      <c r="L55" s="52">
        <v>10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28</v>
      </c>
      <c r="S55" s="52">
        <v>11</v>
      </c>
      <c r="T55" s="52">
        <v>27</v>
      </c>
      <c r="U55" s="52">
        <v>32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1</v>
      </c>
      <c r="D57" s="52">
        <v>0</v>
      </c>
      <c r="E57" s="52">
        <v>1</v>
      </c>
      <c r="F57" s="52">
        <v>3</v>
      </c>
      <c r="G57" s="52">
        <v>7</v>
      </c>
      <c r="H57" s="52">
        <v>9</v>
      </c>
      <c r="I57" s="52">
        <v>4</v>
      </c>
      <c r="J57" s="52">
        <v>4</v>
      </c>
      <c r="K57" s="52">
        <v>7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9</v>
      </c>
      <c r="S57" s="52">
        <v>2</v>
      </c>
      <c r="T57" s="52">
        <v>3</v>
      </c>
      <c r="U57" s="52">
        <v>3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22</v>
      </c>
      <c r="D62" s="52">
        <v>30</v>
      </c>
      <c r="E62" s="52">
        <v>17</v>
      </c>
      <c r="F62" s="52">
        <v>21</v>
      </c>
      <c r="G62" s="52">
        <v>29</v>
      </c>
      <c r="H62" s="52">
        <v>35</v>
      </c>
      <c r="I62" s="52">
        <v>33</v>
      </c>
      <c r="J62" s="52">
        <v>34</v>
      </c>
      <c r="K62" s="52">
        <v>18</v>
      </c>
      <c r="L62" s="52">
        <v>9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12</v>
      </c>
      <c r="S62" s="52">
        <v>5</v>
      </c>
      <c r="T62" s="52">
        <v>17</v>
      </c>
      <c r="U62" s="52">
        <v>15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27</v>
      </c>
      <c r="D63" s="52">
        <v>28</v>
      </c>
      <c r="E63" s="52">
        <v>16</v>
      </c>
      <c r="F63" s="52">
        <v>33</v>
      </c>
      <c r="G63" s="52">
        <v>30</v>
      </c>
      <c r="H63" s="52">
        <v>30</v>
      </c>
      <c r="I63" s="52">
        <v>75</v>
      </c>
      <c r="J63" s="52">
        <v>29</v>
      </c>
      <c r="K63" s="52">
        <v>42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16</v>
      </c>
      <c r="S63" s="52">
        <v>6</v>
      </c>
      <c r="T63" s="52">
        <v>10</v>
      </c>
      <c r="U63" s="52">
        <v>17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49</v>
      </c>
      <c r="D67" s="36">
        <v>58</v>
      </c>
      <c r="E67" s="36">
        <v>33</v>
      </c>
      <c r="F67" s="36">
        <v>54</v>
      </c>
      <c r="G67" s="36">
        <v>59</v>
      </c>
      <c r="H67" s="36">
        <v>65</v>
      </c>
      <c r="I67" s="36">
        <v>108</v>
      </c>
      <c r="J67" s="36">
        <v>63</v>
      </c>
      <c r="K67" s="36">
        <v>60</v>
      </c>
      <c r="L67" s="36">
        <v>10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28</v>
      </c>
      <c r="S67" s="36">
        <v>11</v>
      </c>
      <c r="T67" s="36">
        <v>27</v>
      </c>
      <c r="U67" s="36">
        <v>32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89</v>
      </c>
      <c r="D71" s="52">
        <v>107</v>
      </c>
      <c r="E71" s="52">
        <v>64</v>
      </c>
      <c r="F71" s="52">
        <v>109</v>
      </c>
      <c r="G71" s="52">
        <v>125</v>
      </c>
      <c r="H71" s="52">
        <v>131</v>
      </c>
      <c r="I71" s="52">
        <v>215</v>
      </c>
      <c r="J71" s="52">
        <v>137</v>
      </c>
      <c r="K71" s="52">
        <v>125</v>
      </c>
      <c r="L71" s="52">
        <v>23</v>
      </c>
      <c r="M71" s="52">
        <v>0</v>
      </c>
      <c r="N71" s="52">
        <v>0</v>
      </c>
      <c r="O71" s="52">
        <v>0</v>
      </c>
      <c r="P71" s="52">
        <v>0</v>
      </c>
      <c r="Q71" s="52">
        <v>1</v>
      </c>
      <c r="R71" s="52">
        <v>38</v>
      </c>
      <c r="S71" s="52">
        <v>21</v>
      </c>
      <c r="T71" s="52">
        <v>52</v>
      </c>
      <c r="U71" s="52">
        <v>61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7</v>
      </c>
      <c r="D73" s="52">
        <v>6</v>
      </c>
      <c r="E73" s="52">
        <v>7</v>
      </c>
      <c r="F73" s="52">
        <v>6</v>
      </c>
      <c r="G73" s="52">
        <v>8</v>
      </c>
      <c r="H73" s="52">
        <v>13</v>
      </c>
      <c r="I73" s="52">
        <v>7</v>
      </c>
      <c r="J73" s="52">
        <v>11</v>
      </c>
      <c r="K73" s="52">
        <v>19</v>
      </c>
      <c r="L73" s="52">
        <v>15</v>
      </c>
      <c r="M73" s="52">
        <v>11</v>
      </c>
      <c r="N73" s="52">
        <v>2</v>
      </c>
      <c r="O73" s="52">
        <v>0</v>
      </c>
      <c r="P73" s="52">
        <v>0</v>
      </c>
      <c r="Q73" s="52">
        <v>0</v>
      </c>
      <c r="R73" s="52">
        <v>0</v>
      </c>
      <c r="S73" s="52">
        <v>12</v>
      </c>
      <c r="T73" s="52">
        <v>10</v>
      </c>
      <c r="U73" s="52">
        <v>18</v>
      </c>
      <c r="V73" s="52">
        <v>18</v>
      </c>
      <c r="W73" s="52">
        <v>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111</v>
      </c>
      <c r="D78" s="52">
        <f t="shared" si="9"/>
        <v>136</v>
      </c>
      <c r="E78" s="52">
        <f t="shared" si="9"/>
        <v>111</v>
      </c>
      <c r="F78" s="52">
        <f t="shared" si="9"/>
        <v>110</v>
      </c>
      <c r="G78" s="52">
        <f t="shared" si="9"/>
        <v>150</v>
      </c>
      <c r="H78" s="52">
        <f t="shared" si="9"/>
        <v>194</v>
      </c>
      <c r="I78" s="52">
        <f t="shared" si="9"/>
        <v>93</v>
      </c>
      <c r="J78" s="52">
        <f t="shared" si="9"/>
        <v>123</v>
      </c>
      <c r="K78" s="52">
        <f t="shared" si="9"/>
        <v>77</v>
      </c>
      <c r="L78" s="52">
        <f t="shared" si="9"/>
        <v>140</v>
      </c>
      <c r="M78" s="52">
        <f t="shared" si="9"/>
        <v>8</v>
      </c>
      <c r="N78" s="52">
        <f t="shared" si="9"/>
        <v>85</v>
      </c>
      <c r="O78" s="52">
        <f t="shared" si="9"/>
        <v>40</v>
      </c>
      <c r="P78" s="52">
        <f t="shared" si="9"/>
        <v>39</v>
      </c>
      <c r="Q78" s="52">
        <f t="shared" si="9"/>
        <v>119</v>
      </c>
      <c r="R78" s="52">
        <f t="shared" ref="R78:V78" si="10">R46-R62</f>
        <v>76</v>
      </c>
      <c r="S78" s="52">
        <f t="shared" si="10"/>
        <v>57</v>
      </c>
      <c r="T78" s="52">
        <f t="shared" si="10"/>
        <v>55</v>
      </c>
      <c r="U78" s="52">
        <f t="shared" si="10"/>
        <v>32</v>
      </c>
      <c r="V78" s="52">
        <f t="shared" si="10"/>
        <v>2</v>
      </c>
      <c r="W78" s="52">
        <f t="shared" ref="W78" si="11">W46-W62</f>
        <v>2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131</v>
      </c>
      <c r="D79" s="52">
        <f t="shared" si="12"/>
        <v>124</v>
      </c>
      <c r="E79" s="52">
        <f t="shared" si="12"/>
        <v>110</v>
      </c>
      <c r="F79" s="52">
        <f t="shared" si="12"/>
        <v>166</v>
      </c>
      <c r="G79" s="52">
        <f t="shared" si="12"/>
        <v>162</v>
      </c>
      <c r="H79" s="52">
        <f t="shared" si="12"/>
        <v>161</v>
      </c>
      <c r="I79" s="52">
        <f t="shared" si="12"/>
        <v>204</v>
      </c>
      <c r="J79" s="52">
        <f t="shared" si="12"/>
        <v>104</v>
      </c>
      <c r="K79" s="52">
        <f t="shared" si="12"/>
        <v>179</v>
      </c>
      <c r="L79" s="52">
        <f t="shared" si="12"/>
        <v>20</v>
      </c>
      <c r="M79" s="52">
        <f t="shared" si="12"/>
        <v>93</v>
      </c>
      <c r="N79" s="52">
        <f t="shared" si="12"/>
        <v>63</v>
      </c>
      <c r="O79" s="52">
        <f t="shared" si="12"/>
        <v>47</v>
      </c>
      <c r="P79" s="52">
        <f t="shared" si="12"/>
        <v>105</v>
      </c>
      <c r="Q79" s="52">
        <f t="shared" si="12"/>
        <v>101</v>
      </c>
      <c r="R79" s="52">
        <f t="shared" ref="R79:V79" si="13">R47-R63</f>
        <v>117</v>
      </c>
      <c r="S79" s="52">
        <f t="shared" si="13"/>
        <v>67</v>
      </c>
      <c r="T79" s="52">
        <f t="shared" si="13"/>
        <v>34</v>
      </c>
      <c r="U79" s="52">
        <f t="shared" si="13"/>
        <v>42</v>
      </c>
      <c r="V79" s="52">
        <f t="shared" si="13"/>
        <v>1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242</v>
      </c>
      <c r="D83" s="36">
        <v>260</v>
      </c>
      <c r="E83" s="36">
        <v>221</v>
      </c>
      <c r="F83" s="36">
        <v>278</v>
      </c>
      <c r="G83" s="36">
        <v>312</v>
      </c>
      <c r="H83" s="36">
        <v>352</v>
      </c>
      <c r="I83" s="36">
        <v>301</v>
      </c>
      <c r="J83" s="36">
        <v>223</v>
      </c>
      <c r="K83" s="36">
        <v>257</v>
      </c>
      <c r="L83" s="36">
        <v>165</v>
      </c>
      <c r="M83" s="36">
        <v>98</v>
      </c>
      <c r="N83" s="36">
        <v>153</v>
      </c>
      <c r="O83" s="36">
        <v>90</v>
      </c>
      <c r="P83" s="36">
        <v>136</v>
      </c>
      <c r="Q83" s="36">
        <v>216</v>
      </c>
      <c r="R83" s="36">
        <v>199</v>
      </c>
      <c r="S83" s="36">
        <v>127</v>
      </c>
      <c r="T83" s="36">
        <v>87</v>
      </c>
      <c r="U83" s="36">
        <v>72</v>
      </c>
      <c r="V83" s="36">
        <v>1</v>
      </c>
      <c r="W83" s="36">
        <v>4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24</v>
      </c>
      <c r="I89" s="52">
        <f>RES_hhdet_numvin!I5</f>
        <v>75</v>
      </c>
      <c r="J89" s="52">
        <f>RES_hhdet_numvin!J5</f>
        <v>65</v>
      </c>
      <c r="K89" s="52">
        <f>RES_hhdet_numvin!K5</f>
        <v>75</v>
      </c>
      <c r="L89" s="52">
        <f>RES_hhdet_numvin!L5</f>
        <v>14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1</v>
      </c>
      <c r="R89" s="52">
        <f>RES_hhdet_numvin!R5</f>
        <v>39</v>
      </c>
      <c r="S89" s="52">
        <f>RES_hhdet_numvin!S5</f>
        <v>19</v>
      </c>
      <c r="T89" s="52">
        <f>RES_hhdet_numvin!T5</f>
        <v>47</v>
      </c>
      <c r="U89" s="52">
        <f>RES_hhdet_numvin!U5</f>
        <v>56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5</v>
      </c>
      <c r="S92" s="52">
        <f>RES_hhdet_numvin!S8</f>
        <v>9</v>
      </c>
      <c r="T92" s="52">
        <f>RES_hhdet_numvin!T8</f>
        <v>8</v>
      </c>
      <c r="U92" s="52">
        <f>RES_hhdet_numvin!U8</f>
        <v>16</v>
      </c>
      <c r="V92" s="52">
        <f>RES_hhdet_numvin!V8</f>
        <v>17</v>
      </c>
      <c r="W92" s="52">
        <f>RES_hhdet_numvin!W8</f>
        <v>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7</v>
      </c>
      <c r="Q99" s="138">
        <f>RES_hhdet_numvin!Q15</f>
        <v>41</v>
      </c>
      <c r="R99" s="138">
        <f>RES_hhdet_numvin!R15</f>
        <v>45</v>
      </c>
      <c r="S99" s="138">
        <f>RES_hhdet_numvin!S15</f>
        <v>35</v>
      </c>
      <c r="T99" s="138">
        <f>RES_hhdet_numvin!T15</f>
        <v>42</v>
      </c>
      <c r="U99" s="138">
        <f>RES_hhdet_numvin!U15</f>
        <v>31</v>
      </c>
      <c r="V99" s="138">
        <f>RES_hhdet_numvin!V15</f>
        <v>2</v>
      </c>
      <c r="W99" s="138">
        <f>RES_hhdet_numvin!W15</f>
        <v>2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18</v>
      </c>
      <c r="Q100" s="138">
        <f>RES_hhdet_numvin!Q16</f>
        <v>38</v>
      </c>
      <c r="R100" s="138">
        <f>RES_hhdet_numvin!R16</f>
        <v>59</v>
      </c>
      <c r="S100" s="138">
        <f>RES_hhdet_numvin!S16</f>
        <v>37</v>
      </c>
      <c r="T100" s="138">
        <f>RES_hhdet_numvin!T16</f>
        <v>22</v>
      </c>
      <c r="U100" s="138">
        <f>RES_hhdet_numvin!U16</f>
        <v>35</v>
      </c>
      <c r="V100" s="138">
        <f>RES_hhdet_numvin!V16</f>
        <v>1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28</v>
      </c>
      <c r="Q106" s="36">
        <f>RES_hhdet_numvin!Q22</f>
        <v>76</v>
      </c>
      <c r="R106" s="36">
        <f>RES_hhdet_numvin!R22</f>
        <v>103</v>
      </c>
      <c r="S106" s="36">
        <f>RES_hhdet_numvin!S22</f>
        <v>74</v>
      </c>
      <c r="T106" s="36">
        <f>RES_hhdet_numvin!T22</f>
        <v>66</v>
      </c>
      <c r="U106" s="36">
        <f>RES_hhdet_numvin!U22</f>
        <v>63</v>
      </c>
      <c r="V106" s="36">
        <f>RES_hhdet_numvin!V22</f>
        <v>1</v>
      </c>
      <c r="W106" s="36">
        <f>RES_hhdet_numvin!W22</f>
        <v>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2.3848680150702926</v>
      </c>
      <c r="C110" s="117">
        <f t="shared" si="15"/>
        <v>2.1350983755023685</v>
      </c>
      <c r="D110" s="117">
        <f t="shared" si="15"/>
        <v>2.1663756061447503</v>
      </c>
      <c r="E110" s="117">
        <f t="shared" si="15"/>
        <v>2.1568139499232597</v>
      </c>
      <c r="F110" s="117">
        <f t="shared" si="15"/>
        <v>1.4460563615149344</v>
      </c>
      <c r="G110" s="117">
        <f t="shared" si="15"/>
        <v>1.4495191558007914</v>
      </c>
      <c r="H110" s="117">
        <f t="shared" si="15"/>
        <v>1.4540081625969732</v>
      </c>
      <c r="I110" s="117">
        <f t="shared" si="15"/>
        <v>1.7380972405635842</v>
      </c>
      <c r="J110" s="117">
        <f t="shared" si="15"/>
        <v>6.6489878487032827</v>
      </c>
      <c r="K110" s="117">
        <f t="shared" si="15"/>
        <v>2.2150419774905292</v>
      </c>
      <c r="L110" s="117">
        <f t="shared" si="15"/>
        <v>2.1990097396440342</v>
      </c>
      <c r="M110" s="117">
        <f t="shared" si="15"/>
        <v>2.1684822884161687</v>
      </c>
      <c r="N110" s="117">
        <f t="shared" si="15"/>
        <v>2.1346921960676313</v>
      </c>
      <c r="O110" s="117">
        <f t="shared" si="15"/>
        <v>1.1294061896605523</v>
      </c>
      <c r="P110" s="117">
        <f t="shared" si="15"/>
        <v>0.78899371896085679</v>
      </c>
      <c r="Q110" s="117">
        <f t="shared" si="15"/>
        <v>0.69353409681114675</v>
      </c>
      <c r="R110" s="117">
        <f t="shared" ref="R110:V110" si="16">R111+R114+R116+R126</f>
        <v>1.2327403573976228</v>
      </c>
      <c r="S110" s="117">
        <f t="shared" si="16"/>
        <v>1.2698274308308588</v>
      </c>
      <c r="T110" s="117">
        <f t="shared" si="16"/>
        <v>1.1444002129326305</v>
      </c>
      <c r="U110" s="117">
        <f t="shared" si="16"/>
        <v>1.2425838963029829</v>
      </c>
      <c r="V110" s="117">
        <f t="shared" si="16"/>
        <v>0.42415772026352716</v>
      </c>
      <c r="W110" s="117">
        <f t="shared" ref="W110" si="17">W111+W114+W116+W126</f>
        <v>0.42944998456332822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2.1123687442268513</v>
      </c>
      <c r="C111" s="122">
        <f t="shared" si="18"/>
        <v>1.8887699796502941</v>
      </c>
      <c r="D111" s="122">
        <f t="shared" si="18"/>
        <v>1.8886088920466924</v>
      </c>
      <c r="E111" s="122">
        <f t="shared" si="18"/>
        <v>1.8884464856430616</v>
      </c>
      <c r="F111" s="122">
        <f t="shared" si="18"/>
        <v>1.1843998829822104</v>
      </c>
      <c r="G111" s="122">
        <f t="shared" si="18"/>
        <v>1.1842893701013149</v>
      </c>
      <c r="H111" s="122">
        <f t="shared" si="18"/>
        <v>1.1841762535770524</v>
      </c>
      <c r="I111" s="122">
        <f t="shared" si="18"/>
        <v>1.4410208980609607</v>
      </c>
      <c r="J111" s="122">
        <f t="shared" si="18"/>
        <v>6.3672649786725266</v>
      </c>
      <c r="K111" s="122">
        <f t="shared" si="18"/>
        <v>1.921415317156669</v>
      </c>
      <c r="L111" s="122">
        <f t="shared" si="18"/>
        <v>1.921707275143582</v>
      </c>
      <c r="M111" s="122">
        <f t="shared" si="18"/>
        <v>1.9211077505598582</v>
      </c>
      <c r="N111" s="122">
        <f t="shared" si="18"/>
        <v>1.9211766670664359</v>
      </c>
      <c r="O111" s="122">
        <f t="shared" si="18"/>
        <v>0.9606660361764906</v>
      </c>
      <c r="P111" s="122">
        <f t="shared" si="18"/>
        <v>0.63499397865451823</v>
      </c>
      <c r="Q111" s="122">
        <f t="shared" si="18"/>
        <v>0.54527512818832613</v>
      </c>
      <c r="R111" s="122">
        <f t="shared" ref="R111:V111" si="19">SUM(R112:R113)</f>
        <v>1.0836150407470708</v>
      </c>
      <c r="S111" s="122">
        <f t="shared" si="19"/>
        <v>1.1323969240798542</v>
      </c>
      <c r="T111" s="122">
        <f t="shared" si="19"/>
        <v>1.0178722685786905</v>
      </c>
      <c r="U111" s="122">
        <f t="shared" si="19"/>
        <v>1.1266029597076503</v>
      </c>
      <c r="V111" s="122">
        <f t="shared" si="19"/>
        <v>0.34669276078530131</v>
      </c>
      <c r="W111" s="122">
        <f t="shared" ref="W111" si="20">SUM(W112:W113)</f>
        <v>0.38054953351543985</v>
      </c>
      <c r="DA111" s="130" t="s">
        <v>1572</v>
      </c>
    </row>
    <row r="112" spans="1:105" ht="12" customHeight="1" x14ac:dyDescent="0.25">
      <c r="A112" s="97" t="s">
        <v>51</v>
      </c>
      <c r="B112" s="98">
        <v>2.099484092863285</v>
      </c>
      <c r="C112" s="98">
        <v>1.8773860705073082</v>
      </c>
      <c r="D112" s="98">
        <v>1.8773860705073087</v>
      </c>
      <c r="E112" s="98">
        <v>1.8773860705073084</v>
      </c>
      <c r="F112" s="98">
        <v>1.1775580395528806</v>
      </c>
      <c r="G112" s="98">
        <v>1.1775580395528804</v>
      </c>
      <c r="H112" s="98">
        <v>1.1775580395528802</v>
      </c>
      <c r="I112" s="98">
        <v>1.4331040412725706</v>
      </c>
      <c r="J112" s="98">
        <v>6.3318142734307798</v>
      </c>
      <c r="K112" s="98">
        <v>1.910748065348236</v>
      </c>
      <c r="L112" s="98">
        <v>1.910748065348236</v>
      </c>
      <c r="M112" s="98">
        <v>1.9107480653482372</v>
      </c>
      <c r="N112" s="98">
        <v>1.9107480653482367</v>
      </c>
      <c r="O112" s="98">
        <v>0.95537403267411847</v>
      </c>
      <c r="P112" s="98">
        <v>0.63172828890799659</v>
      </c>
      <c r="Q112" s="98">
        <v>0.54239036973344801</v>
      </c>
      <c r="R112" s="98">
        <v>1.0778159931212383</v>
      </c>
      <c r="S112" s="98">
        <v>1.1263972484952711</v>
      </c>
      <c r="T112" s="98">
        <v>1.0124677558039556</v>
      </c>
      <c r="U112" s="98">
        <v>1.1206362854686154</v>
      </c>
      <c r="V112" s="98">
        <v>0.34488392089423903</v>
      </c>
      <c r="W112" s="98">
        <v>0.37850386930352525</v>
      </c>
      <c r="DA112" s="63" t="s">
        <v>1573</v>
      </c>
    </row>
    <row r="113" spans="1:105" ht="12" customHeight="1" x14ac:dyDescent="0.25">
      <c r="A113" s="97" t="s">
        <v>53</v>
      </c>
      <c r="B113" s="98">
        <v>1.2884651363566197E-2</v>
      </c>
      <c r="C113" s="98">
        <v>1.1383909142985881E-2</v>
      </c>
      <c r="D113" s="98">
        <v>1.1222821539383643E-2</v>
      </c>
      <c r="E113" s="98">
        <v>1.1060415135753119E-2</v>
      </c>
      <c r="F113" s="98">
        <v>6.8418434293297126E-3</v>
      </c>
      <c r="G113" s="98">
        <v>6.7313305484344704E-3</v>
      </c>
      <c r="H113" s="98">
        <v>6.6182140241721546E-3</v>
      </c>
      <c r="I113" s="98">
        <v>7.9168567883901222E-3</v>
      </c>
      <c r="J113" s="98">
        <v>3.5450705241746469E-2</v>
      </c>
      <c r="K113" s="98">
        <v>1.0667251808432877E-2</v>
      </c>
      <c r="L113" s="98">
        <v>1.0959209795345941E-2</v>
      </c>
      <c r="M113" s="98">
        <v>1.0359685211620957E-2</v>
      </c>
      <c r="N113" s="98">
        <v>1.0428601718199159E-2</v>
      </c>
      <c r="O113" s="98">
        <v>5.2920035023721551E-3</v>
      </c>
      <c r="P113" s="98">
        <v>3.2656897465215876E-3</v>
      </c>
      <c r="Q113" s="98">
        <v>2.8847584548781446E-3</v>
      </c>
      <c r="R113" s="98">
        <v>5.7990476258324855E-3</v>
      </c>
      <c r="S113" s="98">
        <v>5.9996755845829978E-3</v>
      </c>
      <c r="T113" s="98">
        <v>5.4045127747347583E-3</v>
      </c>
      <c r="U113" s="98">
        <v>5.9666742390350087E-3</v>
      </c>
      <c r="V113" s="98">
        <v>1.8088398910622724E-3</v>
      </c>
      <c r="W113" s="98">
        <v>2.0456642119146156E-3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8.8302061754493022E-4</v>
      </c>
      <c r="C114" s="122">
        <f t="shared" si="21"/>
        <v>8.8938349547081747E-4</v>
      </c>
      <c r="D114" s="122">
        <f t="shared" si="21"/>
        <v>9.1137802306044409E-4</v>
      </c>
      <c r="E114" s="122">
        <f t="shared" si="21"/>
        <v>1.2786112061882161E-3</v>
      </c>
      <c r="F114" s="122">
        <f t="shared" si="21"/>
        <v>9.5341571826818765E-4</v>
      </c>
      <c r="G114" s="122">
        <f t="shared" si="21"/>
        <v>9.7798729328545087E-4</v>
      </c>
      <c r="H114" s="122">
        <f t="shared" si="21"/>
        <v>1.6200575666278976E-3</v>
      </c>
      <c r="I114" s="122">
        <f t="shared" si="21"/>
        <v>1.2406438637870072E-3</v>
      </c>
      <c r="J114" s="122">
        <f t="shared" si="21"/>
        <v>1.3829253270924908E-3</v>
      </c>
      <c r="K114" s="122">
        <f t="shared" si="21"/>
        <v>1.6910832510691196E-3</v>
      </c>
      <c r="L114" s="122">
        <f t="shared" si="21"/>
        <v>1.7495035674399157E-3</v>
      </c>
      <c r="M114" s="122">
        <f t="shared" si="21"/>
        <v>1.8160458531371456E-3</v>
      </c>
      <c r="N114" s="122">
        <f t="shared" si="21"/>
        <v>1.6095431095806993E-3</v>
      </c>
      <c r="O114" s="122">
        <f t="shared" si="21"/>
        <v>1.360092170453388E-3</v>
      </c>
      <c r="P114" s="122">
        <f t="shared" si="21"/>
        <v>1.0351330741375435E-3</v>
      </c>
      <c r="Q114" s="122">
        <f t="shared" si="21"/>
        <v>8.1012967947507303E-4</v>
      </c>
      <c r="R114" s="122">
        <f t="shared" si="21"/>
        <v>6.6165775307478305E-4</v>
      </c>
      <c r="S114" s="122">
        <f t="shared" si="21"/>
        <v>5.7186457704272128E-4</v>
      </c>
      <c r="T114" s="122">
        <f t="shared" si="21"/>
        <v>6.3613737497651701E-4</v>
      </c>
      <c r="U114" s="122">
        <f t="shared" si="21"/>
        <v>9.2315517705245987E-4</v>
      </c>
      <c r="V114" s="122">
        <f t="shared" si="21"/>
        <v>1.217852931875731E-3</v>
      </c>
      <c r="W114" s="122">
        <f t="shared" si="21"/>
        <v>1.0098683440055655E-3</v>
      </c>
      <c r="DA114" s="130" t="s">
        <v>1575</v>
      </c>
    </row>
    <row r="115" spans="1:105" ht="12" customHeight="1" x14ac:dyDescent="0.25">
      <c r="A115" s="97" t="s">
        <v>53</v>
      </c>
      <c r="B115" s="98">
        <v>8.8302061754493022E-4</v>
      </c>
      <c r="C115" s="98">
        <v>8.8938349547081747E-4</v>
      </c>
      <c r="D115" s="98">
        <v>9.1137802306044409E-4</v>
      </c>
      <c r="E115" s="98">
        <v>1.2786112061882161E-3</v>
      </c>
      <c r="F115" s="98">
        <v>9.5341571826818765E-4</v>
      </c>
      <c r="G115" s="98">
        <v>9.7798729328545087E-4</v>
      </c>
      <c r="H115" s="98">
        <v>1.6200575666278976E-3</v>
      </c>
      <c r="I115" s="98">
        <v>1.2406438637870072E-3</v>
      </c>
      <c r="J115" s="98">
        <v>1.3829253270924908E-3</v>
      </c>
      <c r="K115" s="98">
        <v>1.6910832510691196E-3</v>
      </c>
      <c r="L115" s="98">
        <v>1.7495035674399157E-3</v>
      </c>
      <c r="M115" s="98">
        <v>1.8160458531371456E-3</v>
      </c>
      <c r="N115" s="98">
        <v>1.6095431095806993E-3</v>
      </c>
      <c r="O115" s="98">
        <v>1.360092170453388E-3</v>
      </c>
      <c r="P115" s="98">
        <v>1.0351330741375435E-3</v>
      </c>
      <c r="Q115" s="98">
        <v>8.1012967947507303E-4</v>
      </c>
      <c r="R115" s="98">
        <v>6.6165775307478305E-4</v>
      </c>
      <c r="S115" s="98">
        <v>5.7186457704272128E-4</v>
      </c>
      <c r="T115" s="98">
        <v>6.3613737497651701E-4</v>
      </c>
      <c r="U115" s="98">
        <v>9.2315517705245987E-4</v>
      </c>
      <c r="V115" s="98">
        <v>1.217852931875731E-3</v>
      </c>
      <c r="W115" s="98">
        <v>1.0098683440055655E-3</v>
      </c>
      <c r="DA115" s="63" t="s">
        <v>1576</v>
      </c>
    </row>
    <row r="116" spans="1:105" ht="12" customHeight="1" x14ac:dyDescent="0.25">
      <c r="A116" s="121" t="s">
        <v>55</v>
      </c>
      <c r="B116" s="122">
        <v>0.23302172029706802</v>
      </c>
      <c r="C116" s="122">
        <v>0.20474964108781071</v>
      </c>
      <c r="D116" s="122">
        <v>0.23596001187541646</v>
      </c>
      <c r="E116" s="122">
        <v>0.22755803598609997</v>
      </c>
      <c r="F116" s="122">
        <v>0.21995022354780938</v>
      </c>
      <c r="G116" s="122">
        <v>0.22291352225071201</v>
      </c>
      <c r="H116" s="122">
        <v>0.22224065933525305</v>
      </c>
      <c r="I116" s="122">
        <v>0.24942809158442986</v>
      </c>
      <c r="J116" s="122">
        <v>0.23192085469654239</v>
      </c>
      <c r="K116" s="122">
        <v>0.2474772809534127</v>
      </c>
      <c r="L116" s="122">
        <v>0.22494166408469729</v>
      </c>
      <c r="M116" s="122">
        <v>0.20154164816439571</v>
      </c>
      <c r="N116" s="122">
        <v>0.17342521006532402</v>
      </c>
      <c r="O116" s="122">
        <v>0.13746099635215933</v>
      </c>
      <c r="P116" s="122">
        <v>0.12660685628302887</v>
      </c>
      <c r="Q116" s="122">
        <v>0.12276422456282068</v>
      </c>
      <c r="R116" s="122">
        <v>0.12436372195714716</v>
      </c>
      <c r="S116" s="122">
        <v>0.11488118842534983</v>
      </c>
      <c r="T116" s="122">
        <v>0.10515042906397674</v>
      </c>
      <c r="U116" s="122">
        <v>9.5567202739913995E-2</v>
      </c>
      <c r="V116" s="122">
        <v>6.2863320575149248E-2</v>
      </c>
      <c r="W116" s="122">
        <v>3.9432459000232366E-2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0.14538817881729424</v>
      </c>
      <c r="C122" s="101">
        <v>0.12470472802894383</v>
      </c>
      <c r="D122" s="101">
        <v>0.14066986207449708</v>
      </c>
      <c r="E122" s="101">
        <v>0.13309894924098772</v>
      </c>
      <c r="F122" s="101">
        <v>0.12161913190282406</v>
      </c>
      <c r="G122" s="101">
        <v>0.11906306684615152</v>
      </c>
      <c r="H122" s="101">
        <v>0.11799314311178444</v>
      </c>
      <c r="I122" s="101">
        <v>0.12179213278772276</v>
      </c>
      <c r="J122" s="101">
        <v>0.1161095582892404</v>
      </c>
      <c r="K122" s="101">
        <v>0.11712367149549721</v>
      </c>
      <c r="L122" s="101">
        <v>0.11473287769522524</v>
      </c>
      <c r="M122" s="101">
        <v>9.7898441400873337E-2</v>
      </c>
      <c r="N122" s="101">
        <v>8.6410633305512671E-2</v>
      </c>
      <c r="O122" s="101">
        <v>6.8179191705796324E-2</v>
      </c>
      <c r="P122" s="101">
        <v>5.9221732020240156E-2</v>
      </c>
      <c r="Q122" s="101">
        <v>6.1268830065354427E-2</v>
      </c>
      <c r="R122" s="101">
        <v>5.9630886836790117E-2</v>
      </c>
      <c r="S122" s="101">
        <v>5.6076372899746436E-2</v>
      </c>
      <c r="T122" s="101">
        <v>5.110571071850574E-2</v>
      </c>
      <c r="U122" s="101">
        <v>4.7564621095364121E-2</v>
      </c>
      <c r="V122" s="101">
        <v>3.1814391435921338E-2</v>
      </c>
      <c r="W122" s="101">
        <v>2.0667141422274826E-2</v>
      </c>
      <c r="DA122" s="131" t="s">
        <v>1583</v>
      </c>
    </row>
    <row r="123" spans="1:105" ht="12" customHeight="1" x14ac:dyDescent="0.25">
      <c r="A123" s="107" t="s">
        <v>121</v>
      </c>
      <c r="B123" s="104">
        <v>8.7633541479773772E-2</v>
      </c>
      <c r="C123" s="104">
        <v>8.0044913058866879E-2</v>
      </c>
      <c r="D123" s="104">
        <v>9.5290149800919377E-2</v>
      </c>
      <c r="E123" s="104">
        <v>9.4459086745112247E-2</v>
      </c>
      <c r="F123" s="104">
        <v>9.8331091644985325E-2</v>
      </c>
      <c r="G123" s="104">
        <v>0.10385045540456049</v>
      </c>
      <c r="H123" s="104">
        <v>0.10424751622346862</v>
      </c>
      <c r="I123" s="104">
        <v>0.12763595879670708</v>
      </c>
      <c r="J123" s="104">
        <v>0.11581129640730198</v>
      </c>
      <c r="K123" s="104">
        <v>0.13035360945791549</v>
      </c>
      <c r="L123" s="104">
        <v>0.11020878638947205</v>
      </c>
      <c r="M123" s="104">
        <v>0.10364320676352237</v>
      </c>
      <c r="N123" s="104">
        <v>8.7014576759811335E-2</v>
      </c>
      <c r="O123" s="104">
        <v>6.9281804646363007E-2</v>
      </c>
      <c r="P123" s="104">
        <v>6.7385124262788726E-2</v>
      </c>
      <c r="Q123" s="104">
        <v>6.1495394497466251E-2</v>
      </c>
      <c r="R123" s="104">
        <v>6.4732835120357046E-2</v>
      </c>
      <c r="S123" s="104">
        <v>5.8804815525603391E-2</v>
      </c>
      <c r="T123" s="104">
        <v>5.4044718345471005E-2</v>
      </c>
      <c r="U123" s="104">
        <v>4.8002581644549874E-2</v>
      </c>
      <c r="V123" s="104">
        <v>3.104892913922791E-2</v>
      </c>
      <c r="W123" s="104">
        <v>1.876531757795754E-2</v>
      </c>
      <c r="DA123" s="132" t="s">
        <v>1584</v>
      </c>
    </row>
    <row r="124" spans="1:105" ht="12" customHeight="1" x14ac:dyDescent="0.25">
      <c r="A124" s="108" t="s">
        <v>53</v>
      </c>
      <c r="B124" s="98">
        <v>5.4740427241491002E-2</v>
      </c>
      <c r="C124" s="98">
        <v>4.586040200099295E-2</v>
      </c>
      <c r="D124" s="98">
        <v>5.6782123011960513E-2</v>
      </c>
      <c r="E124" s="98">
        <v>5.5142874078294088E-2</v>
      </c>
      <c r="F124" s="98">
        <v>5.7334422257675377E-2</v>
      </c>
      <c r="G124" s="98">
        <v>6.1074864394095617E-2</v>
      </c>
      <c r="H124" s="98">
        <v>6.0261415028865645E-2</v>
      </c>
      <c r="I124" s="98">
        <v>7.7838447680857653E-2</v>
      </c>
      <c r="J124" s="98">
        <v>6.495009192700045E-2</v>
      </c>
      <c r="K124" s="98">
        <v>7.5086884840713519E-2</v>
      </c>
      <c r="L124" s="98">
        <v>5.497582718837668E-2</v>
      </c>
      <c r="M124" s="98">
        <v>5.6049490289704504E-2</v>
      </c>
      <c r="N124" s="98">
        <v>4.5149179954428541E-2</v>
      </c>
      <c r="O124" s="98">
        <v>3.659095249659719E-2</v>
      </c>
      <c r="P124" s="98">
        <v>3.6721300054602585E-2</v>
      </c>
      <c r="Q124" s="98">
        <v>3.3671866647396985E-2</v>
      </c>
      <c r="R124" s="98">
        <v>3.633462832445207E-2</v>
      </c>
      <c r="S124" s="98">
        <v>3.3017833742767476E-2</v>
      </c>
      <c r="T124" s="98">
        <v>2.9103252587055584E-2</v>
      </c>
      <c r="U124" s="98">
        <v>2.4923347901873862E-2</v>
      </c>
      <c r="V124" s="98">
        <v>1.5941117728104429E-2</v>
      </c>
      <c r="W124" s="98">
        <v>9.5932718962603008E-3</v>
      </c>
      <c r="DA124" s="63" t="s">
        <v>1585</v>
      </c>
    </row>
    <row r="125" spans="1:105" ht="12" customHeight="1" x14ac:dyDescent="0.25">
      <c r="A125" s="108" t="s">
        <v>52</v>
      </c>
      <c r="B125" s="98">
        <v>3.289311423828277E-2</v>
      </c>
      <c r="C125" s="98">
        <v>3.4184511057873922E-2</v>
      </c>
      <c r="D125" s="98">
        <v>3.8508026788958871E-2</v>
      </c>
      <c r="E125" s="98">
        <v>3.9316212666818159E-2</v>
      </c>
      <c r="F125" s="98">
        <v>4.0996669387309947E-2</v>
      </c>
      <c r="G125" s="98">
        <v>4.2775591010464874E-2</v>
      </c>
      <c r="H125" s="98">
        <v>4.3986101194602972E-2</v>
      </c>
      <c r="I125" s="98">
        <v>4.9797511115849437E-2</v>
      </c>
      <c r="J125" s="98">
        <v>5.0861204480301535E-2</v>
      </c>
      <c r="K125" s="98">
        <v>5.5266724617201973E-2</v>
      </c>
      <c r="L125" s="98">
        <v>5.5232959201095375E-2</v>
      </c>
      <c r="M125" s="98">
        <v>4.7593716473817861E-2</v>
      </c>
      <c r="N125" s="98">
        <v>4.1865396805382787E-2</v>
      </c>
      <c r="O125" s="98">
        <v>3.2690852149765817E-2</v>
      </c>
      <c r="P125" s="98">
        <v>3.0663824208186134E-2</v>
      </c>
      <c r="Q125" s="98">
        <v>2.7823527850069266E-2</v>
      </c>
      <c r="R125" s="98">
        <v>2.8398206795904976E-2</v>
      </c>
      <c r="S125" s="98">
        <v>2.5786981782835918E-2</v>
      </c>
      <c r="T125" s="98">
        <v>2.4941465758415424E-2</v>
      </c>
      <c r="U125" s="98">
        <v>2.3079233742676009E-2</v>
      </c>
      <c r="V125" s="98">
        <v>1.510781141112348E-2</v>
      </c>
      <c r="W125" s="98">
        <v>9.1720456816972405E-3</v>
      </c>
      <c r="DA125" s="63" t="s">
        <v>1586</v>
      </c>
    </row>
    <row r="126" spans="1:105" ht="12" customHeight="1" x14ac:dyDescent="0.25">
      <c r="A126" s="121" t="s">
        <v>54</v>
      </c>
      <c r="B126" s="122">
        <v>3.8594529928828017E-2</v>
      </c>
      <c r="C126" s="122">
        <v>4.0689371268792726E-2</v>
      </c>
      <c r="D126" s="122">
        <v>4.0895324199580647E-2</v>
      </c>
      <c r="E126" s="122">
        <v>3.9530817087909918E-2</v>
      </c>
      <c r="F126" s="122">
        <v>4.075283926664626E-2</v>
      </c>
      <c r="G126" s="122">
        <v>4.1338276155479144E-2</v>
      </c>
      <c r="H126" s="122">
        <v>4.5971192118039968E-2</v>
      </c>
      <c r="I126" s="122">
        <v>4.6407607054406649E-2</v>
      </c>
      <c r="J126" s="122">
        <v>4.8419090007121295E-2</v>
      </c>
      <c r="K126" s="122">
        <v>4.4458296129378377E-2</v>
      </c>
      <c r="L126" s="122">
        <v>5.0611296848314662E-2</v>
      </c>
      <c r="M126" s="122">
        <v>4.4016843838777429E-2</v>
      </c>
      <c r="N126" s="122">
        <v>3.8480775826290788E-2</v>
      </c>
      <c r="O126" s="122">
        <v>2.9919064961448843E-2</v>
      </c>
      <c r="P126" s="122">
        <v>2.6357750949172285E-2</v>
      </c>
      <c r="Q126" s="122">
        <v>2.46846143805249E-2</v>
      </c>
      <c r="R126" s="122">
        <v>2.4099936940330177E-2</v>
      </c>
      <c r="S126" s="122">
        <v>2.1977453748612128E-2</v>
      </c>
      <c r="T126" s="122">
        <v>2.0741377914986744E-2</v>
      </c>
      <c r="U126" s="122">
        <v>1.9490578678366201E-2</v>
      </c>
      <c r="V126" s="122">
        <v>1.3383785971200886E-2</v>
      </c>
      <c r="W126" s="122">
        <v>8.4581237036504674E-3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3.8594529928828017E-2</v>
      </c>
      <c r="C129" s="33">
        <v>4.0689371268792726E-2</v>
      </c>
      <c r="D129" s="33">
        <v>4.0895324199580647E-2</v>
      </c>
      <c r="E129" s="33">
        <v>3.9530817087909918E-2</v>
      </c>
      <c r="F129" s="33">
        <v>4.075283926664626E-2</v>
      </c>
      <c r="G129" s="33">
        <v>4.1338276155479144E-2</v>
      </c>
      <c r="H129" s="33">
        <v>4.5971192118039968E-2</v>
      </c>
      <c r="I129" s="33">
        <v>4.6407607054406649E-2</v>
      </c>
      <c r="J129" s="33">
        <v>4.8419090007121295E-2</v>
      </c>
      <c r="K129" s="33">
        <v>4.4458296129378377E-2</v>
      </c>
      <c r="L129" s="33">
        <v>5.0611296848314662E-2</v>
      </c>
      <c r="M129" s="33">
        <v>4.4016843838777429E-2</v>
      </c>
      <c r="N129" s="33">
        <v>3.8480775826290788E-2</v>
      </c>
      <c r="O129" s="33">
        <v>2.9919064961448843E-2</v>
      </c>
      <c r="P129" s="33">
        <v>2.6357750949172285E-2</v>
      </c>
      <c r="Q129" s="33">
        <v>2.46846143805249E-2</v>
      </c>
      <c r="R129" s="33">
        <v>2.4099936940330177E-2</v>
      </c>
      <c r="S129" s="33">
        <v>2.1977453748612128E-2</v>
      </c>
      <c r="T129" s="33">
        <v>2.0741377914986744E-2</v>
      </c>
      <c r="U129" s="33">
        <v>1.9490578678366201E-2</v>
      </c>
      <c r="V129" s="33">
        <v>1.3383785971200886E-2</v>
      </c>
      <c r="W129" s="33">
        <v>8.4581237036504674E-3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1.5940993945879773</v>
      </c>
      <c r="C131" s="117">
        <f t="shared" si="22"/>
        <v>1.4347895711058913</v>
      </c>
      <c r="D131" s="117">
        <f t="shared" si="22"/>
        <v>1.465683585059651</v>
      </c>
      <c r="E131" s="117">
        <f t="shared" si="22"/>
        <v>1.4653846106773598</v>
      </c>
      <c r="F131" s="117">
        <f t="shared" si="22"/>
        <v>0.99744441477908685</v>
      </c>
      <c r="G131" s="117">
        <f t="shared" si="22"/>
        <v>1.0079486456878837</v>
      </c>
      <c r="H131" s="117">
        <f t="shared" si="22"/>
        <v>1.0214270447409426</v>
      </c>
      <c r="I131" s="117">
        <f t="shared" si="22"/>
        <v>1.2303270541405649</v>
      </c>
      <c r="J131" s="117">
        <f t="shared" si="22"/>
        <v>4.663686840211084</v>
      </c>
      <c r="K131" s="117">
        <f t="shared" si="22"/>
        <v>1.5875823244837148</v>
      </c>
      <c r="L131" s="117">
        <f t="shared" si="22"/>
        <v>1.5850613600597454</v>
      </c>
      <c r="M131" s="117">
        <f t="shared" si="22"/>
        <v>1.5693859913482098</v>
      </c>
      <c r="N131" s="117">
        <f t="shared" si="22"/>
        <v>1.5529809921603546</v>
      </c>
      <c r="O131" s="117">
        <f t="shared" si="22"/>
        <v>0.83304155826199167</v>
      </c>
      <c r="P131" s="117">
        <f t="shared" si="22"/>
        <v>0.58553359538157135</v>
      </c>
      <c r="Q131" s="117">
        <f t="shared" si="22"/>
        <v>0.51633646217712004</v>
      </c>
      <c r="R131" s="117">
        <f t="shared" ref="R131:V131" si="23">R132+R135+R137+R147</f>
        <v>0.91363191115704934</v>
      </c>
      <c r="S131" s="117">
        <f t="shared" si="23"/>
        <v>0.94607507599849228</v>
      </c>
      <c r="T131" s="117">
        <f t="shared" si="23"/>
        <v>0.86468072894196635</v>
      </c>
      <c r="U131" s="117">
        <f t="shared" si="23"/>
        <v>0.95374082307405117</v>
      </c>
      <c r="V131" s="117">
        <f t="shared" si="23"/>
        <v>0.33481651163319481</v>
      </c>
      <c r="W131" s="117">
        <f t="shared" ref="W131" si="24">W132+W135+W137+W147</f>
        <v>0.33788378104670119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1.3901924635335794</v>
      </c>
      <c r="C132" s="122">
        <f t="shared" si="25"/>
        <v>1.247963489605296</v>
      </c>
      <c r="D132" s="122">
        <f t="shared" si="25"/>
        <v>1.2544447891436032</v>
      </c>
      <c r="E132" s="122">
        <f t="shared" si="25"/>
        <v>1.2591506109109967</v>
      </c>
      <c r="F132" s="122">
        <f t="shared" si="25"/>
        <v>0.79489570921969088</v>
      </c>
      <c r="G132" s="122">
        <f t="shared" si="25"/>
        <v>0.80101582351919987</v>
      </c>
      <c r="H132" s="122">
        <f t="shared" si="25"/>
        <v>0.8078767872129532</v>
      </c>
      <c r="I132" s="122">
        <f t="shared" si="25"/>
        <v>0.99543832252991526</v>
      </c>
      <c r="J132" s="122">
        <f t="shared" si="25"/>
        <v>4.4389771237483453</v>
      </c>
      <c r="K132" s="122">
        <f t="shared" si="25"/>
        <v>1.3520170241736915</v>
      </c>
      <c r="L132" s="122">
        <f t="shared" si="25"/>
        <v>1.3606272871799761</v>
      </c>
      <c r="M132" s="122">
        <f t="shared" si="25"/>
        <v>1.3687539508710476</v>
      </c>
      <c r="N132" s="122">
        <f t="shared" si="25"/>
        <v>1.3790640290292531</v>
      </c>
      <c r="O132" s="122">
        <f t="shared" si="25"/>
        <v>0.69512455630636427</v>
      </c>
      <c r="P132" s="122">
        <f t="shared" si="25"/>
        <v>0.45950699123372346</v>
      </c>
      <c r="Q132" s="122">
        <f t="shared" si="25"/>
        <v>0.39494993464889599</v>
      </c>
      <c r="R132" s="122">
        <f t="shared" ref="R132:V132" si="26">SUM(R133:R134)</f>
        <v>0.79064531358272438</v>
      </c>
      <c r="S132" s="122">
        <f t="shared" si="26"/>
        <v>0.83183829604497805</v>
      </c>
      <c r="T132" s="122">
        <f t="shared" si="26"/>
        <v>0.75789668940205868</v>
      </c>
      <c r="U132" s="122">
        <f t="shared" si="26"/>
        <v>0.85382883083832872</v>
      </c>
      <c r="V132" s="122">
        <f t="shared" si="26"/>
        <v>0.26555198936687313</v>
      </c>
      <c r="W132" s="122">
        <f t="shared" ref="W132" si="27">SUM(W133:W134)</f>
        <v>0.29320976321594838</v>
      </c>
      <c r="DA132" s="130" t="s">
        <v>1740</v>
      </c>
    </row>
    <row r="133" spans="1:105" ht="12" customHeight="1" x14ac:dyDescent="0.25">
      <c r="A133" s="97" t="s">
        <v>51</v>
      </c>
      <c r="B133" s="98">
        <v>1.3773078121700133</v>
      </c>
      <c r="C133" s="98">
        <v>1.2365795804623101</v>
      </c>
      <c r="D133" s="98">
        <v>1.2432219676042195</v>
      </c>
      <c r="E133" s="98">
        <v>1.2480901957752435</v>
      </c>
      <c r="F133" s="98">
        <v>0.78805386579036119</v>
      </c>
      <c r="G133" s="98">
        <v>0.79428449297076542</v>
      </c>
      <c r="H133" s="98">
        <v>0.80125857318878102</v>
      </c>
      <c r="I133" s="98">
        <v>0.98752146574152511</v>
      </c>
      <c r="J133" s="98">
        <v>4.4035264185065985</v>
      </c>
      <c r="K133" s="98">
        <v>1.3413497723652585</v>
      </c>
      <c r="L133" s="98">
        <v>1.3496680773846301</v>
      </c>
      <c r="M133" s="98">
        <v>1.3583942656594266</v>
      </c>
      <c r="N133" s="98">
        <v>1.3686354273110539</v>
      </c>
      <c r="O133" s="98">
        <v>0.68983255280399214</v>
      </c>
      <c r="P133" s="98">
        <v>0.45624130148720188</v>
      </c>
      <c r="Q133" s="98">
        <v>0.39206517619401787</v>
      </c>
      <c r="R133" s="98">
        <v>0.78484626595689189</v>
      </c>
      <c r="S133" s="98">
        <v>0.82583862046039502</v>
      </c>
      <c r="T133" s="98">
        <v>0.75249217662732393</v>
      </c>
      <c r="U133" s="98">
        <v>0.84786215659929376</v>
      </c>
      <c r="V133" s="98">
        <v>0.26374314947581085</v>
      </c>
      <c r="W133" s="98">
        <v>0.29116409900403378</v>
      </c>
      <c r="DA133" s="63" t="s">
        <v>1741</v>
      </c>
    </row>
    <row r="134" spans="1:105" ht="12" customHeight="1" x14ac:dyDescent="0.25">
      <c r="A134" s="97" t="s">
        <v>53</v>
      </c>
      <c r="B134" s="98">
        <v>1.2884651363566197E-2</v>
      </c>
      <c r="C134" s="98">
        <v>1.1383909142985881E-2</v>
      </c>
      <c r="D134" s="98">
        <v>1.1222821539383643E-2</v>
      </c>
      <c r="E134" s="98">
        <v>1.1060415135753119E-2</v>
      </c>
      <c r="F134" s="98">
        <v>6.8418434293297126E-3</v>
      </c>
      <c r="G134" s="98">
        <v>6.7313305484344704E-3</v>
      </c>
      <c r="H134" s="98">
        <v>6.6182140241721546E-3</v>
      </c>
      <c r="I134" s="98">
        <v>7.9168567883901222E-3</v>
      </c>
      <c r="J134" s="98">
        <v>3.5450705241746469E-2</v>
      </c>
      <c r="K134" s="98">
        <v>1.0667251808432877E-2</v>
      </c>
      <c r="L134" s="98">
        <v>1.0959209795345941E-2</v>
      </c>
      <c r="M134" s="98">
        <v>1.0359685211620957E-2</v>
      </c>
      <c r="N134" s="98">
        <v>1.0428601718199159E-2</v>
      </c>
      <c r="O134" s="98">
        <v>5.2920035023721551E-3</v>
      </c>
      <c r="P134" s="98">
        <v>3.2656897465215876E-3</v>
      </c>
      <c r="Q134" s="98">
        <v>2.8847584548781446E-3</v>
      </c>
      <c r="R134" s="98">
        <v>5.7990476258324855E-3</v>
      </c>
      <c r="S134" s="98">
        <v>5.9996755845829978E-3</v>
      </c>
      <c r="T134" s="98">
        <v>5.4045127747347583E-3</v>
      </c>
      <c r="U134" s="98">
        <v>5.9666742390350087E-3</v>
      </c>
      <c r="V134" s="98">
        <v>1.8088398910622724E-3</v>
      </c>
      <c r="W134" s="98">
        <v>2.0456642119146156E-3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1.7615044029535322E-3</v>
      </c>
      <c r="C135" s="122">
        <f t="shared" si="28"/>
        <v>1.8520626951352391E-3</v>
      </c>
      <c r="D135" s="122">
        <f t="shared" si="28"/>
        <v>1.97348557906075E-3</v>
      </c>
      <c r="E135" s="122">
        <f t="shared" si="28"/>
        <v>2.9281311239859552E-3</v>
      </c>
      <c r="F135" s="122">
        <f t="shared" si="28"/>
        <v>2.318195771590926E-3</v>
      </c>
      <c r="G135" s="122">
        <f t="shared" si="28"/>
        <v>2.5783905815754474E-3</v>
      </c>
      <c r="H135" s="122">
        <f t="shared" si="28"/>
        <v>4.6411809251929864E-3</v>
      </c>
      <c r="I135" s="122">
        <f t="shared" si="28"/>
        <v>3.6761055241084778E-3</v>
      </c>
      <c r="J135" s="122">
        <f t="shared" si="28"/>
        <v>4.2081124927414006E-3</v>
      </c>
      <c r="K135" s="122">
        <f t="shared" si="28"/>
        <v>5.3201589159091196E-3</v>
      </c>
      <c r="L135" s="122">
        <f t="shared" si="28"/>
        <v>5.6440050028454831E-3</v>
      </c>
      <c r="M135" s="122">
        <f t="shared" si="28"/>
        <v>5.9671825697772893E-3</v>
      </c>
      <c r="N135" s="122">
        <f t="shared" si="28"/>
        <v>5.3721763040402853E-3</v>
      </c>
      <c r="O135" s="122">
        <f t="shared" si="28"/>
        <v>4.6067678478954981E-3</v>
      </c>
      <c r="P135" s="122">
        <f t="shared" si="28"/>
        <v>3.5627498869572789E-3</v>
      </c>
      <c r="Q135" s="122">
        <f t="shared" si="28"/>
        <v>2.8156677164697746E-3</v>
      </c>
      <c r="R135" s="122">
        <f t="shared" si="28"/>
        <v>2.4340923720852182E-3</v>
      </c>
      <c r="S135" s="122">
        <f t="shared" si="28"/>
        <v>2.3330509249340717E-3</v>
      </c>
      <c r="T135" s="122">
        <f t="shared" si="28"/>
        <v>2.7791477367556153E-3</v>
      </c>
      <c r="U135" s="122">
        <f t="shared" si="28"/>
        <v>4.1900182687969884E-3</v>
      </c>
      <c r="V135" s="122">
        <f t="shared" si="28"/>
        <v>5.5963853630631357E-3</v>
      </c>
      <c r="W135" s="122">
        <f t="shared" si="28"/>
        <v>4.6553120932622599E-3</v>
      </c>
      <c r="DA135" s="130" t="s">
        <v>1743</v>
      </c>
    </row>
    <row r="136" spans="1:105" ht="12" customHeight="1" x14ac:dyDescent="0.25">
      <c r="A136" s="97" t="s">
        <v>53</v>
      </c>
      <c r="B136" s="98">
        <v>1.7615044029535322E-3</v>
      </c>
      <c r="C136" s="98">
        <v>1.8520626951352391E-3</v>
      </c>
      <c r="D136" s="98">
        <v>1.97348557906075E-3</v>
      </c>
      <c r="E136" s="98">
        <v>2.9281311239859552E-3</v>
      </c>
      <c r="F136" s="98">
        <v>2.318195771590926E-3</v>
      </c>
      <c r="G136" s="98">
        <v>2.5783905815754474E-3</v>
      </c>
      <c r="H136" s="98">
        <v>4.6411809251929864E-3</v>
      </c>
      <c r="I136" s="98">
        <v>3.6761055241084778E-3</v>
      </c>
      <c r="J136" s="98">
        <v>4.2081124927414006E-3</v>
      </c>
      <c r="K136" s="98">
        <v>5.3201589159091196E-3</v>
      </c>
      <c r="L136" s="98">
        <v>5.6440050028454831E-3</v>
      </c>
      <c r="M136" s="98">
        <v>5.9671825697772893E-3</v>
      </c>
      <c r="N136" s="98">
        <v>5.3721763040402853E-3</v>
      </c>
      <c r="O136" s="98">
        <v>4.6067678478954981E-3</v>
      </c>
      <c r="P136" s="98">
        <v>3.5627498869572789E-3</v>
      </c>
      <c r="Q136" s="98">
        <v>2.8156677164697746E-3</v>
      </c>
      <c r="R136" s="98">
        <v>2.4340923720852182E-3</v>
      </c>
      <c r="S136" s="98">
        <v>2.3330509249340717E-3</v>
      </c>
      <c r="T136" s="98">
        <v>2.7791477367556153E-3</v>
      </c>
      <c r="U136" s="98">
        <v>4.1900182687969884E-3</v>
      </c>
      <c r="V136" s="98">
        <v>5.5963853630631357E-3</v>
      </c>
      <c r="W136" s="98">
        <v>4.6553120932622599E-3</v>
      </c>
      <c r="DA136" s="63" t="s">
        <v>1744</v>
      </c>
    </row>
    <row r="137" spans="1:105" ht="12" customHeight="1" x14ac:dyDescent="0.25">
      <c r="A137" s="121" t="s">
        <v>55</v>
      </c>
      <c r="B137" s="122">
        <v>0.173011010702182</v>
      </c>
      <c r="C137" s="122">
        <v>0.15417202609991651</v>
      </c>
      <c r="D137" s="122">
        <v>0.17820494426409139</v>
      </c>
      <c r="E137" s="122">
        <v>0.17318833578696208</v>
      </c>
      <c r="F137" s="122">
        <v>0.16905880654762645</v>
      </c>
      <c r="G137" s="122">
        <v>0.17259595700301633</v>
      </c>
      <c r="H137" s="122">
        <v>0.17342229067979592</v>
      </c>
      <c r="I137" s="122">
        <v>0.19528966213292318</v>
      </c>
      <c r="J137" s="122">
        <v>0.18297571779532917</v>
      </c>
      <c r="K137" s="122">
        <v>0.19573054488598635</v>
      </c>
      <c r="L137" s="122">
        <v>0.17944407863292977</v>
      </c>
      <c r="M137" s="122">
        <v>0.16040250773053108</v>
      </c>
      <c r="N137" s="122">
        <v>0.13852793878354247</v>
      </c>
      <c r="O137" s="122">
        <v>0.10991671403251813</v>
      </c>
      <c r="P137" s="122">
        <v>0.10178082207764225</v>
      </c>
      <c r="Q137" s="122">
        <v>9.9062370399147726E-2</v>
      </c>
      <c r="R137" s="122">
        <v>0.10133060316071021</v>
      </c>
      <c r="S137" s="122">
        <v>9.4222102312381595E-2</v>
      </c>
      <c r="T137" s="122">
        <v>8.7179023923954879E-2</v>
      </c>
      <c r="U137" s="122">
        <v>7.976738153974014E-2</v>
      </c>
      <c r="V137" s="122">
        <v>5.2654477262038403E-2</v>
      </c>
      <c r="W137" s="122">
        <v>3.3035547389097489E-2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0.10179197361027256</v>
      </c>
      <c r="C143" s="101">
        <v>8.7670863627276635E-2</v>
      </c>
      <c r="D143" s="101">
        <v>9.9438976740550841E-2</v>
      </c>
      <c r="E143" s="101">
        <v>9.4563521814373885E-2</v>
      </c>
      <c r="F143" s="101">
        <v>8.6910915335294534E-2</v>
      </c>
      <c r="G143" s="101">
        <v>8.5712416968332469E-2</v>
      </c>
      <c r="H143" s="101">
        <v>8.5655288070895536E-2</v>
      </c>
      <c r="I143" s="101">
        <v>8.874864212631306E-2</v>
      </c>
      <c r="J143" s="101">
        <v>8.471770490724663E-2</v>
      </c>
      <c r="K143" s="101">
        <v>8.5571279710980525E-2</v>
      </c>
      <c r="L143" s="101">
        <v>8.3988690876987529E-2</v>
      </c>
      <c r="M143" s="101">
        <v>7.1729382247932252E-2</v>
      </c>
      <c r="N143" s="101">
        <v>6.3499037315969453E-2</v>
      </c>
      <c r="O143" s="101">
        <v>5.0266253113736836E-2</v>
      </c>
      <c r="P143" s="101">
        <v>4.386106192682343E-2</v>
      </c>
      <c r="Q143" s="101">
        <v>4.5965952767358063E-2</v>
      </c>
      <c r="R143" s="101">
        <v>4.5292708641413097E-2</v>
      </c>
      <c r="S143" s="101">
        <v>4.3033587394956066E-2</v>
      </c>
      <c r="T143" s="101">
        <v>3.9713740182638554E-2</v>
      </c>
      <c r="U143" s="101">
        <v>3.7217394950512815E-2</v>
      </c>
      <c r="V143" s="101">
        <v>2.5032209800525757E-2</v>
      </c>
      <c r="W143" s="101">
        <v>1.6313988225274245E-2</v>
      </c>
      <c r="DA143" s="131" t="s">
        <v>1751</v>
      </c>
    </row>
    <row r="144" spans="1:105" ht="12" customHeight="1" x14ac:dyDescent="0.25">
      <c r="A144" s="107" t="s">
        <v>121</v>
      </c>
      <c r="B144" s="104">
        <v>7.1219037091909437E-2</v>
      </c>
      <c r="C144" s="104">
        <v>6.6501162472639874E-2</v>
      </c>
      <c r="D144" s="104">
        <v>7.8765967523540564E-2</v>
      </c>
      <c r="E144" s="104">
        <v>7.8624813972588192E-2</v>
      </c>
      <c r="F144" s="104">
        <v>8.2147891212331917E-2</v>
      </c>
      <c r="G144" s="104">
        <v>8.6883540034683848E-2</v>
      </c>
      <c r="H144" s="104">
        <v>8.7767002608900385E-2</v>
      </c>
      <c r="I144" s="104">
        <v>0.10654102000661012</v>
      </c>
      <c r="J144" s="104">
        <v>9.825801288808253E-2</v>
      </c>
      <c r="K144" s="104">
        <v>0.11015926517500582</v>
      </c>
      <c r="L144" s="104">
        <v>9.5455387755942228E-2</v>
      </c>
      <c r="M144" s="104">
        <v>8.8673125482598827E-2</v>
      </c>
      <c r="N144" s="104">
        <v>7.5028901467573017E-2</v>
      </c>
      <c r="O144" s="104">
        <v>5.9650460918781283E-2</v>
      </c>
      <c r="P144" s="104">
        <v>5.7919760150818816E-2</v>
      </c>
      <c r="Q144" s="104">
        <v>5.3096417631789655E-2</v>
      </c>
      <c r="R144" s="104">
        <v>5.603789451929711E-2</v>
      </c>
      <c r="S144" s="104">
        <v>5.1188514917425529E-2</v>
      </c>
      <c r="T144" s="104">
        <v>4.7465283741316318E-2</v>
      </c>
      <c r="U144" s="104">
        <v>4.2549986589227318E-2</v>
      </c>
      <c r="V144" s="104">
        <v>2.7622267461512647E-2</v>
      </c>
      <c r="W144" s="104">
        <v>1.6721559163823244E-2</v>
      </c>
      <c r="DA144" s="132" t="s">
        <v>1752</v>
      </c>
    </row>
    <row r="145" spans="1:105" ht="12" customHeight="1" x14ac:dyDescent="0.25">
      <c r="A145" s="108" t="s">
        <v>53</v>
      </c>
      <c r="B145" s="98">
        <v>3.8325922853626668E-2</v>
      </c>
      <c r="C145" s="98">
        <v>3.2316651414765953E-2</v>
      </c>
      <c r="D145" s="98">
        <v>4.0257940734581693E-2</v>
      </c>
      <c r="E145" s="98">
        <v>3.9308601305770033E-2</v>
      </c>
      <c r="F145" s="98">
        <v>4.1151221825021969E-2</v>
      </c>
      <c r="G145" s="98">
        <v>4.4107949024218975E-2</v>
      </c>
      <c r="H145" s="98">
        <v>4.378090141429742E-2</v>
      </c>
      <c r="I145" s="98">
        <v>5.6743508890760672E-2</v>
      </c>
      <c r="J145" s="98">
        <v>4.7396808407780988E-2</v>
      </c>
      <c r="K145" s="98">
        <v>5.4892540557803848E-2</v>
      </c>
      <c r="L145" s="98">
        <v>4.022242855484686E-2</v>
      </c>
      <c r="M145" s="98">
        <v>4.1079409008780966E-2</v>
      </c>
      <c r="N145" s="98">
        <v>3.316350466219023E-2</v>
      </c>
      <c r="O145" s="98">
        <v>2.6959608769015465E-2</v>
      </c>
      <c r="P145" s="98">
        <v>2.7255935942632679E-2</v>
      </c>
      <c r="Q145" s="98">
        <v>2.527288978172039E-2</v>
      </c>
      <c r="R145" s="98">
        <v>2.7639687723392137E-2</v>
      </c>
      <c r="S145" s="98">
        <v>2.5401533134589611E-2</v>
      </c>
      <c r="T145" s="98">
        <v>2.2523817982900894E-2</v>
      </c>
      <c r="U145" s="98">
        <v>1.9470752846551313E-2</v>
      </c>
      <c r="V145" s="98">
        <v>1.2514456050389165E-2</v>
      </c>
      <c r="W145" s="98">
        <v>7.5495134821260031E-3</v>
      </c>
      <c r="DA145" s="63" t="s">
        <v>1753</v>
      </c>
    </row>
    <row r="146" spans="1:105" ht="12" customHeight="1" x14ac:dyDescent="0.25">
      <c r="A146" s="108" t="s">
        <v>52</v>
      </c>
      <c r="B146" s="98">
        <v>3.289311423828277E-2</v>
      </c>
      <c r="C146" s="98">
        <v>3.4184511057873922E-2</v>
      </c>
      <c r="D146" s="98">
        <v>3.8508026788958871E-2</v>
      </c>
      <c r="E146" s="98">
        <v>3.9316212666818159E-2</v>
      </c>
      <c r="F146" s="98">
        <v>4.0996669387309947E-2</v>
      </c>
      <c r="G146" s="98">
        <v>4.2775591010464874E-2</v>
      </c>
      <c r="H146" s="98">
        <v>4.3986101194602972E-2</v>
      </c>
      <c r="I146" s="98">
        <v>4.9797511115849437E-2</v>
      </c>
      <c r="J146" s="98">
        <v>5.0861204480301535E-2</v>
      </c>
      <c r="K146" s="98">
        <v>5.5266724617201973E-2</v>
      </c>
      <c r="L146" s="98">
        <v>5.5232959201095375E-2</v>
      </c>
      <c r="M146" s="98">
        <v>4.7593716473817861E-2</v>
      </c>
      <c r="N146" s="98">
        <v>4.1865396805382787E-2</v>
      </c>
      <c r="O146" s="98">
        <v>3.2690852149765817E-2</v>
      </c>
      <c r="P146" s="98">
        <v>3.0663824208186134E-2</v>
      </c>
      <c r="Q146" s="98">
        <v>2.7823527850069266E-2</v>
      </c>
      <c r="R146" s="98">
        <v>2.8398206795904976E-2</v>
      </c>
      <c r="S146" s="98">
        <v>2.5786981782835918E-2</v>
      </c>
      <c r="T146" s="98">
        <v>2.4941465758415424E-2</v>
      </c>
      <c r="U146" s="98">
        <v>2.3079233742676009E-2</v>
      </c>
      <c r="V146" s="98">
        <v>1.510781141112348E-2</v>
      </c>
      <c r="W146" s="98">
        <v>9.1720456816972405E-3</v>
      </c>
      <c r="DA146" s="63" t="s">
        <v>1754</v>
      </c>
    </row>
    <row r="147" spans="1:105" ht="12" customHeight="1" x14ac:dyDescent="0.25">
      <c r="A147" s="121" t="s">
        <v>54</v>
      </c>
      <c r="B147" s="122">
        <v>2.9134415949262395E-2</v>
      </c>
      <c r="C147" s="122">
        <v>3.0801992705543547E-2</v>
      </c>
      <c r="D147" s="122">
        <v>3.1060366072895626E-2</v>
      </c>
      <c r="E147" s="122">
        <v>3.0117532855415054E-2</v>
      </c>
      <c r="F147" s="122">
        <v>3.1171703240178636E-2</v>
      </c>
      <c r="G147" s="122">
        <v>3.1758474584091978E-2</v>
      </c>
      <c r="H147" s="122">
        <v>3.5486785923000516E-2</v>
      </c>
      <c r="I147" s="122">
        <v>3.5922963953617958E-2</v>
      </c>
      <c r="J147" s="122">
        <v>3.7525886174668066E-2</v>
      </c>
      <c r="K147" s="122">
        <v>3.4514596508127826E-2</v>
      </c>
      <c r="L147" s="122">
        <v>3.9345989243993969E-2</v>
      </c>
      <c r="M147" s="122">
        <v>3.4262350176853744E-2</v>
      </c>
      <c r="N147" s="122">
        <v>3.0016848043518757E-2</v>
      </c>
      <c r="O147" s="122">
        <v>2.3393520075213725E-2</v>
      </c>
      <c r="P147" s="122">
        <v>2.0683032183248452E-2</v>
      </c>
      <c r="Q147" s="122">
        <v>1.950848941260654E-2</v>
      </c>
      <c r="R147" s="122">
        <v>1.9221902041529539E-2</v>
      </c>
      <c r="S147" s="122">
        <v>1.7681626716198568E-2</v>
      </c>
      <c r="T147" s="122">
        <v>1.6825867879197206E-2</v>
      </c>
      <c r="U147" s="122">
        <v>1.595459242718537E-2</v>
      </c>
      <c r="V147" s="122">
        <v>1.1013659641220114E-2</v>
      </c>
      <c r="W147" s="122">
        <v>6.9831583483930728E-3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2.9134415949262395E-2</v>
      </c>
      <c r="C150" s="33">
        <v>3.0801992705543547E-2</v>
      </c>
      <c r="D150" s="33">
        <v>3.1060366072895626E-2</v>
      </c>
      <c r="E150" s="33">
        <v>3.0117532855415054E-2</v>
      </c>
      <c r="F150" s="33">
        <v>3.1171703240178636E-2</v>
      </c>
      <c r="G150" s="33">
        <v>3.1758474584091978E-2</v>
      </c>
      <c r="H150" s="33">
        <v>3.5486785923000516E-2</v>
      </c>
      <c r="I150" s="33">
        <v>3.5922963953617958E-2</v>
      </c>
      <c r="J150" s="33">
        <v>3.7525886174668066E-2</v>
      </c>
      <c r="K150" s="33">
        <v>3.4514596508127826E-2</v>
      </c>
      <c r="L150" s="33">
        <v>3.9345989243993969E-2</v>
      </c>
      <c r="M150" s="33">
        <v>3.4262350176853744E-2</v>
      </c>
      <c r="N150" s="33">
        <v>3.0016848043518757E-2</v>
      </c>
      <c r="O150" s="33">
        <v>2.3393520075213725E-2</v>
      </c>
      <c r="P150" s="33">
        <v>2.0683032183248452E-2</v>
      </c>
      <c r="Q150" s="33">
        <v>1.950848941260654E-2</v>
      </c>
      <c r="R150" s="33">
        <v>1.9221902041529539E-2</v>
      </c>
      <c r="S150" s="33">
        <v>1.7681626716198568E-2</v>
      </c>
      <c r="T150" s="33">
        <v>1.6825867879197206E-2</v>
      </c>
      <c r="U150" s="33">
        <v>1.595459242718537E-2</v>
      </c>
      <c r="V150" s="33">
        <v>1.1013659641220114E-2</v>
      </c>
      <c r="W150" s="33">
        <v>6.9831583483930728E-3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0.66842248062142429</v>
      </c>
      <c r="C152" s="119">
        <f t="shared" si="29"/>
        <v>0.67200162183079681</v>
      </c>
      <c r="D152" s="119">
        <f t="shared" si="29"/>
        <v>0.67656023309270896</v>
      </c>
      <c r="E152" s="119">
        <f t="shared" si="29"/>
        <v>0.67942096291128806</v>
      </c>
      <c r="F152" s="119">
        <f t="shared" si="29"/>
        <v>0.68976869873462776</v>
      </c>
      <c r="G152" s="119">
        <f t="shared" si="29"/>
        <v>0.69536759252487379</v>
      </c>
      <c r="H152" s="119">
        <f t="shared" si="29"/>
        <v>0.70249058500235195</v>
      </c>
      <c r="I152" s="119">
        <f t="shared" si="29"/>
        <v>0.70785858548491054</v>
      </c>
      <c r="J152" s="119">
        <f t="shared" si="29"/>
        <v>0.70141304907341928</v>
      </c>
      <c r="K152" s="119">
        <f t="shared" si="29"/>
        <v>0.71672787270709992</v>
      </c>
      <c r="L152" s="119">
        <f t="shared" si="29"/>
        <v>0.72080688479184629</v>
      </c>
      <c r="M152" s="119">
        <f t="shared" si="29"/>
        <v>0.72372552901710296</v>
      </c>
      <c r="N152" s="119">
        <f t="shared" si="29"/>
        <v>0.72749644891246568</v>
      </c>
      <c r="O152" s="119">
        <f t="shared" si="29"/>
        <v>0.73759252064340619</v>
      </c>
      <c r="P152" s="119">
        <f t="shared" si="29"/>
        <v>0.74212706807444251</v>
      </c>
      <c r="Q152" s="119">
        <f t="shared" si="29"/>
        <v>0.7445004716440371</v>
      </c>
      <c r="R152" s="119">
        <f t="shared" ref="R152:V152" si="30">IF(R131=0,"",R131/R110)</f>
        <v>0.74113896383320532</v>
      </c>
      <c r="S152" s="119">
        <f t="shared" si="30"/>
        <v>0.7450422419835957</v>
      </c>
      <c r="T152" s="119">
        <f t="shared" si="30"/>
        <v>0.75557547016366122</v>
      </c>
      <c r="U152" s="119">
        <f t="shared" si="30"/>
        <v>0.76754642154278951</v>
      </c>
      <c r="V152" s="119">
        <f t="shared" si="30"/>
        <v>0.78936795356494971</v>
      </c>
      <c r="W152" s="119">
        <f t="shared" ref="W152" si="31">IF(W131=0,"",W131/W110)</f>
        <v>0.78678261309117747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0.65812016359975267</v>
      </c>
      <c r="C153" s="124">
        <f t="shared" si="32"/>
        <v>0.66072814744564956</v>
      </c>
      <c r="D153" s="124">
        <f t="shared" si="32"/>
        <v>0.66421628873310923</v>
      </c>
      <c r="E153" s="124">
        <f t="shared" si="32"/>
        <v>0.6667653123790932</v>
      </c>
      <c r="F153" s="124">
        <f t="shared" si="32"/>
        <v>0.67113794980983643</v>
      </c>
      <c r="G153" s="124">
        <f t="shared" si="32"/>
        <v>0.67636833002281671</v>
      </c>
      <c r="H153" s="124">
        <f t="shared" si="32"/>
        <v>0.68222680937283797</v>
      </c>
      <c r="I153" s="124">
        <f t="shared" si="32"/>
        <v>0.69078687468681277</v>
      </c>
      <c r="J153" s="124">
        <f t="shared" si="32"/>
        <v>0.69715602203095395</v>
      </c>
      <c r="K153" s="124">
        <f t="shared" si="32"/>
        <v>0.70365683676052959</v>
      </c>
      <c r="L153" s="124">
        <f t="shared" si="32"/>
        <v>0.70803046061128927</v>
      </c>
      <c r="M153" s="124">
        <f t="shared" si="32"/>
        <v>0.71248161404385513</v>
      </c>
      <c r="N153" s="124">
        <f t="shared" si="32"/>
        <v>0.71782259938386184</v>
      </c>
      <c r="O153" s="124">
        <f t="shared" si="32"/>
        <v>0.72358606438612361</v>
      </c>
      <c r="P153" s="124">
        <f t="shared" si="32"/>
        <v>0.72363991892862944</v>
      </c>
      <c r="Q153" s="124">
        <f t="shared" si="32"/>
        <v>0.72431312970594341</v>
      </c>
      <c r="R153" s="124">
        <f t="shared" ref="R153:V153" si="33">IF(R132=0,"",R132/R111)</f>
        <v>0.72963671031885469</v>
      </c>
      <c r="S153" s="124">
        <f t="shared" si="33"/>
        <v>0.73458191059720557</v>
      </c>
      <c r="T153" s="124">
        <f t="shared" si="33"/>
        <v>0.74458919139269841</v>
      </c>
      <c r="U153" s="124">
        <f t="shared" si="33"/>
        <v>0.75787909438822565</v>
      </c>
      <c r="V153" s="124">
        <f t="shared" si="33"/>
        <v>0.76595769916096756</v>
      </c>
      <c r="W153" s="124">
        <f t="shared" ref="W153" si="34">IF(W132=0,"",W132/W111)</f>
        <v>0.77049040241183775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0.65602202791240738</v>
      </c>
      <c r="C154" s="111">
        <f t="shared" si="35"/>
        <v>0.6586709041301031</v>
      </c>
      <c r="D154" s="111">
        <f t="shared" si="35"/>
        <v>0.66220900811748074</v>
      </c>
      <c r="E154" s="111">
        <f t="shared" si="35"/>
        <v>0.66480209658633704</v>
      </c>
      <c r="F154" s="111">
        <f t="shared" si="35"/>
        <v>0.6692271967244906</v>
      </c>
      <c r="G154" s="111">
        <f t="shared" si="35"/>
        <v>0.67451833904709768</v>
      </c>
      <c r="H154" s="111">
        <f t="shared" si="35"/>
        <v>0.68044083287225454</v>
      </c>
      <c r="I154" s="111">
        <f t="shared" si="35"/>
        <v>0.68907869722049198</v>
      </c>
      <c r="J154" s="111">
        <f t="shared" si="35"/>
        <v>0.6954604523042377</v>
      </c>
      <c r="K154" s="111">
        <f t="shared" si="35"/>
        <v>0.70200242339159247</v>
      </c>
      <c r="L154" s="111">
        <f t="shared" si="35"/>
        <v>0.70635585185776517</v>
      </c>
      <c r="M154" s="111">
        <f t="shared" si="35"/>
        <v>0.71092274816034251</v>
      </c>
      <c r="N154" s="111">
        <f t="shared" si="35"/>
        <v>0.71628251370837737</v>
      </c>
      <c r="O154" s="111">
        <f t="shared" si="35"/>
        <v>0.72205495356947436</v>
      </c>
      <c r="P154" s="111">
        <f t="shared" si="35"/>
        <v>0.72221128845735094</v>
      </c>
      <c r="Q154" s="111">
        <f t="shared" si="35"/>
        <v>0.72284686099182427</v>
      </c>
      <c r="R154" s="111">
        <f t="shared" ref="R154:V154" si="36">IF(R133=0,"",R133/R112)</f>
        <v>0.72818205608924225</v>
      </c>
      <c r="S154" s="111">
        <f t="shared" si="36"/>
        <v>0.73316817984384675</v>
      </c>
      <c r="T154" s="111">
        <f t="shared" si="36"/>
        <v>0.74322581861365389</v>
      </c>
      <c r="U154" s="111">
        <f t="shared" si="36"/>
        <v>0.75658995482619418</v>
      </c>
      <c r="V154" s="111">
        <f t="shared" si="36"/>
        <v>0.76473019905352291</v>
      </c>
      <c r="W154" s="111">
        <f t="shared" ref="W154" si="37">IF(W133=0,"",W133/W112)</f>
        <v>0.76924999350679557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1.9948621447266519</v>
      </c>
      <c r="C156" s="124">
        <f t="shared" si="41"/>
        <v>2.0824118106158505</v>
      </c>
      <c r="D156" s="124">
        <f t="shared" si="41"/>
        <v>2.1653864029260941</v>
      </c>
      <c r="E156" s="124">
        <f t="shared" si="41"/>
        <v>2.2900871741264281</v>
      </c>
      <c r="F156" s="124">
        <f t="shared" si="41"/>
        <v>2.4314637646228081</v>
      </c>
      <c r="G156" s="124">
        <f t="shared" si="41"/>
        <v>2.6364254415960775</v>
      </c>
      <c r="H156" s="124">
        <f t="shared" si="41"/>
        <v>2.8648246956146557</v>
      </c>
      <c r="I156" s="124">
        <f t="shared" si="41"/>
        <v>2.9630626736727961</v>
      </c>
      <c r="J156" s="124">
        <f t="shared" si="41"/>
        <v>3.0429065187407329</v>
      </c>
      <c r="K156" s="124">
        <f t="shared" si="41"/>
        <v>3.1460065094640743</v>
      </c>
      <c r="L156" s="124">
        <f t="shared" si="41"/>
        <v>3.2260608711444188</v>
      </c>
      <c r="M156" s="124">
        <f t="shared" si="41"/>
        <v>3.2858105204057613</v>
      </c>
      <c r="N156" s="124">
        <f t="shared" si="41"/>
        <v>3.3377026511826617</v>
      </c>
      <c r="O156" s="124">
        <f t="shared" si="41"/>
        <v>3.3870997480706238</v>
      </c>
      <c r="P156" s="124">
        <f t="shared" si="41"/>
        <v>3.4418278924434</v>
      </c>
      <c r="Q156" s="124">
        <f t="shared" si="41"/>
        <v>3.4755765500335678</v>
      </c>
      <c r="R156" s="124">
        <f t="shared" ref="R156:V156" si="42">IF(R135=0,"",R135/R114)</f>
        <v>3.6787785842057654</v>
      </c>
      <c r="S156" s="124">
        <f t="shared" si="42"/>
        <v>4.0797262474254996</v>
      </c>
      <c r="T156" s="124">
        <f t="shared" si="42"/>
        <v>4.3687854952056657</v>
      </c>
      <c r="U156" s="124">
        <f t="shared" si="42"/>
        <v>4.5388016803147746</v>
      </c>
      <c r="V156" s="124">
        <f t="shared" si="42"/>
        <v>4.5952883279950809</v>
      </c>
      <c r="W156" s="124">
        <f t="shared" ref="W156" si="43">IF(W135=0,"",W135/W114)</f>
        <v>4.6098207958448532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1.9948621447266519</v>
      </c>
      <c r="C157" s="111">
        <f t="shared" si="44"/>
        <v>2.0824118106158505</v>
      </c>
      <c r="D157" s="111">
        <f t="shared" si="44"/>
        <v>2.1653864029260941</v>
      </c>
      <c r="E157" s="111">
        <f t="shared" si="44"/>
        <v>2.2900871741264281</v>
      </c>
      <c r="F157" s="111">
        <f t="shared" si="44"/>
        <v>2.4314637646228081</v>
      </c>
      <c r="G157" s="111">
        <f t="shared" si="44"/>
        <v>2.6364254415960775</v>
      </c>
      <c r="H157" s="111">
        <f t="shared" si="44"/>
        <v>2.8648246956146557</v>
      </c>
      <c r="I157" s="111">
        <f t="shared" si="44"/>
        <v>2.9630626736727961</v>
      </c>
      <c r="J157" s="111">
        <f t="shared" si="44"/>
        <v>3.0429065187407329</v>
      </c>
      <c r="K157" s="111">
        <f t="shared" si="44"/>
        <v>3.1460065094640743</v>
      </c>
      <c r="L157" s="111">
        <f t="shared" si="44"/>
        <v>3.2260608711444188</v>
      </c>
      <c r="M157" s="111">
        <f t="shared" si="44"/>
        <v>3.2858105204057613</v>
      </c>
      <c r="N157" s="111">
        <f t="shared" si="44"/>
        <v>3.3377026511826617</v>
      </c>
      <c r="O157" s="111">
        <f t="shared" si="44"/>
        <v>3.3870997480706238</v>
      </c>
      <c r="P157" s="111">
        <f t="shared" si="44"/>
        <v>3.4418278924434</v>
      </c>
      <c r="Q157" s="111">
        <f t="shared" si="44"/>
        <v>3.4755765500335678</v>
      </c>
      <c r="R157" s="111">
        <f t="shared" ref="R157:V157" si="45">IF(R136=0,"",R136/R115)</f>
        <v>3.6787785842057654</v>
      </c>
      <c r="S157" s="111">
        <f t="shared" si="45"/>
        <v>4.0797262474254996</v>
      </c>
      <c r="T157" s="111">
        <f t="shared" si="45"/>
        <v>4.3687854952056657</v>
      </c>
      <c r="U157" s="111">
        <f t="shared" si="45"/>
        <v>4.5388016803147746</v>
      </c>
      <c r="V157" s="111">
        <f t="shared" si="45"/>
        <v>4.5952883279950809</v>
      </c>
      <c r="W157" s="111">
        <f t="shared" ref="W157" si="46">IF(W136=0,"",W136/W115)</f>
        <v>4.6098207958448532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0.74246731369770469</v>
      </c>
      <c r="C158" s="124">
        <f t="shared" si="47"/>
        <v>0.75297824836624228</v>
      </c>
      <c r="D158" s="124">
        <f t="shared" si="47"/>
        <v>0.75523366373697709</v>
      </c>
      <c r="E158" s="124">
        <f t="shared" si="47"/>
        <v>0.76107325780198343</v>
      </c>
      <c r="F158" s="124">
        <f t="shared" si="47"/>
        <v>0.76862302670439908</v>
      </c>
      <c r="G158" s="124">
        <f t="shared" si="47"/>
        <v>0.77427315875838498</v>
      </c>
      <c r="H158" s="124">
        <f t="shared" si="47"/>
        <v>0.78033556595144027</v>
      </c>
      <c r="I158" s="124">
        <f t="shared" si="47"/>
        <v>0.78294975073735362</v>
      </c>
      <c r="J158" s="124">
        <f t="shared" si="47"/>
        <v>0.78895758656436632</v>
      </c>
      <c r="K158" s="124">
        <f t="shared" si="47"/>
        <v>0.79090308464651504</v>
      </c>
      <c r="L158" s="124">
        <f t="shared" si="47"/>
        <v>0.79773606798500296</v>
      </c>
      <c r="M158" s="124">
        <f t="shared" si="47"/>
        <v>0.79587772151040559</v>
      </c>
      <c r="N158" s="124">
        <f t="shared" si="47"/>
        <v>0.79877624903186328</v>
      </c>
      <c r="O158" s="124">
        <f t="shared" si="47"/>
        <v>0.7996211067096014</v>
      </c>
      <c r="P158" s="124">
        <f t="shared" si="47"/>
        <v>0.80391240305431666</v>
      </c>
      <c r="Q158" s="124">
        <f t="shared" si="47"/>
        <v>0.80693191157213484</v>
      </c>
      <c r="R158" s="124">
        <f t="shared" ref="R158:V158" si="48">IF(R137=0,"",R137/R116)</f>
        <v>0.81479230089001664</v>
      </c>
      <c r="S158" s="124">
        <f t="shared" si="48"/>
        <v>0.82016998260430962</v>
      </c>
      <c r="T158" s="124">
        <f t="shared" si="48"/>
        <v>0.8290886180874496</v>
      </c>
      <c r="U158" s="124">
        <f t="shared" si="48"/>
        <v>0.83467318549468228</v>
      </c>
      <c r="V158" s="124">
        <f t="shared" si="48"/>
        <v>0.83760254438187376</v>
      </c>
      <c r="W158" s="124">
        <f t="shared" ref="W158" si="49">IF(W137=0,"",W137/W116)</f>
        <v>0.83777548310905026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0.700139271557917</v>
      </c>
      <c r="C164" s="112">
        <f t="shared" si="65"/>
        <v>0.70302758374107777</v>
      </c>
      <c r="D164" s="112">
        <f t="shared" si="65"/>
        <v>0.70689609895180783</v>
      </c>
      <c r="E164" s="112">
        <f t="shared" si="65"/>
        <v>0.71047534449846073</v>
      </c>
      <c r="F164" s="112">
        <f t="shared" si="65"/>
        <v>0.71461548833236177</v>
      </c>
      <c r="G164" s="112">
        <f t="shared" si="65"/>
        <v>0.71989088840695314</v>
      </c>
      <c r="H164" s="112">
        <f t="shared" si="65"/>
        <v>0.72593445527378964</v>
      </c>
      <c r="I164" s="112">
        <f t="shared" si="65"/>
        <v>0.72868944894000043</v>
      </c>
      <c r="J164" s="112">
        <f t="shared" si="65"/>
        <v>0.72963592451369463</v>
      </c>
      <c r="K164" s="112">
        <f t="shared" si="65"/>
        <v>0.73060619273935834</v>
      </c>
      <c r="L164" s="112">
        <f t="shared" si="65"/>
        <v>0.7320368194729141</v>
      </c>
      <c r="M164" s="112">
        <f t="shared" si="65"/>
        <v>0.73269176936347391</v>
      </c>
      <c r="N164" s="112">
        <f t="shared" si="65"/>
        <v>0.73485212278751411</v>
      </c>
      <c r="O164" s="112">
        <f t="shared" si="65"/>
        <v>0.73726677973308097</v>
      </c>
      <c r="P164" s="112">
        <f t="shared" si="65"/>
        <v>0.74062443685086876</v>
      </c>
      <c r="Q164" s="112">
        <f t="shared" si="65"/>
        <v>0.75023389084346737</v>
      </c>
      <c r="R164" s="112">
        <f t="shared" ref="R164:V164" si="66">IF(R143=0,"",R143/R122)</f>
        <v>0.75955114948029112</v>
      </c>
      <c r="S164" s="112">
        <f t="shared" si="66"/>
        <v>0.76741032220275174</v>
      </c>
      <c r="T164" s="112">
        <f t="shared" si="66"/>
        <v>0.77709006731918762</v>
      </c>
      <c r="U164" s="112">
        <f t="shared" si="66"/>
        <v>0.78245961164904987</v>
      </c>
      <c r="V164" s="112">
        <f t="shared" si="66"/>
        <v>0.78682032472455588</v>
      </c>
      <c r="W164" s="112">
        <f t="shared" ref="W164" si="67">IF(W143=0,"",W143/W122)</f>
        <v>0.78936839362270006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0.81269153213837786</v>
      </c>
      <c r="C165" s="113">
        <f t="shared" si="68"/>
        <v>0.83079810985281954</v>
      </c>
      <c r="D165" s="113">
        <f t="shared" si="68"/>
        <v>0.826590866822004</v>
      </c>
      <c r="E165" s="113">
        <f t="shared" si="68"/>
        <v>0.83236898303652729</v>
      </c>
      <c r="F165" s="113">
        <f t="shared" si="68"/>
        <v>0.83542132847379291</v>
      </c>
      <c r="G165" s="113">
        <f t="shared" si="68"/>
        <v>0.83662165655624499</v>
      </c>
      <c r="H165" s="113">
        <f t="shared" si="68"/>
        <v>0.84190977193893013</v>
      </c>
      <c r="I165" s="113">
        <f t="shared" si="68"/>
        <v>0.83472573882023282</v>
      </c>
      <c r="J165" s="113">
        <f t="shared" si="68"/>
        <v>0.84843202637603232</v>
      </c>
      <c r="K165" s="113">
        <f t="shared" si="68"/>
        <v>0.84508028303252014</v>
      </c>
      <c r="L165" s="113">
        <f t="shared" si="68"/>
        <v>0.86613228294346611</v>
      </c>
      <c r="M165" s="113">
        <f t="shared" si="68"/>
        <v>0.85556138459629061</v>
      </c>
      <c r="N165" s="113">
        <f t="shared" si="68"/>
        <v>0.8622566960783743</v>
      </c>
      <c r="O165" s="113">
        <f t="shared" si="68"/>
        <v>0.86098307085470338</v>
      </c>
      <c r="P165" s="113">
        <f t="shared" si="68"/>
        <v>0.85953332852727482</v>
      </c>
      <c r="Q165" s="113">
        <f t="shared" si="68"/>
        <v>0.86342104259494334</v>
      </c>
      <c r="R165" s="113">
        <f t="shared" ref="R165:V165" si="69">IF(R144=0,"",R144/R123)</f>
        <v>0.86567959544961182</v>
      </c>
      <c r="S165" s="113">
        <f t="shared" si="69"/>
        <v>0.87048168521399827</v>
      </c>
      <c r="T165" s="113">
        <f t="shared" si="69"/>
        <v>0.87825943393585937</v>
      </c>
      <c r="U165" s="113">
        <f t="shared" si="69"/>
        <v>0.8864103790146538</v>
      </c>
      <c r="V165" s="113">
        <f t="shared" si="69"/>
        <v>0.88963671943886968</v>
      </c>
      <c r="W165" s="113">
        <f t="shared" ref="W165" si="70">IF(W144=0,"",W144/W123)</f>
        <v>0.89108852511321346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0.700139271557917</v>
      </c>
      <c r="C166" s="111">
        <f t="shared" si="71"/>
        <v>0.70467440329167297</v>
      </c>
      <c r="D166" s="111">
        <f t="shared" si="71"/>
        <v>0.70898970660364025</v>
      </c>
      <c r="E166" s="111">
        <f t="shared" si="71"/>
        <v>0.71285006381709604</v>
      </c>
      <c r="F166" s="111">
        <f t="shared" si="71"/>
        <v>0.71774023709662549</v>
      </c>
      <c r="G166" s="111">
        <f t="shared" si="71"/>
        <v>0.72219479260085084</v>
      </c>
      <c r="H166" s="111">
        <f t="shared" si="71"/>
        <v>0.72651631883064904</v>
      </c>
      <c r="I166" s="111">
        <f t="shared" si="71"/>
        <v>0.72899075689963</v>
      </c>
      <c r="J166" s="111">
        <f t="shared" si="71"/>
        <v>0.72974197574734501</v>
      </c>
      <c r="K166" s="111">
        <f t="shared" si="71"/>
        <v>0.73105364104864401</v>
      </c>
      <c r="L166" s="111">
        <f t="shared" si="71"/>
        <v>0.73163844205605566</v>
      </c>
      <c r="M166" s="111">
        <f t="shared" si="71"/>
        <v>0.73291315936064227</v>
      </c>
      <c r="N166" s="111">
        <f t="shared" si="71"/>
        <v>0.73453171675906215</v>
      </c>
      <c r="O166" s="111">
        <f t="shared" si="71"/>
        <v>0.73678346502520264</v>
      </c>
      <c r="P166" s="111">
        <f t="shared" si="71"/>
        <v>0.74223777214054454</v>
      </c>
      <c r="Q166" s="111">
        <f t="shared" si="71"/>
        <v>0.7505639662443282</v>
      </c>
      <c r="R166" s="111">
        <f t="shared" ref="R166:V166" si="72">IF(R145=0,"",R145/R124)</f>
        <v>0.76069823741093534</v>
      </c>
      <c r="S166" s="111">
        <f t="shared" si="72"/>
        <v>0.76932767099397581</v>
      </c>
      <c r="T166" s="111">
        <f t="shared" si="72"/>
        <v>0.7739278596275847</v>
      </c>
      <c r="U166" s="111">
        <f t="shared" si="72"/>
        <v>0.78122541655358446</v>
      </c>
      <c r="V166" s="111">
        <f t="shared" si="72"/>
        <v>0.78504257128256394</v>
      </c>
      <c r="W166" s="111">
        <f t="shared" ref="W166" si="73">IF(W145=0,"",W145/W124)</f>
        <v>0.7869591901245907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0.75488459123583129</v>
      </c>
      <c r="C168" s="124">
        <f t="shared" si="77"/>
        <v>0.75700340764831531</v>
      </c>
      <c r="D168" s="124">
        <f t="shared" si="77"/>
        <v>0.75950898252602994</v>
      </c>
      <c r="E168" s="124">
        <f t="shared" si="77"/>
        <v>0.76187478716765966</v>
      </c>
      <c r="F168" s="124">
        <f t="shared" si="77"/>
        <v>0.76489647840784425</v>
      </c>
      <c r="G168" s="124">
        <f t="shared" si="77"/>
        <v>0.76825831983520143</v>
      </c>
      <c r="H168" s="124">
        <f t="shared" si="77"/>
        <v>0.77193529878192624</v>
      </c>
      <c r="I168" s="124">
        <f t="shared" si="77"/>
        <v>0.77407490352827579</v>
      </c>
      <c r="J168" s="124">
        <f t="shared" si="77"/>
        <v>0.77502254109172442</v>
      </c>
      <c r="K168" s="124">
        <f t="shared" si="77"/>
        <v>0.77633646614990992</v>
      </c>
      <c r="L168" s="124">
        <f t="shared" si="77"/>
        <v>0.77741515618373602</v>
      </c>
      <c r="M168" s="124">
        <f t="shared" si="77"/>
        <v>0.77839179706632466</v>
      </c>
      <c r="N168" s="124">
        <f t="shared" si="77"/>
        <v>0.78004789142038777</v>
      </c>
      <c r="O168" s="124">
        <f t="shared" si="77"/>
        <v>0.78189342164792319</v>
      </c>
      <c r="P168" s="124">
        <f t="shared" si="77"/>
        <v>0.78470398415756948</v>
      </c>
      <c r="Q168" s="124">
        <f t="shared" si="77"/>
        <v>0.79030966868163433</v>
      </c>
      <c r="R168" s="124">
        <f t="shared" ref="R168:V168" si="78">IF(R147=0,"",R147/R126)</f>
        <v>0.79759138329372714</v>
      </c>
      <c r="S168" s="124">
        <f t="shared" si="78"/>
        <v>0.80453481638268309</v>
      </c>
      <c r="T168" s="124">
        <f t="shared" si="78"/>
        <v>0.81122227983896988</v>
      </c>
      <c r="U168" s="124">
        <f t="shared" si="78"/>
        <v>0.818579719487465</v>
      </c>
      <c r="V168" s="124">
        <f t="shared" si="78"/>
        <v>0.82291062221999145</v>
      </c>
      <c r="W168" s="124">
        <f t="shared" ref="W168" si="79">IF(W147=0,"",W147/W126)</f>
        <v>0.82561553756646877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0.75488459123583129</v>
      </c>
      <c r="C171" s="45">
        <f t="shared" si="86"/>
        <v>0.75700340764831531</v>
      </c>
      <c r="D171" s="45">
        <f t="shared" si="86"/>
        <v>0.75950898252602994</v>
      </c>
      <c r="E171" s="45">
        <f t="shared" si="86"/>
        <v>0.76187478716765966</v>
      </c>
      <c r="F171" s="45">
        <f t="shared" si="86"/>
        <v>0.76489647840784425</v>
      </c>
      <c r="G171" s="45">
        <f t="shared" si="86"/>
        <v>0.76825831983520143</v>
      </c>
      <c r="H171" s="45">
        <f t="shared" si="86"/>
        <v>0.77193529878192624</v>
      </c>
      <c r="I171" s="45">
        <f t="shared" si="86"/>
        <v>0.77407490352827579</v>
      </c>
      <c r="J171" s="45">
        <f t="shared" si="86"/>
        <v>0.77502254109172442</v>
      </c>
      <c r="K171" s="45">
        <f t="shared" si="86"/>
        <v>0.77633646614990992</v>
      </c>
      <c r="L171" s="45">
        <f t="shared" si="86"/>
        <v>0.77741515618373602</v>
      </c>
      <c r="M171" s="45">
        <f t="shared" si="86"/>
        <v>0.77839179706632466</v>
      </c>
      <c r="N171" s="45">
        <f t="shared" si="86"/>
        <v>0.78004789142038777</v>
      </c>
      <c r="O171" s="45">
        <f t="shared" si="86"/>
        <v>0.78189342164792319</v>
      </c>
      <c r="P171" s="45">
        <f t="shared" si="86"/>
        <v>0.78470398415756948</v>
      </c>
      <c r="Q171" s="45">
        <f t="shared" si="86"/>
        <v>0.79030966868163433</v>
      </c>
      <c r="R171" s="45">
        <f t="shared" ref="R171:V171" si="87">IF(R150=0,"",R150/R129)</f>
        <v>0.79759138329372714</v>
      </c>
      <c r="S171" s="45">
        <f t="shared" si="87"/>
        <v>0.80453481638268309</v>
      </c>
      <c r="T171" s="45">
        <f t="shared" si="87"/>
        <v>0.81122227983896988</v>
      </c>
      <c r="U171" s="45">
        <f t="shared" si="87"/>
        <v>0.818579719487465</v>
      </c>
      <c r="V171" s="45">
        <f t="shared" si="87"/>
        <v>0.82291062221999145</v>
      </c>
      <c r="W171" s="45">
        <f t="shared" ref="W171" si="88">IF(W150=0,"",W150/W129)</f>
        <v>0.82561553756646877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8.6406879599999993</v>
      </c>
      <c r="C173" s="117">
        <f t="shared" si="89"/>
        <v>7.7106146399999957</v>
      </c>
      <c r="D173" s="117">
        <f t="shared" si="89"/>
        <v>7.7106146399999975</v>
      </c>
      <c r="E173" s="117">
        <f t="shared" si="89"/>
        <v>7.6871743200000013</v>
      </c>
      <c r="F173" s="117">
        <f t="shared" si="89"/>
        <v>4.8303853200000004</v>
      </c>
      <c r="G173" s="117">
        <f t="shared" si="89"/>
        <v>4.8303853199999995</v>
      </c>
      <c r="H173" s="117">
        <f t="shared" si="89"/>
        <v>4.8303853199999987</v>
      </c>
      <c r="I173" s="117">
        <f t="shared" si="89"/>
        <v>5.8501170000000018</v>
      </c>
      <c r="J173" s="117">
        <f t="shared" si="89"/>
        <v>25.847289000000004</v>
      </c>
      <c r="K173" s="117">
        <f t="shared" si="89"/>
        <v>7.7999219999999987</v>
      </c>
      <c r="L173" s="117">
        <f t="shared" si="89"/>
        <v>7.7999219999999987</v>
      </c>
      <c r="M173" s="117">
        <f t="shared" si="89"/>
        <v>7.7999220000000031</v>
      </c>
      <c r="N173" s="117">
        <f t="shared" si="89"/>
        <v>7.7999220000000014</v>
      </c>
      <c r="O173" s="117">
        <f t="shared" si="89"/>
        <v>3.8999610000000011</v>
      </c>
      <c r="P173" s="117">
        <f t="shared" si="89"/>
        <v>2.5839550800000008</v>
      </c>
      <c r="Q173" s="117">
        <f t="shared" si="89"/>
        <v>2.2187016000000011</v>
      </c>
      <c r="R173" s="117">
        <f t="shared" ref="R173:V173" si="90">R174+R177+R179+R189</f>
        <v>4.4039350800000019</v>
      </c>
      <c r="S173" s="117">
        <f t="shared" si="90"/>
        <v>4.6018267200000027</v>
      </c>
      <c r="T173" s="117">
        <f t="shared" si="90"/>
        <v>4.1363773200000029</v>
      </c>
      <c r="U173" s="117">
        <f t="shared" si="90"/>
        <v>4.5776069999999995</v>
      </c>
      <c r="V173" s="117">
        <f t="shared" si="90"/>
        <v>1.4105797200000003</v>
      </c>
      <c r="W173" s="117">
        <f t="shared" ref="W173" si="91">W174+W177+W179+W189</f>
        <v>1.5475384800000003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8.6406879599999993</v>
      </c>
      <c r="C174" s="122">
        <f t="shared" si="92"/>
        <v>7.7106146399999957</v>
      </c>
      <c r="D174" s="122">
        <f t="shared" si="92"/>
        <v>7.7106146399999975</v>
      </c>
      <c r="E174" s="122">
        <f t="shared" si="92"/>
        <v>7.6871743200000013</v>
      </c>
      <c r="F174" s="122">
        <f t="shared" si="92"/>
        <v>4.8303853200000004</v>
      </c>
      <c r="G174" s="122">
        <f t="shared" si="92"/>
        <v>4.8303853199999995</v>
      </c>
      <c r="H174" s="122">
        <f t="shared" si="92"/>
        <v>4.8303853199999987</v>
      </c>
      <c r="I174" s="122">
        <f t="shared" si="92"/>
        <v>5.8501170000000018</v>
      </c>
      <c r="J174" s="122">
        <f t="shared" si="92"/>
        <v>25.847289000000004</v>
      </c>
      <c r="K174" s="122">
        <f t="shared" si="92"/>
        <v>7.7999219999999987</v>
      </c>
      <c r="L174" s="122">
        <f t="shared" si="92"/>
        <v>7.7999219999999987</v>
      </c>
      <c r="M174" s="122">
        <f t="shared" si="92"/>
        <v>7.7999220000000031</v>
      </c>
      <c r="N174" s="122">
        <f t="shared" si="92"/>
        <v>7.7999220000000014</v>
      </c>
      <c r="O174" s="122">
        <f t="shared" si="92"/>
        <v>3.8999610000000011</v>
      </c>
      <c r="P174" s="122">
        <f t="shared" si="92"/>
        <v>2.5839550800000008</v>
      </c>
      <c r="Q174" s="122">
        <f t="shared" si="92"/>
        <v>2.2187016000000011</v>
      </c>
      <c r="R174" s="122">
        <f t="shared" ref="R174:V174" si="93">SUM(R175:R176)</f>
        <v>4.4039350800000019</v>
      </c>
      <c r="S174" s="122">
        <f t="shared" si="93"/>
        <v>4.6018267200000027</v>
      </c>
      <c r="T174" s="122">
        <f t="shared" si="93"/>
        <v>4.1363773200000029</v>
      </c>
      <c r="U174" s="122">
        <f t="shared" si="93"/>
        <v>4.5776069999999995</v>
      </c>
      <c r="V174" s="122">
        <f t="shared" si="93"/>
        <v>1.4105797200000003</v>
      </c>
      <c r="W174" s="122">
        <f t="shared" ref="W174" si="94">SUM(W175:W176)</f>
        <v>1.5475384800000003</v>
      </c>
      <c r="DA174" s="130" t="s">
        <v>2076</v>
      </c>
    </row>
    <row r="175" spans="1:105" ht="12" customHeight="1" x14ac:dyDescent="0.25">
      <c r="A175" s="97" t="s">
        <v>51</v>
      </c>
      <c r="B175" s="98">
        <v>8.6406879599999993</v>
      </c>
      <c r="C175" s="98">
        <v>7.7106146399999957</v>
      </c>
      <c r="D175" s="98">
        <v>7.7106146399999975</v>
      </c>
      <c r="E175" s="98">
        <v>7.6871743200000013</v>
      </c>
      <c r="F175" s="98">
        <v>4.8303853200000004</v>
      </c>
      <c r="G175" s="98">
        <v>4.8303853199999995</v>
      </c>
      <c r="H175" s="98">
        <v>4.8303853199999987</v>
      </c>
      <c r="I175" s="98">
        <v>5.8501170000000018</v>
      </c>
      <c r="J175" s="98">
        <v>25.847289000000004</v>
      </c>
      <c r="K175" s="98">
        <v>7.7999219999999987</v>
      </c>
      <c r="L175" s="98">
        <v>7.7999219999999987</v>
      </c>
      <c r="M175" s="98">
        <v>7.7999220000000031</v>
      </c>
      <c r="N175" s="98">
        <v>7.7999220000000014</v>
      </c>
      <c r="O175" s="98">
        <v>3.8999610000000011</v>
      </c>
      <c r="P175" s="98">
        <v>2.5839550800000008</v>
      </c>
      <c r="Q175" s="98">
        <v>2.2187016000000011</v>
      </c>
      <c r="R175" s="98">
        <v>4.4039350800000019</v>
      </c>
      <c r="S175" s="98">
        <v>4.6018267200000027</v>
      </c>
      <c r="T175" s="98">
        <v>4.1363773200000029</v>
      </c>
      <c r="U175" s="98">
        <v>4.5776069999999995</v>
      </c>
      <c r="V175" s="98">
        <v>1.4105797200000003</v>
      </c>
      <c r="W175" s="98">
        <v>1.5475384800000003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14165.482643139683</v>
      </c>
      <c r="C194" s="117">
        <f t="shared" si="96"/>
        <v>12779.821979975575</v>
      </c>
      <c r="D194" s="117">
        <f t="shared" si="96"/>
        <v>12887.441585403294</v>
      </c>
      <c r="E194" s="117">
        <f t="shared" si="96"/>
        <v>13208.923769145607</v>
      </c>
      <c r="F194" s="117">
        <f t="shared" si="96"/>
        <v>8814.2743629028755</v>
      </c>
      <c r="G194" s="117">
        <f t="shared" si="96"/>
        <v>8703.1015911012946</v>
      </c>
      <c r="H194" s="117">
        <f t="shared" si="96"/>
        <v>8557.7504711552629</v>
      </c>
      <c r="I194" s="117">
        <f t="shared" si="96"/>
        <v>9459.0879306291463</v>
      </c>
      <c r="J194" s="117">
        <f t="shared" si="96"/>
        <v>35585.70118749157</v>
      </c>
      <c r="K194" s="117">
        <f t="shared" si="96"/>
        <v>11779.121261186488</v>
      </c>
      <c r="L194" s="117">
        <f t="shared" si="96"/>
        <v>12542.659770505205</v>
      </c>
      <c r="M194" s="117">
        <f t="shared" si="96"/>
        <v>14168.229783303392</v>
      </c>
      <c r="N194" s="117">
        <f t="shared" si="96"/>
        <v>15914.404000170865</v>
      </c>
      <c r="O194" s="117">
        <f t="shared" si="96"/>
        <v>10592.73708528405</v>
      </c>
      <c r="P194" s="117">
        <f t="shared" si="96"/>
        <v>8207.5106900847622</v>
      </c>
      <c r="Q194" s="117">
        <f t="shared" si="96"/>
        <v>7517.0564267601458</v>
      </c>
      <c r="R194" s="117">
        <f t="shared" ref="R194:V194" si="97">R195+R198+R200+R210</f>
        <v>13324.136019083973</v>
      </c>
      <c r="S194" s="117">
        <f t="shared" si="97"/>
        <v>14694.619920958097</v>
      </c>
      <c r="T194" s="117">
        <f t="shared" si="97"/>
        <v>13721.004614852051</v>
      </c>
      <c r="U194" s="117">
        <f t="shared" si="97"/>
        <v>15505.633813308683</v>
      </c>
      <c r="V194" s="117">
        <f t="shared" si="97"/>
        <v>7565.8808077681315</v>
      </c>
      <c r="W194" s="117">
        <f t="shared" ref="W194" si="98">W195+W198+W200+W210</f>
        <v>12034.947760172308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12546.909343901061</v>
      </c>
      <c r="C195" s="122">
        <f t="shared" si="99"/>
        <v>11305.40137073233</v>
      </c>
      <c r="D195" s="122">
        <f t="shared" si="99"/>
        <v>11235.049316881346</v>
      </c>
      <c r="E195" s="122">
        <f t="shared" si="99"/>
        <v>11565.367365997265</v>
      </c>
      <c r="F195" s="122">
        <f t="shared" si="99"/>
        <v>7219.3766452217542</v>
      </c>
      <c r="G195" s="122">
        <f t="shared" si="99"/>
        <v>7110.6274518731507</v>
      </c>
      <c r="H195" s="122">
        <f t="shared" si="99"/>
        <v>6969.6203588568414</v>
      </c>
      <c r="I195" s="122">
        <f t="shared" si="99"/>
        <v>7842.3364737711627</v>
      </c>
      <c r="J195" s="122">
        <f t="shared" si="99"/>
        <v>34077.906903801879</v>
      </c>
      <c r="K195" s="122">
        <f t="shared" si="99"/>
        <v>10217.677246699615</v>
      </c>
      <c r="L195" s="122">
        <f t="shared" si="99"/>
        <v>10960.988528651229</v>
      </c>
      <c r="M195" s="122">
        <f t="shared" si="99"/>
        <v>12551.956819669183</v>
      </c>
      <c r="N195" s="122">
        <f t="shared" si="99"/>
        <v>14322.618357681184</v>
      </c>
      <c r="O195" s="122">
        <f t="shared" si="99"/>
        <v>9010.1177425262795</v>
      </c>
      <c r="P195" s="122">
        <f t="shared" si="99"/>
        <v>6605.5277028193614</v>
      </c>
      <c r="Q195" s="122">
        <f t="shared" si="99"/>
        <v>5910.1115944363773</v>
      </c>
      <c r="R195" s="122">
        <f t="shared" ref="R195:V195" si="100">SUM(R196:R197)</f>
        <v>11712.307550082189</v>
      </c>
      <c r="S195" s="122">
        <f t="shared" si="100"/>
        <v>13104.254952287267</v>
      </c>
      <c r="T195" s="122">
        <f t="shared" si="100"/>
        <v>12203.973694402235</v>
      </c>
      <c r="U195" s="122">
        <f t="shared" si="100"/>
        <v>14058.360967167353</v>
      </c>
      <c r="V195" s="122">
        <f t="shared" si="100"/>
        <v>6184.1055336396539</v>
      </c>
      <c r="W195" s="122">
        <f t="shared" ref="W195" si="101">SUM(W196:W197)</f>
        <v>10664.556806709797</v>
      </c>
      <c r="DA195" s="130" t="s">
        <v>2244</v>
      </c>
    </row>
    <row r="196" spans="1:105" ht="12" customHeight="1" x14ac:dyDescent="0.25">
      <c r="A196" s="97" t="s">
        <v>51</v>
      </c>
      <c r="B196" s="98">
        <v>12470.377936670073</v>
      </c>
      <c r="C196" s="98">
        <v>11237.261966031905</v>
      </c>
      <c r="D196" s="98">
        <v>11168.286445012787</v>
      </c>
      <c r="E196" s="98">
        <v>11497.630331753553</v>
      </c>
      <c r="F196" s="98">
        <v>7177.6729559748437</v>
      </c>
      <c r="G196" s="98">
        <v>7070.2116675271036</v>
      </c>
      <c r="H196" s="98">
        <v>6930.6680161943304</v>
      </c>
      <c r="I196" s="98">
        <v>7799.2512868507238</v>
      </c>
      <c r="J196" s="98">
        <v>33888.173032673709</v>
      </c>
      <c r="K196" s="98">
        <v>10160.951074531315</v>
      </c>
      <c r="L196" s="98">
        <v>10898.47964688572</v>
      </c>
      <c r="M196" s="98">
        <v>12484.269662921346</v>
      </c>
      <c r="N196" s="98">
        <v>14244.871794871789</v>
      </c>
      <c r="O196" s="98">
        <v>8960.4838709677406</v>
      </c>
      <c r="P196" s="98">
        <v>6571.5563506261178</v>
      </c>
      <c r="Q196" s="98">
        <v>5878.8443616029826</v>
      </c>
      <c r="R196" s="98">
        <v>11649.628252788107</v>
      </c>
      <c r="S196" s="98">
        <v>13034.82587064677</v>
      </c>
      <c r="T196" s="98">
        <v>12139.175257731962</v>
      </c>
      <c r="U196" s="98">
        <v>13983.905579399137</v>
      </c>
      <c r="V196" s="98">
        <v>6151.8404907975464</v>
      </c>
      <c r="W196" s="98">
        <v>10607.228915662648</v>
      </c>
      <c r="DA196" s="63" t="s">
        <v>2245</v>
      </c>
    </row>
    <row r="197" spans="1:105" ht="12" customHeight="1" x14ac:dyDescent="0.25">
      <c r="A197" s="97" t="s">
        <v>53</v>
      </c>
      <c r="B197" s="98">
        <v>76.531407230988194</v>
      </c>
      <c r="C197" s="98">
        <v>68.139404700425018</v>
      </c>
      <c r="D197" s="98">
        <v>66.762871868558449</v>
      </c>
      <c r="E197" s="98">
        <v>67.737034243711832</v>
      </c>
      <c r="F197" s="98">
        <v>41.703689246910145</v>
      </c>
      <c r="G197" s="98">
        <v>40.415784346046919</v>
      </c>
      <c r="H197" s="98">
        <v>38.952342662511214</v>
      </c>
      <c r="I197" s="98">
        <v>43.085186920438524</v>
      </c>
      <c r="J197" s="98">
        <v>189.73387112816908</v>
      </c>
      <c r="K197" s="98">
        <v>56.726172168301034</v>
      </c>
      <c r="L197" s="98">
        <v>62.508881765509223</v>
      </c>
      <c r="M197" s="98">
        <v>67.68715674783806</v>
      </c>
      <c r="N197" s="98">
        <v>77.746562809395016</v>
      </c>
      <c r="O197" s="98">
        <v>49.633871558538836</v>
      </c>
      <c r="P197" s="98">
        <v>33.971352193243348</v>
      </c>
      <c r="Q197" s="98">
        <v>31.267232833394985</v>
      </c>
      <c r="R197" s="98">
        <v>62.6792972940816</v>
      </c>
      <c r="S197" s="98">
        <v>69.429081640497785</v>
      </c>
      <c r="T197" s="98">
        <v>64.798436670273432</v>
      </c>
      <c r="U197" s="98">
        <v>74.455387768215815</v>
      </c>
      <c r="V197" s="98">
        <v>32.265042842107711</v>
      </c>
      <c r="W197" s="98">
        <v>57.32789104714935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5.2449079581448101</v>
      </c>
      <c r="C198" s="122">
        <f t="shared" si="102"/>
        <v>5.3234843295551251</v>
      </c>
      <c r="D198" s="122">
        <f t="shared" si="102"/>
        <v>5.4216503366715934</v>
      </c>
      <c r="E198" s="122">
        <f t="shared" si="102"/>
        <v>7.8305678398993948</v>
      </c>
      <c r="F198" s="122">
        <f t="shared" si="102"/>
        <v>5.8114385762363838</v>
      </c>
      <c r="G198" s="122">
        <f t="shared" si="102"/>
        <v>5.871962943164581</v>
      </c>
      <c r="H198" s="122">
        <f t="shared" si="102"/>
        <v>9.5350554149202669</v>
      </c>
      <c r="I198" s="122">
        <f t="shared" si="102"/>
        <v>6.7518428338057532</v>
      </c>
      <c r="J198" s="122">
        <f t="shared" si="102"/>
        <v>7.401482537545176</v>
      </c>
      <c r="K198" s="122">
        <f t="shared" si="102"/>
        <v>8.9928203977749721</v>
      </c>
      <c r="L198" s="122">
        <f t="shared" si="102"/>
        <v>9.9787770913811773</v>
      </c>
      <c r="M198" s="122">
        <f t="shared" si="102"/>
        <v>11.865513074148881</v>
      </c>
      <c r="N198" s="122">
        <f t="shared" si="102"/>
        <v>11.999350233604829</v>
      </c>
      <c r="O198" s="122">
        <f t="shared" si="102"/>
        <v>12.756348340623308</v>
      </c>
      <c r="P198" s="122">
        <f t="shared" si="102"/>
        <v>10.767976433112372</v>
      </c>
      <c r="Q198" s="122">
        <f t="shared" si="102"/>
        <v>8.7808091074511641</v>
      </c>
      <c r="R198" s="122">
        <f t="shared" si="102"/>
        <v>7.1515610299811581</v>
      </c>
      <c r="S198" s="122">
        <f t="shared" si="102"/>
        <v>6.6176965482655215</v>
      </c>
      <c r="T198" s="122">
        <f t="shared" si="102"/>
        <v>7.6270903824504055</v>
      </c>
      <c r="U198" s="122">
        <f t="shared" si="102"/>
        <v>11.519629516223292</v>
      </c>
      <c r="V198" s="122">
        <f t="shared" si="102"/>
        <v>21.723358278703607</v>
      </c>
      <c r="W198" s="122">
        <f t="shared" si="102"/>
        <v>28.300647809119823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5.2449079581448101</v>
      </c>
      <c r="C199" s="98">
        <f>RES_hhdet_fech!C8</f>
        <v>5.3234843295551251</v>
      </c>
      <c r="D199" s="98">
        <f>RES_hhdet_fech!D8</f>
        <v>5.4216503366715934</v>
      </c>
      <c r="E199" s="98">
        <f>RES_hhdet_fech!E8</f>
        <v>7.8305678398993948</v>
      </c>
      <c r="F199" s="98">
        <f>RES_hhdet_fech!F8</f>
        <v>5.8114385762363838</v>
      </c>
      <c r="G199" s="98">
        <f>RES_hhdet_fech!G8</f>
        <v>5.871962943164581</v>
      </c>
      <c r="H199" s="98">
        <f>RES_hhdet_fech!H8</f>
        <v>9.5350554149202669</v>
      </c>
      <c r="I199" s="98">
        <f>RES_hhdet_fech!I8</f>
        <v>6.7518428338057532</v>
      </c>
      <c r="J199" s="98">
        <f>RES_hhdet_fech!J8</f>
        <v>7.401482537545176</v>
      </c>
      <c r="K199" s="98">
        <f>RES_hhdet_fech!K8</f>
        <v>8.9928203977749721</v>
      </c>
      <c r="L199" s="98">
        <f>RES_hhdet_fech!L8</f>
        <v>9.9787770913811773</v>
      </c>
      <c r="M199" s="98">
        <f>RES_hhdet_fech!M8</f>
        <v>11.865513074148881</v>
      </c>
      <c r="N199" s="98">
        <f>RES_hhdet_fech!N8</f>
        <v>11.999350233604829</v>
      </c>
      <c r="O199" s="98">
        <f>RES_hhdet_fech!O8</f>
        <v>12.756348340623308</v>
      </c>
      <c r="P199" s="98">
        <f>RES_hhdet_fech!P8</f>
        <v>10.767976433112372</v>
      </c>
      <c r="Q199" s="98">
        <f>RES_hhdet_fech!Q8</f>
        <v>8.7808091074511641</v>
      </c>
      <c r="R199" s="98">
        <f>RES_hhdet_fech!R8</f>
        <v>7.1515610299811581</v>
      </c>
      <c r="S199" s="98">
        <f>RES_hhdet_fech!S8</f>
        <v>6.6176965482655215</v>
      </c>
      <c r="T199" s="98">
        <f>RES_hhdet_fech!T8</f>
        <v>7.6270903824504055</v>
      </c>
      <c r="U199" s="98">
        <f>RES_hhdet_fech!U8</f>
        <v>11.519629516223292</v>
      </c>
      <c r="V199" s="98">
        <f>RES_hhdet_fech!V8</f>
        <v>21.723358278703607</v>
      </c>
      <c r="W199" s="98">
        <f>RES_hhdet_fech!W8</f>
        <v>28.300647809119823</v>
      </c>
      <c r="DA199" s="63" t="s">
        <v>2248</v>
      </c>
    </row>
    <row r="200" spans="1:105" ht="12" customHeight="1" x14ac:dyDescent="0.25">
      <c r="A200" s="121" t="s">
        <v>55</v>
      </c>
      <c r="B200" s="122">
        <v>1384.0871333273242</v>
      </c>
      <c r="C200" s="122">
        <v>1225.5472598307972</v>
      </c>
      <c r="D200" s="122">
        <v>1403.6905054276692</v>
      </c>
      <c r="E200" s="122">
        <v>1393.6282035378317</v>
      </c>
      <c r="F200" s="122">
        <v>1340.6819181661547</v>
      </c>
      <c r="G200" s="122">
        <v>1338.401788216717</v>
      </c>
      <c r="H200" s="122">
        <v>1308.0257429498954</v>
      </c>
      <c r="I200" s="122">
        <v>1357.4397309906033</v>
      </c>
      <c r="J200" s="122">
        <v>1241.2515140914811</v>
      </c>
      <c r="K200" s="122">
        <v>1316.0314483256468</v>
      </c>
      <c r="L200" s="122">
        <v>1283.0169462015838</v>
      </c>
      <c r="M200" s="122">
        <v>1316.8142517707429</v>
      </c>
      <c r="N200" s="122">
        <v>1292.9071750382811</v>
      </c>
      <c r="O200" s="122">
        <v>1289.2511190125911</v>
      </c>
      <c r="P200" s="122">
        <v>1317.0283887044952</v>
      </c>
      <c r="Q200" s="122">
        <v>1330.6131702382147</v>
      </c>
      <c r="R200" s="122">
        <v>1344.1915300758565</v>
      </c>
      <c r="S200" s="122">
        <v>1329.4211158077796</v>
      </c>
      <c r="T200" s="122">
        <v>1260.7211237258241</v>
      </c>
      <c r="U200" s="122">
        <v>1192.5392359068669</v>
      </c>
      <c r="V200" s="122">
        <v>1121.3196599524322</v>
      </c>
      <c r="W200" s="122">
        <v>1105.0590317414515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1467.7643399697326</v>
      </c>
      <c r="C206" s="101">
        <v>1312.5031556349472</v>
      </c>
      <c r="D206" s="101">
        <v>1499.5329935164079</v>
      </c>
      <c r="E206" s="101">
        <v>1492.7104914876445</v>
      </c>
      <c r="F206" s="101">
        <v>1441.8251824972924</v>
      </c>
      <c r="G206" s="101">
        <v>1439.4006937845552</v>
      </c>
      <c r="H206" s="101">
        <v>1406.0043590062019</v>
      </c>
      <c r="I206" s="101">
        <v>1458.7461424523333</v>
      </c>
      <c r="J206" s="101">
        <v>1342.3003607394294</v>
      </c>
      <c r="K206" s="101">
        <v>1424.8413174609127</v>
      </c>
      <c r="L206" s="101">
        <v>1398.6827752573056</v>
      </c>
      <c r="M206" s="101">
        <v>1430.3503435831117</v>
      </c>
      <c r="N206" s="101">
        <v>1405.532399081276</v>
      </c>
      <c r="O206" s="101">
        <v>1398.455025640937</v>
      </c>
      <c r="P206" s="101">
        <v>1428.9393016501929</v>
      </c>
      <c r="Q206" s="101">
        <v>1430.836332650747</v>
      </c>
      <c r="R206" s="101">
        <v>1441.8029395257151</v>
      </c>
      <c r="S206" s="101">
        <v>1420.8457882876928</v>
      </c>
      <c r="T206" s="101">
        <v>1344.7045603081938</v>
      </c>
      <c r="U206" s="101">
        <v>1271.6702145726085</v>
      </c>
      <c r="V206" s="101">
        <v>1193.5528141927909</v>
      </c>
      <c r="W206" s="101">
        <v>1172.4822182490548</v>
      </c>
      <c r="DA206" s="131" t="s">
        <v>2255</v>
      </c>
    </row>
    <row r="207" spans="1:105" ht="12" customHeight="1" x14ac:dyDescent="0.25">
      <c r="A207" s="107" t="s">
        <v>121</v>
      </c>
      <c r="B207" s="104">
        <v>1264.4889421957432</v>
      </c>
      <c r="C207" s="104">
        <v>1110.8858459124365</v>
      </c>
      <c r="D207" s="104">
        <v>1282.6671784545051</v>
      </c>
      <c r="E207" s="104">
        <v>1274.430601909113</v>
      </c>
      <c r="F207" s="104">
        <v>1233.6468131943682</v>
      </c>
      <c r="G207" s="104">
        <v>1238.7495347231165</v>
      </c>
      <c r="H207" s="104">
        <v>1212.3986136789399</v>
      </c>
      <c r="I207" s="104">
        <v>1273.0756439156974</v>
      </c>
      <c r="J207" s="104">
        <v>1154.1434252073027</v>
      </c>
      <c r="K207" s="104">
        <v>1231.5292266413951</v>
      </c>
      <c r="L207" s="104">
        <v>1181.316300193143</v>
      </c>
      <c r="M207" s="104">
        <v>1224.9700148981353</v>
      </c>
      <c r="N207" s="104">
        <v>1197.6089085403619</v>
      </c>
      <c r="O207" s="104">
        <v>1197.2472333390813</v>
      </c>
      <c r="P207" s="104">
        <v>1232.2154012204919</v>
      </c>
      <c r="Q207" s="104">
        <v>1243.8111965313608</v>
      </c>
      <c r="R207" s="104">
        <v>1265.2821385710124</v>
      </c>
      <c r="S207" s="104">
        <v>1252.5641109208195</v>
      </c>
      <c r="T207" s="104">
        <v>1190.4168074958859</v>
      </c>
      <c r="U207" s="104">
        <v>1123.2797274167306</v>
      </c>
      <c r="V207" s="104">
        <v>1055.8451634187736</v>
      </c>
      <c r="W207" s="104">
        <v>1039.2411591983152</v>
      </c>
      <c r="DA207" s="132" t="s">
        <v>2256</v>
      </c>
    </row>
    <row r="208" spans="1:105" ht="12" customHeight="1" x14ac:dyDescent="0.25">
      <c r="A208" s="108" t="s">
        <v>53</v>
      </c>
      <c r="B208" s="98">
        <v>789.86497372027327</v>
      </c>
      <c r="C208" s="98">
        <v>636.46357430972319</v>
      </c>
      <c r="D208" s="98">
        <v>764.3241789688667</v>
      </c>
      <c r="E208" s="98">
        <v>743.98100409577762</v>
      </c>
      <c r="F208" s="98">
        <v>719.30887902563609</v>
      </c>
      <c r="G208" s="98">
        <v>728.5135106700842</v>
      </c>
      <c r="H208" s="98">
        <v>700.84025678570742</v>
      </c>
      <c r="I208" s="98">
        <v>776.38177232279122</v>
      </c>
      <c r="J208" s="98">
        <v>647.27469503943041</v>
      </c>
      <c r="K208" s="98">
        <v>709.39112160641616</v>
      </c>
      <c r="L208" s="98">
        <v>589.28006470121727</v>
      </c>
      <c r="M208" s="98">
        <v>662.45484966388562</v>
      </c>
      <c r="N208" s="98">
        <v>621.40232292308156</v>
      </c>
      <c r="O208" s="98">
        <v>632.32210629335111</v>
      </c>
      <c r="P208" s="98">
        <v>671.49169753935223</v>
      </c>
      <c r="Q208" s="98">
        <v>681.05010279865553</v>
      </c>
      <c r="R208" s="98">
        <v>710.20458388802945</v>
      </c>
      <c r="S208" s="98">
        <v>703.29195316554171</v>
      </c>
      <c r="T208" s="98">
        <v>641.0432340671523</v>
      </c>
      <c r="U208" s="98">
        <v>583.21637042010673</v>
      </c>
      <c r="V208" s="98">
        <v>542.09122566624126</v>
      </c>
      <c r="W208" s="98">
        <v>531.28453406432038</v>
      </c>
      <c r="DA208" s="63" t="s">
        <v>2257</v>
      </c>
    </row>
    <row r="209" spans="1:105" ht="12" customHeight="1" x14ac:dyDescent="0.25">
      <c r="A209" s="108" t="s">
        <v>52</v>
      </c>
      <c r="B209" s="98">
        <v>474.62396847546972</v>
      </c>
      <c r="C209" s="98">
        <v>474.42227160271324</v>
      </c>
      <c r="D209" s="98">
        <v>518.34299948563842</v>
      </c>
      <c r="E209" s="98">
        <v>530.44959781333546</v>
      </c>
      <c r="F209" s="98">
        <v>514.33793416873209</v>
      </c>
      <c r="G209" s="98">
        <v>510.23602405303228</v>
      </c>
      <c r="H209" s="98">
        <v>511.55835689323254</v>
      </c>
      <c r="I209" s="98">
        <v>496.69387159290653</v>
      </c>
      <c r="J209" s="98">
        <v>506.86873016787229</v>
      </c>
      <c r="K209" s="98">
        <v>522.13810503497882</v>
      </c>
      <c r="L209" s="98">
        <v>592.03623549192548</v>
      </c>
      <c r="M209" s="98">
        <v>562.51516523424971</v>
      </c>
      <c r="N209" s="98">
        <v>576.20658561728033</v>
      </c>
      <c r="O209" s="98">
        <v>564.92512704573028</v>
      </c>
      <c r="P209" s="98">
        <v>560.72370368113957</v>
      </c>
      <c r="Q209" s="98">
        <v>562.76109373270538</v>
      </c>
      <c r="R209" s="98">
        <v>555.07755468298308</v>
      </c>
      <c r="S209" s="98">
        <v>549.27215775527782</v>
      </c>
      <c r="T209" s="98">
        <v>549.37357342873372</v>
      </c>
      <c r="U209" s="98">
        <v>540.06335699662361</v>
      </c>
      <c r="V209" s="98">
        <v>513.75393775253235</v>
      </c>
      <c r="W209" s="98">
        <v>507.95662513399481</v>
      </c>
      <c r="DA209" s="63" t="s">
        <v>2258</v>
      </c>
    </row>
    <row r="210" spans="1:105" ht="12" customHeight="1" x14ac:dyDescent="0.25">
      <c r="A210" s="121" t="s">
        <v>54</v>
      </c>
      <c r="B210" s="122">
        <v>229.24125795315109</v>
      </c>
      <c r="C210" s="122">
        <v>243.54986508289213</v>
      </c>
      <c r="D210" s="122">
        <v>243.28011275760767</v>
      </c>
      <c r="E210" s="122">
        <v>242.09763177061205</v>
      </c>
      <c r="F210" s="122">
        <v>248.40436093872955</v>
      </c>
      <c r="G210" s="122">
        <v>248.20038806826147</v>
      </c>
      <c r="H210" s="122">
        <v>270.56931393360571</v>
      </c>
      <c r="I210" s="122">
        <v>252.55988303357478</v>
      </c>
      <c r="J210" s="122">
        <v>259.14128706066293</v>
      </c>
      <c r="K210" s="122">
        <v>236.41974576345248</v>
      </c>
      <c r="L210" s="122">
        <v>288.67551856101005</v>
      </c>
      <c r="M210" s="122">
        <v>287.59319878931547</v>
      </c>
      <c r="N210" s="122">
        <v>286.87911721779608</v>
      </c>
      <c r="O210" s="122">
        <v>280.61187540455649</v>
      </c>
      <c r="P210" s="122">
        <v>274.18662212779395</v>
      </c>
      <c r="Q210" s="122">
        <v>267.55085297810302</v>
      </c>
      <c r="R210" s="122">
        <v>260.48537789594792</v>
      </c>
      <c r="S210" s="122">
        <v>254.32615631478512</v>
      </c>
      <c r="T210" s="122">
        <v>248.68270634154209</v>
      </c>
      <c r="U210" s="122">
        <v>243.21398071823918</v>
      </c>
      <c r="V210" s="122">
        <v>238.73225589734099</v>
      </c>
      <c r="W210" s="122">
        <v>237.03127391193962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229.24125795315109</v>
      </c>
      <c r="C213" s="33">
        <v>243.54986508289213</v>
      </c>
      <c r="D213" s="33">
        <v>243.28011275760767</v>
      </c>
      <c r="E213" s="33">
        <v>242.09763177061205</v>
      </c>
      <c r="F213" s="33">
        <v>248.40436093872955</v>
      </c>
      <c r="G213" s="33">
        <v>248.20038806826147</v>
      </c>
      <c r="H213" s="33">
        <v>270.56931393360571</v>
      </c>
      <c r="I213" s="33">
        <v>252.55988303357478</v>
      </c>
      <c r="J213" s="33">
        <v>259.14128706066293</v>
      </c>
      <c r="K213" s="33">
        <v>236.41974576345248</v>
      </c>
      <c r="L213" s="33">
        <v>288.67551856101005</v>
      </c>
      <c r="M213" s="33">
        <v>287.59319878931547</v>
      </c>
      <c r="N213" s="33">
        <v>286.87911721779608</v>
      </c>
      <c r="O213" s="33">
        <v>280.61187540455649</v>
      </c>
      <c r="P213" s="33">
        <v>274.18662212779395</v>
      </c>
      <c r="Q213" s="33">
        <v>267.55085297810302</v>
      </c>
      <c r="R213" s="33">
        <v>260.48537789594792</v>
      </c>
      <c r="S213" s="33">
        <v>254.32615631478512</v>
      </c>
      <c r="T213" s="33">
        <v>248.68270634154209</v>
      </c>
      <c r="U213" s="33">
        <v>243.21398071823918</v>
      </c>
      <c r="V213" s="33">
        <v>238.73225589734099</v>
      </c>
      <c r="W213" s="33">
        <v>237.03127391193962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9468.5270475271591</v>
      </c>
      <c r="C215" s="117">
        <f t="shared" si="103"/>
        <v>8588.0610972524519</v>
      </c>
      <c r="D215" s="117">
        <f t="shared" si="103"/>
        <v>8719.1304829891251</v>
      </c>
      <c r="E215" s="117">
        <f t="shared" si="103"/>
        <v>8974.41970625471</v>
      </c>
      <c r="F215" s="117">
        <f t="shared" si="103"/>
        <v>6079.8105575895088</v>
      </c>
      <c r="G215" s="117">
        <f t="shared" si="103"/>
        <v>6051.8548009035039</v>
      </c>
      <c r="H215" s="117">
        <f t="shared" si="103"/>
        <v>6011.7391347860139</v>
      </c>
      <c r="I215" s="117">
        <f t="shared" si="103"/>
        <v>6695.6966025525362</v>
      </c>
      <c r="J215" s="117">
        <f t="shared" si="103"/>
        <v>24960.275173334056</v>
      </c>
      <c r="K215" s="117">
        <f t="shared" si="103"/>
        <v>8442.4245238891654</v>
      </c>
      <c r="L215" s="117">
        <f t="shared" si="103"/>
        <v>9040.8355161818727</v>
      </c>
      <c r="M215" s="117">
        <f t="shared" si="103"/>
        <v>10253.909595157122</v>
      </c>
      <c r="N215" s="117">
        <f t="shared" si="103"/>
        <v>11577.672396682643</v>
      </c>
      <c r="O215" s="117">
        <f t="shared" si="103"/>
        <v>7813.1236472475503</v>
      </c>
      <c r="P215" s="117">
        <f t="shared" si="103"/>
        <v>6091.0158446222513</v>
      </c>
      <c r="Q215" s="117">
        <f t="shared" si="103"/>
        <v>5596.4520550977686</v>
      </c>
      <c r="R215" s="117">
        <f t="shared" ref="R215:V215" si="104">R216+R219+R221+R231</f>
        <v>9875.0363631565851</v>
      </c>
      <c r="S215" s="117">
        <f t="shared" si="104"/>
        <v>10948.112571007428</v>
      </c>
      <c r="T215" s="117">
        <f t="shared" si="104"/>
        <v>10367.254512984609</v>
      </c>
      <c r="U215" s="117">
        <f t="shared" si="104"/>
        <v>11901.293747157955</v>
      </c>
      <c r="V215" s="117">
        <f t="shared" si="104"/>
        <v>5972.2638501442561</v>
      </c>
      <c r="W215" s="117">
        <f t="shared" ref="W215" si="105">W216+W219+W221+W231</f>
        <v>9468.8876471641797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8257.3740300794325</v>
      </c>
      <c r="C216" s="122">
        <f t="shared" si="106"/>
        <v>7469.7969038134806</v>
      </c>
      <c r="D216" s="122">
        <f t="shared" si="106"/>
        <v>7462.5027609923809</v>
      </c>
      <c r="E216" s="122">
        <f t="shared" si="106"/>
        <v>7711.3857845681368</v>
      </c>
      <c r="F216" s="122">
        <f t="shared" si="106"/>
        <v>4845.1976405791438</v>
      </c>
      <c r="G216" s="122">
        <f t="shared" si="106"/>
        <v>4809.4032150378389</v>
      </c>
      <c r="H216" s="122">
        <f t="shared" si="106"/>
        <v>4754.8618599628771</v>
      </c>
      <c r="I216" s="122">
        <f t="shared" si="106"/>
        <v>5417.3831029587809</v>
      </c>
      <c r="J216" s="122">
        <f t="shared" si="106"/>
        <v>23757.618016195698</v>
      </c>
      <c r="K216" s="122">
        <f t="shared" si="106"/>
        <v>7189.738450452689</v>
      </c>
      <c r="L216" s="122">
        <f t="shared" si="106"/>
        <v>7760.7137566959891</v>
      </c>
      <c r="M216" s="122">
        <f t="shared" si="106"/>
        <v>8943.0384542866741</v>
      </c>
      <c r="N216" s="122">
        <f t="shared" si="106"/>
        <v>10281.099139493726</v>
      </c>
      <c r="O216" s="122">
        <f t="shared" si="106"/>
        <v>6519.5956369701744</v>
      </c>
      <c r="P216" s="122">
        <f t="shared" si="106"/>
        <v>4780.0235313490202</v>
      </c>
      <c r="Q216" s="122">
        <f t="shared" si="106"/>
        <v>4280.7714258775959</v>
      </c>
      <c r="R216" s="122">
        <f t="shared" ref="R216:V216" si="107">SUM(R217:R218)</f>
        <v>8545.7295510846525</v>
      </c>
      <c r="S216" s="122">
        <f t="shared" si="107"/>
        <v>9626.1486398040743</v>
      </c>
      <c r="T216" s="122">
        <f t="shared" si="107"/>
        <v>9086.946904892724</v>
      </c>
      <c r="U216" s="122">
        <f t="shared" si="107"/>
        <v>10654.537878379573</v>
      </c>
      <c r="V216" s="122">
        <f t="shared" si="107"/>
        <v>4736.7632459152364</v>
      </c>
      <c r="W216" s="122">
        <f t="shared" ref="W216" si="108">SUM(W217:W218)</f>
        <v>8216.9386655457347</v>
      </c>
      <c r="DA216" s="130" t="s">
        <v>2412</v>
      </c>
    </row>
    <row r="217" spans="1:105" ht="12" customHeight="1" x14ac:dyDescent="0.25">
      <c r="A217" s="97" t="s">
        <v>51</v>
      </c>
      <c r="B217" s="98">
        <v>8180.8426228484441</v>
      </c>
      <c r="C217" s="98">
        <v>7401.6574991130556</v>
      </c>
      <c r="D217" s="98">
        <v>7395.7398891238226</v>
      </c>
      <c r="E217" s="98">
        <v>7643.6487503244252</v>
      </c>
      <c r="F217" s="98">
        <v>4803.4939513322333</v>
      </c>
      <c r="G217" s="98">
        <v>4768.9874306917918</v>
      </c>
      <c r="H217" s="98">
        <v>4715.9095173003661</v>
      </c>
      <c r="I217" s="98">
        <v>5374.297916038342</v>
      </c>
      <c r="J217" s="98">
        <v>23567.884145067528</v>
      </c>
      <c r="K217" s="98">
        <v>7133.0122782843882</v>
      </c>
      <c r="L217" s="98">
        <v>7698.2048749304795</v>
      </c>
      <c r="M217" s="98">
        <v>8875.3512975388367</v>
      </c>
      <c r="N217" s="98">
        <v>10203.352576684332</v>
      </c>
      <c r="O217" s="98">
        <v>6469.9617654116355</v>
      </c>
      <c r="P217" s="98">
        <v>4746.0521791557767</v>
      </c>
      <c r="Q217" s="98">
        <v>4249.5041930442012</v>
      </c>
      <c r="R217" s="98">
        <v>8483.0502537905704</v>
      </c>
      <c r="S217" s="98">
        <v>9556.7195581635769</v>
      </c>
      <c r="T217" s="98">
        <v>9022.1484682224509</v>
      </c>
      <c r="U217" s="98">
        <v>10580.082490611358</v>
      </c>
      <c r="V217" s="98">
        <v>4704.4982030731289</v>
      </c>
      <c r="W217" s="98">
        <v>8159.6107744985857</v>
      </c>
      <c r="DA217" s="63" t="s">
        <v>2413</v>
      </c>
    </row>
    <row r="218" spans="1:105" ht="12" customHeight="1" x14ac:dyDescent="0.25">
      <c r="A218" s="97" t="s">
        <v>53</v>
      </c>
      <c r="B218" s="98">
        <v>76.531407230988194</v>
      </c>
      <c r="C218" s="98">
        <v>68.139404700425018</v>
      </c>
      <c r="D218" s="98">
        <v>66.762871868558449</v>
      </c>
      <c r="E218" s="98">
        <v>67.737034243711832</v>
      </c>
      <c r="F218" s="98">
        <v>41.703689246910145</v>
      </c>
      <c r="G218" s="98">
        <v>40.415784346046919</v>
      </c>
      <c r="H218" s="98">
        <v>38.952342662511214</v>
      </c>
      <c r="I218" s="98">
        <v>43.085186920438524</v>
      </c>
      <c r="J218" s="98">
        <v>189.73387112816908</v>
      </c>
      <c r="K218" s="98">
        <v>56.726172168301034</v>
      </c>
      <c r="L218" s="98">
        <v>62.508881765509223</v>
      </c>
      <c r="M218" s="98">
        <v>67.68715674783806</v>
      </c>
      <c r="N218" s="98">
        <v>77.746562809395016</v>
      </c>
      <c r="O218" s="98">
        <v>49.633871558538836</v>
      </c>
      <c r="P218" s="98">
        <v>33.971352193243348</v>
      </c>
      <c r="Q218" s="98">
        <v>31.267232833394985</v>
      </c>
      <c r="R218" s="98">
        <v>62.6792972940816</v>
      </c>
      <c r="S218" s="98">
        <v>69.429081640497785</v>
      </c>
      <c r="T218" s="98">
        <v>64.798436670273432</v>
      </c>
      <c r="U218" s="98">
        <v>74.455387768215815</v>
      </c>
      <c r="V218" s="98">
        <v>32.265042842107711</v>
      </c>
      <c r="W218" s="98">
        <v>57.32789104714935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10.462868338278641</v>
      </c>
      <c r="C219" s="122">
        <f t="shared" si="109"/>
        <v>11.085686641493995</v>
      </c>
      <c r="D219" s="122">
        <f t="shared" si="109"/>
        <v>11.739967920448349</v>
      </c>
      <c r="E219" s="122">
        <f t="shared" si="109"/>
        <v>17.932682976280496</v>
      </c>
      <c r="F219" s="122">
        <f t="shared" si="109"/>
        <v>14.130302318449933</v>
      </c>
      <c r="G219" s="122">
        <f t="shared" si="109"/>
        <v>15.480992495468486</v>
      </c>
      <c r="H219" s="122">
        <f t="shared" si="109"/>
        <v>27.316262226717829</v>
      </c>
      <c r="I219" s="122">
        <f t="shared" si="109"/>
        <v>20.006133479354983</v>
      </c>
      <c r="J219" s="122">
        <f t="shared" si="109"/>
        <v>22.522019461841918</v>
      </c>
      <c r="K219" s="122">
        <f t="shared" si="109"/>
        <v>28.291471509841362</v>
      </c>
      <c r="L219" s="122">
        <f t="shared" si="109"/>
        <v>32.192142316377129</v>
      </c>
      <c r="M219" s="122">
        <f t="shared" si="109"/>
        <v>38.987827689050491</v>
      </c>
      <c r="N219" s="122">
        <f t="shared" si="109"/>
        <v>40.050263087172127</v>
      </c>
      <c r="O219" s="122">
        <f t="shared" si="109"/>
        <v>43.207024250826329</v>
      </c>
      <c r="P219" s="122">
        <f t="shared" si="109"/>
        <v>37.061521632659357</v>
      </c>
      <c r="Q219" s="122">
        <f t="shared" si="109"/>
        <v>30.518374224178451</v>
      </c>
      <c r="R219" s="122">
        <f t="shared" si="109"/>
        <v>26.309009560735213</v>
      </c>
      <c r="S219" s="122">
        <f t="shared" si="109"/>
        <v>26.99839030545597</v>
      </c>
      <c r="T219" s="122">
        <f t="shared" si="109"/>
        <v>33.321121833471963</v>
      </c>
      <c r="U219" s="122">
        <f t="shared" si="109"/>
        <v>52.285313804837955</v>
      </c>
      <c r="V219" s="122">
        <f t="shared" si="109"/>
        <v>99.825094742982017</v>
      </c>
      <c r="W219" s="122">
        <f t="shared" si="109"/>
        <v>130.46091480636164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10.462868338278641</v>
      </c>
      <c r="C220" s="98">
        <f>RES_hhdet_tesh!C8</f>
        <v>11.085686641493995</v>
      </c>
      <c r="D220" s="98">
        <f>RES_hhdet_tesh!D8</f>
        <v>11.739967920448349</v>
      </c>
      <c r="E220" s="98">
        <f>RES_hhdet_tesh!E8</f>
        <v>17.932682976280496</v>
      </c>
      <c r="F220" s="98">
        <f>RES_hhdet_tesh!F8</f>
        <v>14.130302318449933</v>
      </c>
      <c r="G220" s="98">
        <f>RES_hhdet_tesh!G8</f>
        <v>15.480992495468486</v>
      </c>
      <c r="H220" s="98">
        <f>RES_hhdet_tesh!H8</f>
        <v>27.316262226717829</v>
      </c>
      <c r="I220" s="98">
        <f>RES_hhdet_tesh!I8</f>
        <v>20.006133479354983</v>
      </c>
      <c r="J220" s="98">
        <f>RES_hhdet_tesh!J8</f>
        <v>22.522019461841918</v>
      </c>
      <c r="K220" s="98">
        <f>RES_hhdet_tesh!K8</f>
        <v>28.291471509841362</v>
      </c>
      <c r="L220" s="98">
        <f>RES_hhdet_tesh!L8</f>
        <v>32.192142316377129</v>
      </c>
      <c r="M220" s="98">
        <f>RES_hhdet_tesh!M8</f>
        <v>38.987827689050491</v>
      </c>
      <c r="N220" s="98">
        <f>RES_hhdet_tesh!N8</f>
        <v>40.050263087172127</v>
      </c>
      <c r="O220" s="98">
        <f>RES_hhdet_tesh!O8</f>
        <v>43.207024250826329</v>
      </c>
      <c r="P220" s="98">
        <f>RES_hhdet_tesh!P8</f>
        <v>37.061521632659357</v>
      </c>
      <c r="Q220" s="98">
        <f>RES_hhdet_tesh!Q8</f>
        <v>30.518374224178451</v>
      </c>
      <c r="R220" s="98">
        <f>RES_hhdet_tesh!R8</f>
        <v>26.309009560735213</v>
      </c>
      <c r="S220" s="98">
        <f>RES_hhdet_tesh!S8</f>
        <v>26.99839030545597</v>
      </c>
      <c r="T220" s="98">
        <f>RES_hhdet_tesh!T8</f>
        <v>33.321121833471963</v>
      </c>
      <c r="U220" s="98">
        <f>RES_hhdet_tesh!U8</f>
        <v>52.285313804837955</v>
      </c>
      <c r="V220" s="98">
        <f>RES_hhdet_tesh!V8</f>
        <v>99.825094742982017</v>
      </c>
      <c r="W220" s="98">
        <f>RES_hhdet_tesh!W8</f>
        <v>130.46091480636164</v>
      </c>
      <c r="DA220" s="63" t="s">
        <v>2416</v>
      </c>
    </row>
    <row r="221" spans="1:105" ht="12" customHeight="1" x14ac:dyDescent="0.25">
      <c r="A221" s="121" t="s">
        <v>55</v>
      </c>
      <c r="B221" s="122">
        <v>1027.6394558050952</v>
      </c>
      <c r="C221" s="122">
        <v>922.81042899744159</v>
      </c>
      <c r="D221" s="122">
        <v>1060.1143231669478</v>
      </c>
      <c r="E221" s="122">
        <v>1060.6531570312632</v>
      </c>
      <c r="F221" s="122">
        <v>1030.4789937887294</v>
      </c>
      <c r="G221" s="122">
        <v>1036.2885802504284</v>
      </c>
      <c r="H221" s="122">
        <v>1020.6990084038596</v>
      </c>
      <c r="I221" s="122">
        <v>1062.8070990200733</v>
      </c>
      <c r="J221" s="122">
        <v>979.29479887698028</v>
      </c>
      <c r="K221" s="122">
        <v>1040.853331972575</v>
      </c>
      <c r="L221" s="122">
        <v>1023.5088938209775</v>
      </c>
      <c r="M221" s="122">
        <v>1048.0231263517283</v>
      </c>
      <c r="N221" s="122">
        <v>1032.7435436234607</v>
      </c>
      <c r="O221" s="122">
        <v>1030.91240661144</v>
      </c>
      <c r="P221" s="122">
        <v>1058.7754568541854</v>
      </c>
      <c r="Q221" s="122">
        <v>1073.714229023381</v>
      </c>
      <c r="R221" s="122">
        <v>1095.2369096273792</v>
      </c>
      <c r="S221" s="122">
        <v>1090.3512934258686</v>
      </c>
      <c r="T221" s="122">
        <v>1045.2495342635002</v>
      </c>
      <c r="U221" s="122">
        <v>995.38052286177867</v>
      </c>
      <c r="V221" s="122">
        <v>939.22020024157462</v>
      </c>
      <c r="W221" s="122">
        <v>925.79136418121391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1027.6394558050954</v>
      </c>
      <c r="C227" s="101">
        <v>922.72592215857662</v>
      </c>
      <c r="D227" s="101">
        <v>1060.0140233662753</v>
      </c>
      <c r="E227" s="101">
        <v>1060.534000676151</v>
      </c>
      <c r="F227" s="101">
        <v>1030.3506068801992</v>
      </c>
      <c r="G227" s="101">
        <v>1036.2114442221482</v>
      </c>
      <c r="H227" s="101">
        <v>1020.6670084677409</v>
      </c>
      <c r="I227" s="101">
        <v>1062.9729226869424</v>
      </c>
      <c r="J227" s="101">
        <v>979.39056468317915</v>
      </c>
      <c r="K227" s="101">
        <v>1040.997890207849</v>
      </c>
      <c r="L227" s="101">
        <v>1023.8872902509067</v>
      </c>
      <c r="M227" s="101">
        <v>1048.005924049563</v>
      </c>
      <c r="N227" s="101">
        <v>1032.8584671115032</v>
      </c>
      <c r="O227" s="101">
        <v>1031.0344333558369</v>
      </c>
      <c r="P227" s="101">
        <v>1058.3073655787477</v>
      </c>
      <c r="Q227" s="101">
        <v>1073.4619090047677</v>
      </c>
      <c r="R227" s="101">
        <v>1095.1230800408198</v>
      </c>
      <c r="S227" s="101">
        <v>1090.3717241902812</v>
      </c>
      <c r="T227" s="101">
        <v>1044.9565572943129</v>
      </c>
      <c r="U227" s="101">
        <v>995.0305822401474</v>
      </c>
      <c r="V227" s="101">
        <v>939.11161283907916</v>
      </c>
      <c r="W227" s="101">
        <v>925.52040517043645</v>
      </c>
      <c r="DA227" s="131" t="s">
        <v>2423</v>
      </c>
    </row>
    <row r="228" spans="1:105" ht="12" customHeight="1" x14ac:dyDescent="0.25">
      <c r="A228" s="107" t="s">
        <v>121</v>
      </c>
      <c r="B228" s="104">
        <v>1027.6394558050954</v>
      </c>
      <c r="C228" s="104">
        <v>922.92186104630264</v>
      </c>
      <c r="D228" s="104">
        <v>1060.2409748828436</v>
      </c>
      <c r="E228" s="104">
        <v>1060.7965040617178</v>
      </c>
      <c r="F228" s="104">
        <v>1030.6148595463001</v>
      </c>
      <c r="G228" s="104">
        <v>1036.3646877983315</v>
      </c>
      <c r="H228" s="104">
        <v>1020.7302403415115</v>
      </c>
      <c r="I228" s="104">
        <v>1062.6690074415742</v>
      </c>
      <c r="J228" s="104">
        <v>979.2122449772063</v>
      </c>
      <c r="K228" s="104">
        <v>1040.7410674129308</v>
      </c>
      <c r="L228" s="104">
        <v>1023.1761839646157</v>
      </c>
      <c r="M228" s="104">
        <v>1048.0370420351874</v>
      </c>
      <c r="N228" s="104">
        <v>1032.6463006720405</v>
      </c>
      <c r="O228" s="104">
        <v>1030.80959953258</v>
      </c>
      <c r="P228" s="104">
        <v>1059.1302052736207</v>
      </c>
      <c r="Q228" s="104">
        <v>1073.9327601003718</v>
      </c>
      <c r="R228" s="104">
        <v>1095.3289298477737</v>
      </c>
      <c r="S228" s="104">
        <v>1090.3341181129285</v>
      </c>
      <c r="T228" s="104">
        <v>1045.4947914990696</v>
      </c>
      <c r="U228" s="104">
        <v>995.6868089189411</v>
      </c>
      <c r="V228" s="104">
        <v>939.31862741927512</v>
      </c>
      <c r="W228" s="104">
        <v>926.05587178697294</v>
      </c>
      <c r="DA228" s="132" t="s">
        <v>2424</v>
      </c>
    </row>
    <row r="229" spans="1:105" ht="12" customHeight="1" x14ac:dyDescent="0.25">
      <c r="A229" s="108" t="s">
        <v>53</v>
      </c>
      <c r="B229" s="98">
        <v>553.01548732962556</v>
      </c>
      <c r="C229" s="98">
        <v>448.49958944358951</v>
      </c>
      <c r="D229" s="98">
        <v>541.89797539720496</v>
      </c>
      <c r="E229" s="98">
        <v>530.3469062483822</v>
      </c>
      <c r="F229" s="98">
        <v>516.27692537756798</v>
      </c>
      <c r="G229" s="98">
        <v>526.12866374529915</v>
      </c>
      <c r="H229" s="98">
        <v>509.171883448279</v>
      </c>
      <c r="I229" s="98">
        <v>565.97513584866772</v>
      </c>
      <c r="J229" s="98">
        <v>472.34351480933407</v>
      </c>
      <c r="K229" s="98">
        <v>518.60296237795194</v>
      </c>
      <c r="L229" s="98">
        <v>431.13994847269026</v>
      </c>
      <c r="M229" s="98">
        <v>485.52187680093766</v>
      </c>
      <c r="N229" s="98">
        <v>456.4397150547602</v>
      </c>
      <c r="O229" s="98">
        <v>465.88447248684975</v>
      </c>
      <c r="P229" s="98">
        <v>498.40650159248122</v>
      </c>
      <c r="Q229" s="98">
        <v>511.17166636766632</v>
      </c>
      <c r="R229" s="98">
        <v>540.25137516479083</v>
      </c>
      <c r="S229" s="98">
        <v>541.06196035765049</v>
      </c>
      <c r="T229" s="98">
        <v>496.121218070336</v>
      </c>
      <c r="U229" s="98">
        <v>455.62345192231743</v>
      </c>
      <c r="V229" s="98">
        <v>425.56468966674259</v>
      </c>
      <c r="W229" s="98">
        <v>418.09924665297814</v>
      </c>
      <c r="DA229" s="63" t="s">
        <v>2425</v>
      </c>
    </row>
    <row r="230" spans="1:105" ht="12" customHeight="1" x14ac:dyDescent="0.25">
      <c r="A230" s="108" t="s">
        <v>52</v>
      </c>
      <c r="B230" s="98">
        <v>474.62396847546972</v>
      </c>
      <c r="C230" s="98">
        <v>474.42227160271324</v>
      </c>
      <c r="D230" s="98">
        <v>518.34299948563842</v>
      </c>
      <c r="E230" s="98">
        <v>530.44959781333546</v>
      </c>
      <c r="F230" s="98">
        <v>514.33793416873209</v>
      </c>
      <c r="G230" s="98">
        <v>510.23602405303228</v>
      </c>
      <c r="H230" s="98">
        <v>511.55835689323254</v>
      </c>
      <c r="I230" s="98">
        <v>496.69387159290653</v>
      </c>
      <c r="J230" s="98">
        <v>506.86873016787229</v>
      </c>
      <c r="K230" s="98">
        <v>522.13810503497882</v>
      </c>
      <c r="L230" s="98">
        <v>592.03623549192548</v>
      </c>
      <c r="M230" s="98">
        <v>562.51516523424971</v>
      </c>
      <c r="N230" s="98">
        <v>576.20658561728033</v>
      </c>
      <c r="O230" s="98">
        <v>564.92512704573028</v>
      </c>
      <c r="P230" s="98">
        <v>560.72370368113957</v>
      </c>
      <c r="Q230" s="98">
        <v>562.76109373270538</v>
      </c>
      <c r="R230" s="98">
        <v>555.07755468298308</v>
      </c>
      <c r="S230" s="98">
        <v>549.27215775527782</v>
      </c>
      <c r="T230" s="98">
        <v>549.37357342873372</v>
      </c>
      <c r="U230" s="98">
        <v>540.06335699662361</v>
      </c>
      <c r="V230" s="98">
        <v>513.75393775253235</v>
      </c>
      <c r="W230" s="98">
        <v>507.95662513399481</v>
      </c>
      <c r="DA230" s="63" t="s">
        <v>2426</v>
      </c>
    </row>
    <row r="231" spans="1:105" ht="12" customHeight="1" x14ac:dyDescent="0.25">
      <c r="A231" s="121" t="s">
        <v>54</v>
      </c>
      <c r="B231" s="122">
        <v>173.05069330435222</v>
      </c>
      <c r="C231" s="122">
        <v>184.36807780003676</v>
      </c>
      <c r="D231" s="122">
        <v>184.77343090934838</v>
      </c>
      <c r="E231" s="122">
        <v>184.44808167902954</v>
      </c>
      <c r="F231" s="122">
        <v>190.00362090318529</v>
      </c>
      <c r="G231" s="122">
        <v>190.68201311976753</v>
      </c>
      <c r="H231" s="122">
        <v>208.86200419255871</v>
      </c>
      <c r="I231" s="122">
        <v>195.50026709432703</v>
      </c>
      <c r="J231" s="122">
        <v>200.84033879953503</v>
      </c>
      <c r="K231" s="122">
        <v>183.54126995405881</v>
      </c>
      <c r="L231" s="122">
        <v>224.42072334852861</v>
      </c>
      <c r="M231" s="122">
        <v>223.86018682966801</v>
      </c>
      <c r="N231" s="122">
        <v>223.77945047828405</v>
      </c>
      <c r="O231" s="122">
        <v>219.40857941510936</v>
      </c>
      <c r="P231" s="122">
        <v>215.15533478638594</v>
      </c>
      <c r="Q231" s="122">
        <v>211.44802597261329</v>
      </c>
      <c r="R231" s="122">
        <v>207.76089288381834</v>
      </c>
      <c r="S231" s="122">
        <v>204.61424747202918</v>
      </c>
      <c r="T231" s="122">
        <v>201.73695199491081</v>
      </c>
      <c r="U231" s="122">
        <v>199.09003211176594</v>
      </c>
      <c r="V231" s="122">
        <v>196.45530924446308</v>
      </c>
      <c r="W231" s="122">
        <v>195.69670263087093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173.05069330435222</v>
      </c>
      <c r="C234" s="33">
        <v>184.36807780003676</v>
      </c>
      <c r="D234" s="33">
        <v>184.77343090934838</v>
      </c>
      <c r="E234" s="33">
        <v>184.44808167902954</v>
      </c>
      <c r="F234" s="33">
        <v>190.00362090318529</v>
      </c>
      <c r="G234" s="33">
        <v>190.68201311976753</v>
      </c>
      <c r="H234" s="33">
        <v>208.86200419255871</v>
      </c>
      <c r="I234" s="33">
        <v>195.50026709432703</v>
      </c>
      <c r="J234" s="33">
        <v>200.84033879953503</v>
      </c>
      <c r="K234" s="33">
        <v>183.54126995405881</v>
      </c>
      <c r="L234" s="33">
        <v>224.42072334852861</v>
      </c>
      <c r="M234" s="33">
        <v>223.86018682966801</v>
      </c>
      <c r="N234" s="33">
        <v>223.77945047828405</v>
      </c>
      <c r="O234" s="33">
        <v>219.40857941510936</v>
      </c>
      <c r="P234" s="33">
        <v>215.15533478638594</v>
      </c>
      <c r="Q234" s="33">
        <v>211.44802597261329</v>
      </c>
      <c r="R234" s="33">
        <v>207.76089288381834</v>
      </c>
      <c r="S234" s="33">
        <v>204.61424747202918</v>
      </c>
      <c r="T234" s="33">
        <v>201.73695199491081</v>
      </c>
      <c r="U234" s="33">
        <v>199.09003211176594</v>
      </c>
      <c r="V234" s="33">
        <v>196.45530924446308</v>
      </c>
      <c r="W234" s="33">
        <v>195.69670263087093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4413.0173442288042</v>
      </c>
      <c r="C236" s="117">
        <f t="shared" si="110"/>
        <v>3968.4069171384435</v>
      </c>
      <c r="D236" s="117">
        <f t="shared" si="110"/>
        <v>3944.0484092071601</v>
      </c>
      <c r="E236" s="117">
        <f t="shared" si="110"/>
        <v>4048.0117535545032</v>
      </c>
      <c r="F236" s="117">
        <f t="shared" si="110"/>
        <v>2531.6484905660377</v>
      </c>
      <c r="G236" s="117">
        <f t="shared" si="110"/>
        <v>2493.7456479091375</v>
      </c>
      <c r="H236" s="117">
        <f t="shared" si="110"/>
        <v>2444.5269838056674</v>
      </c>
      <c r="I236" s="117">
        <f t="shared" si="110"/>
        <v>2737.5372016846054</v>
      </c>
      <c r="J236" s="117">
        <f t="shared" si="110"/>
        <v>11894.748734468478</v>
      </c>
      <c r="K236" s="117">
        <f t="shared" si="110"/>
        <v>3566.4938271604933</v>
      </c>
      <c r="L236" s="117">
        <f t="shared" si="110"/>
        <v>3825.3663560568903</v>
      </c>
      <c r="M236" s="117">
        <f t="shared" si="110"/>
        <v>4381.9786516853947</v>
      </c>
      <c r="N236" s="117">
        <f t="shared" si="110"/>
        <v>4999.9500000000007</v>
      </c>
      <c r="O236" s="117">
        <f t="shared" si="110"/>
        <v>3145.1298387096781</v>
      </c>
      <c r="P236" s="117">
        <f t="shared" si="110"/>
        <v>2311.2299463327381</v>
      </c>
      <c r="Q236" s="117">
        <f t="shared" si="110"/>
        <v>2067.7554520037288</v>
      </c>
      <c r="R236" s="117">
        <f t="shared" ref="R236:V236" si="111">R237+R240+R242+R252</f>
        <v>4092.8764684014886</v>
      </c>
      <c r="S236" s="117">
        <f t="shared" si="111"/>
        <v>4578.9320597014948</v>
      </c>
      <c r="T236" s="117">
        <f t="shared" si="111"/>
        <v>4264.3065154639207</v>
      </c>
      <c r="U236" s="117">
        <f t="shared" si="111"/>
        <v>4911.5954935622321</v>
      </c>
      <c r="V236" s="117">
        <f t="shared" si="111"/>
        <v>2163.4658282208593</v>
      </c>
      <c r="W236" s="117">
        <f t="shared" ref="W236" si="112">W237+W240+W242+W252</f>
        <v>3729.008385542169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4413.0173442288042</v>
      </c>
      <c r="C237" s="122">
        <f t="shared" si="113"/>
        <v>3968.4069171384435</v>
      </c>
      <c r="D237" s="122">
        <f t="shared" si="113"/>
        <v>3944.0484092071601</v>
      </c>
      <c r="E237" s="122">
        <f t="shared" si="113"/>
        <v>4048.0117535545032</v>
      </c>
      <c r="F237" s="122">
        <f t="shared" si="113"/>
        <v>2531.6484905660377</v>
      </c>
      <c r="G237" s="122">
        <f t="shared" si="113"/>
        <v>2493.7456479091375</v>
      </c>
      <c r="H237" s="122">
        <f t="shared" si="113"/>
        <v>2444.5269838056674</v>
      </c>
      <c r="I237" s="122">
        <f t="shared" si="113"/>
        <v>2737.5372016846054</v>
      </c>
      <c r="J237" s="122">
        <f t="shared" si="113"/>
        <v>11894.748734468478</v>
      </c>
      <c r="K237" s="122">
        <f t="shared" si="113"/>
        <v>3566.4938271604933</v>
      </c>
      <c r="L237" s="122">
        <f t="shared" si="113"/>
        <v>3825.3663560568903</v>
      </c>
      <c r="M237" s="122">
        <f t="shared" si="113"/>
        <v>4381.9786516853947</v>
      </c>
      <c r="N237" s="122">
        <f t="shared" si="113"/>
        <v>4999.9500000000007</v>
      </c>
      <c r="O237" s="122">
        <f t="shared" si="113"/>
        <v>3145.1298387096781</v>
      </c>
      <c r="P237" s="122">
        <f t="shared" si="113"/>
        <v>2311.2299463327381</v>
      </c>
      <c r="Q237" s="122">
        <f t="shared" si="113"/>
        <v>2067.7554520037288</v>
      </c>
      <c r="R237" s="122">
        <f t="shared" ref="R237:V237" si="114">SUM(R238:R239)</f>
        <v>4092.8764684014886</v>
      </c>
      <c r="S237" s="122">
        <f t="shared" si="114"/>
        <v>4578.9320597014948</v>
      </c>
      <c r="T237" s="122">
        <f t="shared" si="114"/>
        <v>4264.3065154639207</v>
      </c>
      <c r="U237" s="122">
        <f t="shared" si="114"/>
        <v>4911.5954935622321</v>
      </c>
      <c r="V237" s="122">
        <f t="shared" si="114"/>
        <v>2163.4658282208593</v>
      </c>
      <c r="W237" s="122">
        <f t="shared" ref="W237" si="115">SUM(W238:W239)</f>
        <v>3729.008385542169</v>
      </c>
      <c r="DA237" s="130" t="s">
        <v>2580</v>
      </c>
    </row>
    <row r="238" spans="1:105" ht="12" customHeight="1" x14ac:dyDescent="0.25">
      <c r="A238" s="97" t="s">
        <v>51</v>
      </c>
      <c r="B238" s="98">
        <v>4413.0173442288042</v>
      </c>
      <c r="C238" s="98">
        <v>3968.4069171384435</v>
      </c>
      <c r="D238" s="98">
        <v>3944.0484092071601</v>
      </c>
      <c r="E238" s="98">
        <v>4048.0117535545032</v>
      </c>
      <c r="F238" s="98">
        <v>2531.6484905660377</v>
      </c>
      <c r="G238" s="98">
        <v>2493.7456479091375</v>
      </c>
      <c r="H238" s="98">
        <v>2444.5269838056674</v>
      </c>
      <c r="I238" s="98">
        <v>2737.5372016846054</v>
      </c>
      <c r="J238" s="98">
        <v>11894.748734468478</v>
      </c>
      <c r="K238" s="98">
        <v>3566.4938271604933</v>
      </c>
      <c r="L238" s="98">
        <v>3825.3663560568903</v>
      </c>
      <c r="M238" s="98">
        <v>4381.9786516853947</v>
      </c>
      <c r="N238" s="98">
        <v>4999.9500000000007</v>
      </c>
      <c r="O238" s="98">
        <v>3145.1298387096781</v>
      </c>
      <c r="P238" s="98">
        <v>2311.2299463327381</v>
      </c>
      <c r="Q238" s="98">
        <v>2067.7554520037288</v>
      </c>
      <c r="R238" s="98">
        <v>4092.8764684014886</v>
      </c>
      <c r="S238" s="98">
        <v>4578.9320597014948</v>
      </c>
      <c r="T238" s="98">
        <v>4264.3065154639207</v>
      </c>
      <c r="U238" s="98">
        <v>4911.5954935622321</v>
      </c>
      <c r="V238" s="98">
        <v>2163.4658282208593</v>
      </c>
      <c r="W238" s="98">
        <v>3729.008385542169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137.79253792727556</v>
      </c>
      <c r="C257" s="118">
        <f t="shared" si="117"/>
        <v>124.12501406122605</v>
      </c>
      <c r="D257" s="118">
        <f t="shared" si="117"/>
        <v>124.95966365715017</v>
      </c>
      <c r="E257" s="118">
        <f t="shared" si="117"/>
        <v>127.84224321254895</v>
      </c>
      <c r="F257" s="118">
        <f t="shared" si="117"/>
        <v>85.123238308604982</v>
      </c>
      <c r="G257" s="118">
        <f t="shared" si="117"/>
        <v>83.845559817314964</v>
      </c>
      <c r="H257" s="118">
        <f t="shared" si="117"/>
        <v>82.212292542098339</v>
      </c>
      <c r="I257" s="118">
        <f t="shared" si="117"/>
        <v>90.562909986061911</v>
      </c>
      <c r="J257" s="118">
        <f t="shared" si="117"/>
        <v>339.48542315732618</v>
      </c>
      <c r="K257" s="118">
        <f t="shared" si="117"/>
        <v>111.92828801432262</v>
      </c>
      <c r="L257" s="118">
        <f t="shared" si="117"/>
        <v>118.65262455672952</v>
      </c>
      <c r="M257" s="118">
        <f t="shared" si="117"/>
        <v>133.38553971217365</v>
      </c>
      <c r="N257" s="118">
        <f t="shared" si="117"/>
        <v>149.1509278366529</v>
      </c>
      <c r="O257" s="118">
        <f t="shared" si="117"/>
        <v>98.705450322497569</v>
      </c>
      <c r="P257" s="118">
        <f t="shared" si="117"/>
        <v>76.092736193946578</v>
      </c>
      <c r="Q257" s="118">
        <f t="shared" si="117"/>
        <v>69.338557617764636</v>
      </c>
      <c r="R257" s="118">
        <f t="shared" ref="R257:V257" si="118">R258+R261+R263+R273</f>
        <v>122.12841270466556</v>
      </c>
      <c r="S257" s="118">
        <f t="shared" si="118"/>
        <v>133.91341559766775</v>
      </c>
      <c r="T257" s="118">
        <f t="shared" si="118"/>
        <v>124.31476450600017</v>
      </c>
      <c r="U257" s="118">
        <f t="shared" si="118"/>
        <v>139.63505416914137</v>
      </c>
      <c r="V257" s="118">
        <f t="shared" si="118"/>
        <v>67.684390951750146</v>
      </c>
      <c r="W257" s="118">
        <f t="shared" ref="W257" si="119">W258+W261+W263+W273</f>
        <v>107.04092870277201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122.04811690457043</v>
      </c>
      <c r="C258" s="123">
        <f t="shared" si="120"/>
        <v>109.80458932125413</v>
      </c>
      <c r="D258" s="123">
        <f t="shared" si="120"/>
        <v>108.93767971752585</v>
      </c>
      <c r="E258" s="123">
        <f t="shared" si="120"/>
        <v>111.9351230643021</v>
      </c>
      <c r="F258" s="123">
        <f t="shared" si="120"/>
        <v>69.720625125673791</v>
      </c>
      <c r="G258" s="123">
        <f t="shared" si="120"/>
        <v>68.50368608408138</v>
      </c>
      <c r="H258" s="123">
        <f t="shared" si="120"/>
        <v>66.955500721949875</v>
      </c>
      <c r="I258" s="123">
        <f t="shared" si="120"/>
        <v>75.083857699936743</v>
      </c>
      <c r="J258" s="123">
        <f t="shared" si="120"/>
        <v>325.10115747331832</v>
      </c>
      <c r="K258" s="123">
        <f t="shared" si="120"/>
        <v>97.091038995789063</v>
      </c>
      <c r="L258" s="123">
        <f t="shared" si="120"/>
        <v>103.69013275150719</v>
      </c>
      <c r="M258" s="123">
        <f t="shared" si="120"/>
        <v>118.16928158579834</v>
      </c>
      <c r="N258" s="123">
        <f t="shared" si="120"/>
        <v>134.23259941594361</v>
      </c>
      <c r="O258" s="123">
        <f t="shared" si="120"/>
        <v>83.958255743957537</v>
      </c>
      <c r="P258" s="123">
        <f t="shared" si="120"/>
        <v>61.240575357355844</v>
      </c>
      <c r="Q258" s="123">
        <f t="shared" si="120"/>
        <v>54.515835727851375</v>
      </c>
      <c r="R258" s="123">
        <f t="shared" ref="R258:V258" si="121">SUM(R259:R260)</f>
        <v>107.35446772320982</v>
      </c>
      <c r="S258" s="123">
        <f t="shared" si="121"/>
        <v>119.42027415221668</v>
      </c>
      <c r="T258" s="123">
        <f t="shared" si="121"/>
        <v>110.5701920845388</v>
      </c>
      <c r="U258" s="123">
        <f t="shared" si="121"/>
        <v>126.60172546412478</v>
      </c>
      <c r="V258" s="123">
        <f t="shared" si="121"/>
        <v>55.323025469287238</v>
      </c>
      <c r="W258" s="123">
        <f t="shared" ref="W258" si="122">SUM(W259:W260)</f>
        <v>94.852432062184661</v>
      </c>
      <c r="DA258" s="130" t="s">
        <v>2748</v>
      </c>
    </row>
    <row r="259" spans="1:105" ht="12" customHeight="1" x14ac:dyDescent="0.25">
      <c r="A259" s="97" t="s">
        <v>51</v>
      </c>
      <c r="B259" s="99">
        <v>121.30366949679991</v>
      </c>
      <c r="C259" s="99">
        <v>109.1427800581974</v>
      </c>
      <c r="D259" s="99">
        <v>108.29033121486187</v>
      </c>
      <c r="E259" s="99">
        <v>111.27953184751355</v>
      </c>
      <c r="F259" s="99">
        <v>69.317874662963703</v>
      </c>
      <c r="G259" s="99">
        <v>68.114320979184171</v>
      </c>
      <c r="H259" s="99">
        <v>66.581294743291778</v>
      </c>
      <c r="I259" s="99">
        <v>74.671352822783248</v>
      </c>
      <c r="J259" s="99">
        <v>323.29110789222801</v>
      </c>
      <c r="K259" s="99">
        <v>96.552012085749084</v>
      </c>
      <c r="L259" s="99">
        <v>103.09880339909782</v>
      </c>
      <c r="M259" s="99">
        <v>117.53204686611356</v>
      </c>
      <c r="N259" s="99">
        <v>133.50395309158191</v>
      </c>
      <c r="O259" s="99">
        <v>83.49575642919207</v>
      </c>
      <c r="P259" s="99">
        <v>60.925623207038825</v>
      </c>
      <c r="Q259" s="99">
        <v>54.227421659593432</v>
      </c>
      <c r="R259" s="99">
        <v>106.77995219162068</v>
      </c>
      <c r="S259" s="99">
        <v>118.7875605798821</v>
      </c>
      <c r="T259" s="99">
        <v>109.98310661804879</v>
      </c>
      <c r="U259" s="99">
        <v>125.93122194073604</v>
      </c>
      <c r="V259" s="99">
        <v>55.034382305419527</v>
      </c>
      <c r="W259" s="99">
        <v>94.342547780130218</v>
      </c>
      <c r="DA259" s="63" t="s">
        <v>2749</v>
      </c>
    </row>
    <row r="260" spans="1:105" ht="12" customHeight="1" x14ac:dyDescent="0.25">
      <c r="A260" s="97" t="s">
        <v>53</v>
      </c>
      <c r="B260" s="99">
        <v>0.74444740777052587</v>
      </c>
      <c r="C260" s="99">
        <v>0.66180926305672949</v>
      </c>
      <c r="D260" s="99">
        <v>0.64734850266399124</v>
      </c>
      <c r="E260" s="99">
        <v>0.65559121678854959</v>
      </c>
      <c r="F260" s="99">
        <v>0.40275046271008119</v>
      </c>
      <c r="G260" s="99">
        <v>0.38936510489720411</v>
      </c>
      <c r="H260" s="99">
        <v>0.37420597865809507</v>
      </c>
      <c r="I260" s="99">
        <v>0.41250487715349954</v>
      </c>
      <c r="J260" s="99">
        <v>1.8100495810903103</v>
      </c>
      <c r="K260" s="99">
        <v>0.53902691003998549</v>
      </c>
      <c r="L260" s="99">
        <v>0.5913293524093749</v>
      </c>
      <c r="M260" s="99">
        <v>0.63723471968477929</v>
      </c>
      <c r="N260" s="99">
        <v>0.72864632436171517</v>
      </c>
      <c r="O260" s="99">
        <v>0.46249931476546285</v>
      </c>
      <c r="P260" s="99">
        <v>0.31495215031701873</v>
      </c>
      <c r="Q260" s="99">
        <v>0.28841406825794436</v>
      </c>
      <c r="R260" s="99">
        <v>0.57451553158913904</v>
      </c>
      <c r="S260" s="99">
        <v>0.63271357233458703</v>
      </c>
      <c r="T260" s="99">
        <v>0.5870854664900107</v>
      </c>
      <c r="U260" s="99">
        <v>0.67050352338875197</v>
      </c>
      <c r="V260" s="99">
        <v>0.28864316386771094</v>
      </c>
      <c r="W260" s="99">
        <v>0.50988428205444392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5.1019029633822259E-2</v>
      </c>
      <c r="C261" s="123">
        <f t="shared" si="123"/>
        <v>5.1704755222420511E-2</v>
      </c>
      <c r="D261" s="123">
        <f t="shared" si="123"/>
        <v>5.2569596381682168E-2</v>
      </c>
      <c r="E261" s="123">
        <f t="shared" si="123"/>
        <v>7.5787957881865722E-2</v>
      </c>
      <c r="F261" s="123">
        <f t="shared" si="123"/>
        <v>5.6123561676592743E-2</v>
      </c>
      <c r="G261" s="123">
        <f t="shared" si="123"/>
        <v>5.6570409415830122E-2</v>
      </c>
      <c r="H261" s="123">
        <f t="shared" si="123"/>
        <v>9.1601030880574461E-2</v>
      </c>
      <c r="I261" s="123">
        <f t="shared" si="123"/>
        <v>6.464328688794814E-2</v>
      </c>
      <c r="J261" s="123">
        <f t="shared" si="123"/>
        <v>7.0609692865439472E-2</v>
      </c>
      <c r="K261" s="123">
        <f t="shared" si="123"/>
        <v>8.545212917197223E-2</v>
      </c>
      <c r="L261" s="123">
        <f t="shared" si="123"/>
        <v>9.4398485921080966E-2</v>
      </c>
      <c r="M261" s="123">
        <f t="shared" si="123"/>
        <v>0.11170681796975981</v>
      </c>
      <c r="N261" s="123">
        <f t="shared" si="123"/>
        <v>0.11245876507595903</v>
      </c>
      <c r="O261" s="123">
        <f t="shared" si="123"/>
        <v>0.11886645512811801</v>
      </c>
      <c r="P261" s="123">
        <f t="shared" si="123"/>
        <v>9.9831096297846131E-2</v>
      </c>
      <c r="Q261" s="123">
        <f t="shared" si="123"/>
        <v>8.0995618984598852E-2</v>
      </c>
      <c r="R261" s="123">
        <f t="shared" si="123"/>
        <v>6.5550876672316363E-2</v>
      </c>
      <c r="S261" s="123">
        <f t="shared" si="123"/>
        <v>6.0307674028587707E-2</v>
      </c>
      <c r="T261" s="123">
        <f t="shared" si="123"/>
        <v>6.9102807802716021E-2</v>
      </c>
      <c r="U261" s="123">
        <f t="shared" si="123"/>
        <v>0.10373933183728648</v>
      </c>
      <c r="V261" s="123">
        <f t="shared" si="123"/>
        <v>0.19433722416180227</v>
      </c>
      <c r="W261" s="123">
        <f t="shared" si="123"/>
        <v>0.25171090766204407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5.1019029633822259E-2</v>
      </c>
      <c r="C262" s="99">
        <f>RES_hhdet_fecs!C8</f>
        <v>5.1704755222420511E-2</v>
      </c>
      <c r="D262" s="99">
        <f>RES_hhdet_fecs!D8</f>
        <v>5.2569596381682168E-2</v>
      </c>
      <c r="E262" s="99">
        <f>RES_hhdet_fecs!E8</f>
        <v>7.5787957881865722E-2</v>
      </c>
      <c r="F262" s="99">
        <f>RES_hhdet_fecs!F8</f>
        <v>5.6123561676592743E-2</v>
      </c>
      <c r="G262" s="99">
        <f>RES_hhdet_fecs!G8</f>
        <v>5.6570409415830122E-2</v>
      </c>
      <c r="H262" s="99">
        <f>RES_hhdet_fecs!H8</f>
        <v>9.1601030880574461E-2</v>
      </c>
      <c r="I262" s="99">
        <f>RES_hhdet_fecs!I8</f>
        <v>6.464328688794814E-2</v>
      </c>
      <c r="J262" s="99">
        <f>RES_hhdet_fecs!J8</f>
        <v>7.0609692865439472E-2</v>
      </c>
      <c r="K262" s="99">
        <f>RES_hhdet_fecs!K8</f>
        <v>8.545212917197223E-2</v>
      </c>
      <c r="L262" s="99">
        <f>RES_hhdet_fecs!L8</f>
        <v>9.4398485921080966E-2</v>
      </c>
      <c r="M262" s="99">
        <f>RES_hhdet_fecs!M8</f>
        <v>0.11170681796975981</v>
      </c>
      <c r="N262" s="99">
        <f>RES_hhdet_fecs!N8</f>
        <v>0.11245876507595903</v>
      </c>
      <c r="O262" s="99">
        <f>RES_hhdet_fecs!O8</f>
        <v>0.11886645512811801</v>
      </c>
      <c r="P262" s="99">
        <f>RES_hhdet_fecs!P8</f>
        <v>9.9831096297846131E-2</v>
      </c>
      <c r="Q262" s="99">
        <f>RES_hhdet_fecs!Q8</f>
        <v>8.0995618984598852E-2</v>
      </c>
      <c r="R262" s="99">
        <f>RES_hhdet_fecs!R8</f>
        <v>6.5550876672316363E-2</v>
      </c>
      <c r="S262" s="99">
        <f>RES_hhdet_fecs!S8</f>
        <v>6.0307674028587707E-2</v>
      </c>
      <c r="T262" s="99">
        <f>RES_hhdet_fecs!T8</f>
        <v>6.9102807802716021E-2</v>
      </c>
      <c r="U262" s="99">
        <f>RES_hhdet_fecs!U8</f>
        <v>0.10373933183728648</v>
      </c>
      <c r="V262" s="99">
        <f>RES_hhdet_fecs!V8</f>
        <v>0.19433722416180227</v>
      </c>
      <c r="W262" s="99">
        <f>RES_hhdet_fecs!W8</f>
        <v>0.25171090766204407</v>
      </c>
      <c r="DA262" s="63" t="s">
        <v>2752</v>
      </c>
    </row>
    <row r="263" spans="1:105" ht="12" customHeight="1" x14ac:dyDescent="0.25">
      <c r="A263" s="121" t="s">
        <v>55</v>
      </c>
      <c r="B263" s="123">
        <v>13.463493169858445</v>
      </c>
      <c r="C263" s="123">
        <v>11.903222994619954</v>
      </c>
      <c r="D263" s="123">
        <v>13.610513170872125</v>
      </c>
      <c r="E263" s="123">
        <v>13.488196226911478</v>
      </c>
      <c r="F263" s="123">
        <v>12.94754187552997</v>
      </c>
      <c r="G263" s="123">
        <v>12.894144233392296</v>
      </c>
      <c r="H263" s="123">
        <v>12.565895137332207</v>
      </c>
      <c r="I263" s="123">
        <v>12.996357901604735</v>
      </c>
      <c r="J263" s="123">
        <v>11.841463887021465</v>
      </c>
      <c r="K263" s="123">
        <v>12.505274690521503</v>
      </c>
      <c r="L263" s="123">
        <v>12.137244476292317</v>
      </c>
      <c r="M263" s="123">
        <v>12.397030705989188</v>
      </c>
      <c r="N263" s="123">
        <v>12.117218135316598</v>
      </c>
      <c r="O263" s="123">
        <v>12.013525046110333</v>
      </c>
      <c r="P263" s="123">
        <v>12.210315347221886</v>
      </c>
      <c r="Q263" s="123">
        <v>12.27379345498464</v>
      </c>
      <c r="R263" s="123">
        <v>12.320797213724799</v>
      </c>
      <c r="S263" s="123">
        <v>12.115136243270381</v>
      </c>
      <c r="T263" s="123">
        <v>11.422359659734408</v>
      </c>
      <c r="U263" s="123">
        <v>10.739340475186211</v>
      </c>
      <c r="V263" s="123">
        <v>10.031328826668704</v>
      </c>
      <c r="W263" s="123">
        <v>9.8285881572698592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14.277450234392814</v>
      </c>
      <c r="C269" s="102">
        <v>12.747788889693343</v>
      </c>
      <c r="D269" s="102">
        <v>14.539824469493109</v>
      </c>
      <c r="E269" s="102">
        <v>14.447161709301806</v>
      </c>
      <c r="F269" s="102">
        <v>13.924325878216061</v>
      </c>
      <c r="G269" s="102">
        <v>13.867166286464752</v>
      </c>
      <c r="H269" s="102">
        <v>13.507152617699427</v>
      </c>
      <c r="I269" s="102">
        <v>13.966282643768475</v>
      </c>
      <c r="J269" s="102">
        <v>12.805463733001641</v>
      </c>
      <c r="K269" s="102">
        <v>13.539214498196598</v>
      </c>
      <c r="L269" s="102">
        <v>13.231434579516222</v>
      </c>
      <c r="M269" s="102">
        <v>13.465906148780942</v>
      </c>
      <c r="N269" s="102">
        <v>13.172749757087873</v>
      </c>
      <c r="O269" s="102">
        <v>13.031111029217721</v>
      </c>
      <c r="P269" s="102">
        <v>13.247853755339726</v>
      </c>
      <c r="Q269" s="102">
        <v>13.198268292879547</v>
      </c>
      <c r="R269" s="102">
        <v>13.21549886499149</v>
      </c>
      <c r="S269" s="102">
        <v>12.948297647072449</v>
      </c>
      <c r="T269" s="102">
        <v>12.183264668821051</v>
      </c>
      <c r="U269" s="102">
        <v>11.451949751626371</v>
      </c>
      <c r="V269" s="102">
        <v>10.677526827338072</v>
      </c>
      <c r="W269" s="102">
        <v>10.428261761484219</v>
      </c>
      <c r="DA269" s="131" t="s">
        <v>2759</v>
      </c>
    </row>
    <row r="270" spans="1:105" ht="12" customHeight="1" x14ac:dyDescent="0.25">
      <c r="A270" s="107" t="s">
        <v>121</v>
      </c>
      <c r="B270" s="105">
        <v>12.300120293501632</v>
      </c>
      <c r="C270" s="105">
        <v>10.789565101951579</v>
      </c>
      <c r="D270" s="105">
        <v>12.437042538006972</v>
      </c>
      <c r="E270" s="105">
        <v>12.334545176750497</v>
      </c>
      <c r="F270" s="105">
        <v>11.913857833852457</v>
      </c>
      <c r="G270" s="105">
        <v>11.934095807694142</v>
      </c>
      <c r="H270" s="105">
        <v>11.647227836493796</v>
      </c>
      <c r="I270" s="105">
        <v>12.188641842735958</v>
      </c>
      <c r="J270" s="105">
        <v>11.010458021506416</v>
      </c>
      <c r="K270" s="105">
        <v>11.702312500320536</v>
      </c>
      <c r="L270" s="105">
        <v>11.175163961568259</v>
      </c>
      <c r="M270" s="105">
        <v>11.53237130308041</v>
      </c>
      <c r="N270" s="105">
        <v>11.224075993817824</v>
      </c>
      <c r="O270" s="105">
        <v>11.156212635379443</v>
      </c>
      <c r="P270" s="105">
        <v>11.424004792642018</v>
      </c>
      <c r="Q270" s="105">
        <v>11.473117856251314</v>
      </c>
      <c r="R270" s="105">
        <v>11.597517391440293</v>
      </c>
      <c r="S270" s="105">
        <v>11.414731326887324</v>
      </c>
      <c r="T270" s="105">
        <v>10.785389936218694</v>
      </c>
      <c r="U270" s="105">
        <v>10.115628130615844</v>
      </c>
      <c r="V270" s="105">
        <v>9.4455937968221999</v>
      </c>
      <c r="W270" s="105">
        <v>9.2431924960129876</v>
      </c>
      <c r="DA270" s="132" t="s">
        <v>2760</v>
      </c>
    </row>
    <row r="271" spans="1:105" ht="12" customHeight="1" x14ac:dyDescent="0.25">
      <c r="A271" s="108" t="s">
        <v>53</v>
      </c>
      <c r="B271" s="99">
        <v>7.683289167805877</v>
      </c>
      <c r="C271" s="99">
        <v>6.1817019231126711</v>
      </c>
      <c r="D271" s="99">
        <v>7.4110669442066914</v>
      </c>
      <c r="E271" s="99">
        <v>7.2006018153650766</v>
      </c>
      <c r="F271" s="99">
        <v>6.9466752004562515</v>
      </c>
      <c r="G271" s="99">
        <v>7.0184890406273261</v>
      </c>
      <c r="H271" s="99">
        <v>6.7328072266598511</v>
      </c>
      <c r="I271" s="99">
        <v>7.4332105883079125</v>
      </c>
      <c r="J271" s="99">
        <v>6.1749611897974725</v>
      </c>
      <c r="K271" s="99">
        <v>6.7408197957517588</v>
      </c>
      <c r="L271" s="99">
        <v>5.5745453958799782</v>
      </c>
      <c r="M271" s="99">
        <v>6.2366222886570277</v>
      </c>
      <c r="N271" s="99">
        <v>5.8238268315190398</v>
      </c>
      <c r="O271" s="99">
        <v>5.8921162441823913</v>
      </c>
      <c r="P271" s="99">
        <v>6.225473535966799</v>
      </c>
      <c r="Q271" s="99">
        <v>6.2821175088401251</v>
      </c>
      <c r="R271" s="99">
        <v>6.5097022727471066</v>
      </c>
      <c r="S271" s="99">
        <v>6.4091639060652934</v>
      </c>
      <c r="T271" s="99">
        <v>5.807966757402192</v>
      </c>
      <c r="U271" s="99">
        <v>5.2521200007988602</v>
      </c>
      <c r="V271" s="99">
        <v>4.8495496270355396</v>
      </c>
      <c r="W271" s="99">
        <v>4.7253374975056932</v>
      </c>
      <c r="DA271" s="63" t="s">
        <v>2761</v>
      </c>
    </row>
    <row r="272" spans="1:105" ht="12" customHeight="1" x14ac:dyDescent="0.25">
      <c r="A272" s="108" t="s">
        <v>52</v>
      </c>
      <c r="B272" s="99">
        <v>4.6168311256957519</v>
      </c>
      <c r="C272" s="99">
        <v>4.6078631788389073</v>
      </c>
      <c r="D272" s="99">
        <v>5.0259755938002799</v>
      </c>
      <c r="E272" s="99">
        <v>5.1339433613854215</v>
      </c>
      <c r="F272" s="99">
        <v>4.967182633396205</v>
      </c>
      <c r="G272" s="99">
        <v>4.915606767066814</v>
      </c>
      <c r="H272" s="99">
        <v>4.9144206098339458</v>
      </c>
      <c r="I272" s="99">
        <v>4.7554312544280499</v>
      </c>
      <c r="J272" s="99">
        <v>4.8354968317089444</v>
      </c>
      <c r="K272" s="99">
        <v>4.9614927045687773</v>
      </c>
      <c r="L272" s="99">
        <v>5.6006185656882783</v>
      </c>
      <c r="M272" s="99">
        <v>5.2957490144233823</v>
      </c>
      <c r="N272" s="99">
        <v>5.4002491622987847</v>
      </c>
      <c r="O272" s="99">
        <v>5.2640963911970529</v>
      </c>
      <c r="P272" s="99">
        <v>5.1985312566752171</v>
      </c>
      <c r="Q272" s="99">
        <v>5.1910003474111894</v>
      </c>
      <c r="R272" s="99">
        <v>5.0878151186931886</v>
      </c>
      <c r="S272" s="99">
        <v>5.0055674208220298</v>
      </c>
      <c r="T272" s="99">
        <v>4.9774231788165038</v>
      </c>
      <c r="U272" s="99">
        <v>4.8635081298169824</v>
      </c>
      <c r="V272" s="99">
        <v>4.5960441697866603</v>
      </c>
      <c r="W272" s="99">
        <v>4.5178549985072936</v>
      </c>
      <c r="DA272" s="63" t="s">
        <v>2762</v>
      </c>
    </row>
    <row r="273" spans="1:105" ht="12" customHeight="1" x14ac:dyDescent="0.25">
      <c r="A273" s="121" t="s">
        <v>54</v>
      </c>
      <c r="B273" s="123">
        <v>2.2299088232128694</v>
      </c>
      <c r="C273" s="123">
        <v>2.3654969901295506</v>
      </c>
      <c r="D273" s="123">
        <v>2.3589011723705045</v>
      </c>
      <c r="E273" s="123">
        <v>2.3431359634534901</v>
      </c>
      <c r="F273" s="123">
        <v>2.3989477457246244</v>
      </c>
      <c r="G273" s="123">
        <v>2.3911590904254671</v>
      </c>
      <c r="H273" s="123">
        <v>2.5992956519356851</v>
      </c>
      <c r="I273" s="123">
        <v>2.4180510976324805</v>
      </c>
      <c r="J273" s="123">
        <v>2.4721921041209249</v>
      </c>
      <c r="K273" s="123">
        <v>2.2465221988400828</v>
      </c>
      <c r="L273" s="123">
        <v>2.7308488430089253</v>
      </c>
      <c r="M273" s="123">
        <v>2.70752060241638</v>
      </c>
      <c r="N273" s="123">
        <v>2.6886515203167392</v>
      </c>
      <c r="O273" s="123">
        <v>2.6148030773015822</v>
      </c>
      <c r="P273" s="123">
        <v>2.5420143930709971</v>
      </c>
      <c r="Q273" s="123">
        <v>2.4679328159440215</v>
      </c>
      <c r="R273" s="123">
        <v>2.3875968910586214</v>
      </c>
      <c r="S273" s="123">
        <v>2.3176975281521033</v>
      </c>
      <c r="T273" s="123">
        <v>2.2531099539242407</v>
      </c>
      <c r="U273" s="123">
        <v>2.1902488979930963</v>
      </c>
      <c r="V273" s="123">
        <v>2.1356994316324007</v>
      </c>
      <c r="W273" s="123">
        <v>2.1081975756554421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2.2299088232128694</v>
      </c>
      <c r="C276" s="110">
        <v>2.3654969901295506</v>
      </c>
      <c r="D276" s="110">
        <v>2.3589011723705045</v>
      </c>
      <c r="E276" s="110">
        <v>2.3431359634534901</v>
      </c>
      <c r="F276" s="110">
        <v>2.3989477457246244</v>
      </c>
      <c r="G276" s="110">
        <v>2.3911590904254671</v>
      </c>
      <c r="H276" s="110">
        <v>2.5992956519356851</v>
      </c>
      <c r="I276" s="110">
        <v>2.4180510976324805</v>
      </c>
      <c r="J276" s="110">
        <v>2.4721921041209249</v>
      </c>
      <c r="K276" s="110">
        <v>2.2465221988400828</v>
      </c>
      <c r="L276" s="110">
        <v>2.7308488430089253</v>
      </c>
      <c r="M276" s="110">
        <v>2.70752060241638</v>
      </c>
      <c r="N276" s="110">
        <v>2.6886515203167392</v>
      </c>
      <c r="O276" s="110">
        <v>2.6148030773015822</v>
      </c>
      <c r="P276" s="110">
        <v>2.5420143930709971</v>
      </c>
      <c r="Q276" s="110">
        <v>2.4679328159440215</v>
      </c>
      <c r="R276" s="110">
        <v>2.3875968910586214</v>
      </c>
      <c r="S276" s="110">
        <v>2.3176975281521033</v>
      </c>
      <c r="T276" s="110">
        <v>2.2531099539242407</v>
      </c>
      <c r="U276" s="110">
        <v>2.1902488979930963</v>
      </c>
      <c r="V276" s="110">
        <v>2.1356994316324007</v>
      </c>
      <c r="W276" s="110">
        <v>2.1081975756554421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92.103630012471257</v>
      </c>
      <c r="C278" s="118">
        <f t="shared" si="124"/>
        <v>83.412210758914384</v>
      </c>
      <c r="D278" s="118">
        <f t="shared" si="124"/>
        <v>84.542739171068064</v>
      </c>
      <c r="E278" s="118">
        <f t="shared" si="124"/>
        <v>86.858699984209096</v>
      </c>
      <c r="F278" s="118">
        <f t="shared" si="124"/>
        <v>58.715345320204094</v>
      </c>
      <c r="G278" s="118">
        <f t="shared" si="124"/>
        <v>58.303485074066586</v>
      </c>
      <c r="H278" s="118">
        <f t="shared" si="124"/>
        <v>57.753361482283154</v>
      </c>
      <c r="I278" s="118">
        <f t="shared" si="124"/>
        <v>64.105733360131055</v>
      </c>
      <c r="J278" s="118">
        <f t="shared" si="124"/>
        <v>238.11950577276005</v>
      </c>
      <c r="K278" s="118">
        <f t="shared" si="124"/>
        <v>80.222123764253027</v>
      </c>
      <c r="L278" s="118">
        <f t="shared" si="124"/>
        <v>85.525628679112742</v>
      </c>
      <c r="M278" s="118">
        <f t="shared" si="124"/>
        <v>96.534520291424698</v>
      </c>
      <c r="N278" s="118">
        <f t="shared" si="124"/>
        <v>108.50677035316441</v>
      </c>
      <c r="O278" s="118">
        <f t="shared" si="124"/>
        <v>72.804401904613485</v>
      </c>
      <c r="P278" s="118">
        <f t="shared" si="124"/>
        <v>56.47047921337559</v>
      </c>
      <c r="Q278" s="118">
        <f t="shared" si="124"/>
        <v>51.622588849543007</v>
      </c>
      <c r="R278" s="118">
        <f t="shared" ref="R278:V278" si="125">R279+R282+R284+R294</f>
        <v>90.514125246529886</v>
      </c>
      <c r="S278" s="118">
        <f t="shared" si="125"/>
        <v>99.771151388567404</v>
      </c>
      <c r="T278" s="118">
        <f t="shared" si="125"/>
        <v>93.929186639905922</v>
      </c>
      <c r="U278" s="118">
        <f t="shared" si="125"/>
        <v>107.17638614945803</v>
      </c>
      <c r="V278" s="118">
        <f t="shared" si="125"/>
        <v>53.427889173872984</v>
      </c>
      <c r="W278" s="118">
        <f t="shared" ref="W278" si="126">W279+W282+W284+W294</f>
        <v>84.217941592473366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80.322326664277639</v>
      </c>
      <c r="C279" s="123">
        <f t="shared" si="127"/>
        <v>72.550982883262606</v>
      </c>
      <c r="D279" s="123">
        <f t="shared" si="127"/>
        <v>72.358181325171131</v>
      </c>
      <c r="E279" s="123">
        <f t="shared" si="127"/>
        <v>74.634457296161642</v>
      </c>
      <c r="F279" s="123">
        <f t="shared" si="127"/>
        <v>46.792157406304881</v>
      </c>
      <c r="G279" s="123">
        <f t="shared" si="127"/>
        <v>46.333723757097381</v>
      </c>
      <c r="H279" s="123">
        <f t="shared" si="127"/>
        <v>45.678837627496613</v>
      </c>
      <c r="I279" s="123">
        <f t="shared" si="127"/>
        <v>51.866943399968683</v>
      </c>
      <c r="J279" s="123">
        <f t="shared" si="127"/>
        <v>226.64622970175731</v>
      </c>
      <c r="K279" s="123">
        <f t="shared" si="127"/>
        <v>68.318773377570153</v>
      </c>
      <c r="L279" s="123">
        <f t="shared" si="127"/>
        <v>73.415772452895368</v>
      </c>
      <c r="M279" s="123">
        <f t="shared" si="127"/>
        <v>84.193440474652419</v>
      </c>
      <c r="N279" s="123">
        <f t="shared" si="127"/>
        <v>96.355193434805315</v>
      </c>
      <c r="O279" s="123">
        <f t="shared" si="127"/>
        <v>60.751023846493879</v>
      </c>
      <c r="P279" s="123">
        <f t="shared" si="127"/>
        <v>44.316124986739617</v>
      </c>
      <c r="Q279" s="123">
        <f t="shared" si="127"/>
        <v>39.486535594575116</v>
      </c>
      <c r="R279" s="123">
        <f t="shared" ref="R279:V279" si="128">SUM(R280:R281)</f>
        <v>78.329760667594471</v>
      </c>
      <c r="S279" s="123">
        <f t="shared" si="128"/>
        <v>87.723973150777425</v>
      </c>
      <c r="T279" s="123">
        <f t="shared" si="128"/>
        <v>82.329369916362097</v>
      </c>
      <c r="U279" s="123">
        <f t="shared" si="128"/>
        <v>95.948801042737657</v>
      </c>
      <c r="V279" s="123">
        <f t="shared" si="128"/>
        <v>42.375097299078853</v>
      </c>
      <c r="W279" s="123">
        <f t="shared" ref="W279" si="129">SUM(W280:W281)</f>
        <v>73.082888549334157</v>
      </c>
      <c r="DA279" s="130" t="s">
        <v>2916</v>
      </c>
    </row>
    <row r="280" spans="1:105" ht="12" customHeight="1" x14ac:dyDescent="0.25">
      <c r="A280" s="97" t="s">
        <v>51</v>
      </c>
      <c r="B280" s="99">
        <v>79.577879256507117</v>
      </c>
      <c r="C280" s="99">
        <v>71.889173620205881</v>
      </c>
      <c r="D280" s="99">
        <v>71.710832822507143</v>
      </c>
      <c r="E280" s="99">
        <v>73.978866079373091</v>
      </c>
      <c r="F280" s="99">
        <v>46.3894069435948</v>
      </c>
      <c r="G280" s="99">
        <v>45.944358652200179</v>
      </c>
      <c r="H280" s="99">
        <v>45.304631648838516</v>
      </c>
      <c r="I280" s="99">
        <v>51.454438522815181</v>
      </c>
      <c r="J280" s="99">
        <v>224.836180120667</v>
      </c>
      <c r="K280" s="99">
        <v>67.779746467530174</v>
      </c>
      <c r="L280" s="99">
        <v>72.824443100485993</v>
      </c>
      <c r="M280" s="99">
        <v>83.556205754967635</v>
      </c>
      <c r="N280" s="99">
        <v>95.626547110443596</v>
      </c>
      <c r="O280" s="99">
        <v>60.288524531728413</v>
      </c>
      <c r="P280" s="99">
        <v>44.001172836422597</v>
      </c>
      <c r="Q280" s="99">
        <v>39.198121526317173</v>
      </c>
      <c r="R280" s="99">
        <v>77.755245136005328</v>
      </c>
      <c r="S280" s="99">
        <v>87.091259578442845</v>
      </c>
      <c r="T280" s="99">
        <v>81.742284449872088</v>
      </c>
      <c r="U280" s="99">
        <v>95.278297519348911</v>
      </c>
      <c r="V280" s="99">
        <v>42.086454135211142</v>
      </c>
      <c r="W280" s="99">
        <v>72.573004267279714</v>
      </c>
      <c r="DA280" s="63" t="s">
        <v>2917</v>
      </c>
    </row>
    <row r="281" spans="1:105" ht="12" customHeight="1" x14ac:dyDescent="0.25">
      <c r="A281" s="97" t="s">
        <v>53</v>
      </c>
      <c r="B281" s="99">
        <v>0.74444740777052587</v>
      </c>
      <c r="C281" s="99">
        <v>0.66180926305672949</v>
      </c>
      <c r="D281" s="99">
        <v>0.64734850266399124</v>
      </c>
      <c r="E281" s="99">
        <v>0.65559121678854959</v>
      </c>
      <c r="F281" s="99">
        <v>0.40275046271008119</v>
      </c>
      <c r="G281" s="99">
        <v>0.38936510489720411</v>
      </c>
      <c r="H281" s="99">
        <v>0.37420597865809507</v>
      </c>
      <c r="I281" s="99">
        <v>0.41250487715349954</v>
      </c>
      <c r="J281" s="99">
        <v>1.8100495810903103</v>
      </c>
      <c r="K281" s="99">
        <v>0.53902691003998549</v>
      </c>
      <c r="L281" s="99">
        <v>0.5913293524093749</v>
      </c>
      <c r="M281" s="99">
        <v>0.63723471968477929</v>
      </c>
      <c r="N281" s="99">
        <v>0.72864632436171517</v>
      </c>
      <c r="O281" s="99">
        <v>0.46249931476546285</v>
      </c>
      <c r="P281" s="99">
        <v>0.31495215031701873</v>
      </c>
      <c r="Q281" s="99">
        <v>0.28841406825794436</v>
      </c>
      <c r="R281" s="99">
        <v>0.57451553158913904</v>
      </c>
      <c r="S281" s="99">
        <v>0.63271357233458703</v>
      </c>
      <c r="T281" s="99">
        <v>0.5870854664900107</v>
      </c>
      <c r="U281" s="99">
        <v>0.67050352338875197</v>
      </c>
      <c r="V281" s="99">
        <v>0.28864316386771094</v>
      </c>
      <c r="W281" s="99">
        <v>0.50988428205444392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0.10177593087719929</v>
      </c>
      <c r="C282" s="123">
        <f t="shared" si="130"/>
        <v>0.10767059294017005</v>
      </c>
      <c r="D282" s="123">
        <f t="shared" si="130"/>
        <v>0.11383348921220736</v>
      </c>
      <c r="E282" s="123">
        <f t="shared" si="130"/>
        <v>0.17356103029849465</v>
      </c>
      <c r="F282" s="123">
        <f t="shared" si="130"/>
        <v>0.1364624065582086</v>
      </c>
      <c r="G282" s="123">
        <f t="shared" si="130"/>
        <v>0.14914366662540085</v>
      </c>
      <c r="H282" s="123">
        <f t="shared" si="130"/>
        <v>0.2624208954104304</v>
      </c>
      <c r="I282" s="123">
        <f t="shared" si="130"/>
        <v>0.19154211048120121</v>
      </c>
      <c r="J282" s="123">
        <f t="shared" si="130"/>
        <v>0.21485869470652677</v>
      </c>
      <c r="K282" s="123">
        <f t="shared" si="130"/>
        <v>0.26883295462258949</v>
      </c>
      <c r="L282" s="123">
        <f t="shared" si="130"/>
        <v>0.30453526172527662</v>
      </c>
      <c r="M282" s="123">
        <f t="shared" si="130"/>
        <v>0.36704743768608805</v>
      </c>
      <c r="N282" s="123">
        <f t="shared" si="130"/>
        <v>0.37535391834275655</v>
      </c>
      <c r="O282" s="123">
        <f t="shared" si="130"/>
        <v>0.40261254021849663</v>
      </c>
      <c r="P282" s="123">
        <f t="shared" si="130"/>
        <v>0.34360145177112988</v>
      </c>
      <c r="Q282" s="123">
        <f t="shared" si="130"/>
        <v>0.28150647399832546</v>
      </c>
      <c r="R282" s="123">
        <f t="shared" si="130"/>
        <v>0.24114716127803076</v>
      </c>
      <c r="S282" s="123">
        <f t="shared" si="130"/>
        <v>0.24603880065561032</v>
      </c>
      <c r="T282" s="123">
        <f t="shared" si="130"/>
        <v>0.30189534440649063</v>
      </c>
      <c r="U282" s="123">
        <f t="shared" si="130"/>
        <v>0.47085225365780792</v>
      </c>
      <c r="V282" s="123">
        <f t="shared" si="130"/>
        <v>0.89303557788569377</v>
      </c>
      <c r="W282" s="123">
        <f t="shared" si="130"/>
        <v>1.1603421766814743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0.10177593087719929</v>
      </c>
      <c r="C283" s="99">
        <f>RES_hhdet_tess!C8</f>
        <v>0.10767059294017005</v>
      </c>
      <c r="D283" s="99">
        <f>RES_hhdet_tess!D8</f>
        <v>0.11383348921220736</v>
      </c>
      <c r="E283" s="99">
        <f>RES_hhdet_tess!E8</f>
        <v>0.17356103029849465</v>
      </c>
      <c r="F283" s="99">
        <f>RES_hhdet_tess!F8</f>
        <v>0.1364624065582086</v>
      </c>
      <c r="G283" s="99">
        <f>RES_hhdet_tess!G8</f>
        <v>0.14914366662540085</v>
      </c>
      <c r="H283" s="99">
        <f>RES_hhdet_tess!H8</f>
        <v>0.2624208954104304</v>
      </c>
      <c r="I283" s="99">
        <f>RES_hhdet_tess!I8</f>
        <v>0.19154211048120121</v>
      </c>
      <c r="J283" s="99">
        <f>RES_hhdet_tess!J8</f>
        <v>0.21485869470652677</v>
      </c>
      <c r="K283" s="99">
        <f>RES_hhdet_tess!K8</f>
        <v>0.26883295462258949</v>
      </c>
      <c r="L283" s="99">
        <f>RES_hhdet_tess!L8</f>
        <v>0.30453526172527662</v>
      </c>
      <c r="M283" s="99">
        <f>RES_hhdet_tess!M8</f>
        <v>0.36704743768608805</v>
      </c>
      <c r="N283" s="99">
        <f>RES_hhdet_tess!N8</f>
        <v>0.37535391834275655</v>
      </c>
      <c r="O283" s="99">
        <f>RES_hhdet_tess!O8</f>
        <v>0.40261254021849663</v>
      </c>
      <c r="P283" s="99">
        <f>RES_hhdet_tess!P8</f>
        <v>0.34360145177112988</v>
      </c>
      <c r="Q283" s="99">
        <f>RES_hhdet_tess!Q8</f>
        <v>0.28150647399832546</v>
      </c>
      <c r="R283" s="99">
        <f>RES_hhdet_tess!R8</f>
        <v>0.24114716127803076</v>
      </c>
      <c r="S283" s="99">
        <f>RES_hhdet_tess!S8</f>
        <v>0.24603880065561032</v>
      </c>
      <c r="T283" s="99">
        <f>RES_hhdet_tess!T8</f>
        <v>0.30189534440649063</v>
      </c>
      <c r="U283" s="99">
        <f>RES_hhdet_tess!U8</f>
        <v>0.47085225365780792</v>
      </c>
      <c r="V283" s="99">
        <f>RES_hhdet_tess!V8</f>
        <v>0.89303557788569377</v>
      </c>
      <c r="W283" s="99">
        <f>RES_hhdet_tess!W8</f>
        <v>1.1603421766814743</v>
      </c>
      <c r="DA283" s="63" t="s">
        <v>2920</v>
      </c>
    </row>
    <row r="284" spans="1:105" ht="12" customHeight="1" x14ac:dyDescent="0.25">
      <c r="A284" s="121" t="s">
        <v>55</v>
      </c>
      <c r="B284" s="123">
        <v>9.9962036068121947</v>
      </c>
      <c r="C284" s="123">
        <v>8.9628680004017092</v>
      </c>
      <c r="D284" s="123">
        <v>10.279117727378136</v>
      </c>
      <c r="E284" s="123">
        <v>10.265505444287939</v>
      </c>
      <c r="F284" s="123">
        <v>9.9517788247517984</v>
      </c>
      <c r="G284" s="123">
        <v>9.9835897850748676</v>
      </c>
      <c r="H284" s="123">
        <v>9.8056148936765766</v>
      </c>
      <c r="I284" s="123">
        <v>10.175495179554867</v>
      </c>
      <c r="J284" s="123">
        <v>9.3424127696935528</v>
      </c>
      <c r="K284" s="123">
        <v>9.8904603270854512</v>
      </c>
      <c r="L284" s="123">
        <v>9.682317684690128</v>
      </c>
      <c r="M284" s="123">
        <v>9.8665205517772083</v>
      </c>
      <c r="N284" s="123">
        <v>9.6789460508290599</v>
      </c>
      <c r="O284" s="123">
        <v>9.6062681928542588</v>
      </c>
      <c r="P284" s="123">
        <v>9.8160239528361508</v>
      </c>
      <c r="Q284" s="123">
        <v>9.9041156148723122</v>
      </c>
      <c r="R284" s="123">
        <v>10.038890710570136</v>
      </c>
      <c r="S284" s="123">
        <v>9.9364710818919111</v>
      </c>
      <c r="T284" s="123">
        <v>9.4701483855870325</v>
      </c>
      <c r="U284" s="123">
        <v>8.9638395245356453</v>
      </c>
      <c r="V284" s="123">
        <v>8.4022665487489423</v>
      </c>
      <c r="W284" s="123">
        <v>8.2341501917366475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9.9962036068121964</v>
      </c>
      <c r="C290" s="102">
        <v>8.9620472211624662</v>
      </c>
      <c r="D290" s="102">
        <v>10.278145196928717</v>
      </c>
      <c r="E290" s="102">
        <v>10.264352192441173</v>
      </c>
      <c r="F290" s="102">
        <v>9.9505389371603119</v>
      </c>
      <c r="G290" s="102">
        <v>9.9828466576500592</v>
      </c>
      <c r="H290" s="102">
        <v>9.8053074778295759</v>
      </c>
      <c r="I290" s="102">
        <v>10.177082803427945</v>
      </c>
      <c r="J290" s="102">
        <v>9.3433263696552373</v>
      </c>
      <c r="K290" s="102">
        <v>9.8918339572089398</v>
      </c>
      <c r="L290" s="102">
        <v>9.68589728665299</v>
      </c>
      <c r="M290" s="102">
        <v>9.8663586022327916</v>
      </c>
      <c r="N290" s="102">
        <v>9.6800231219447337</v>
      </c>
      <c r="O290" s="102">
        <v>9.6074052648555845</v>
      </c>
      <c r="P290" s="102">
        <v>9.8116842270311508</v>
      </c>
      <c r="Q290" s="102">
        <v>9.9017881737629896</v>
      </c>
      <c r="R290" s="102">
        <v>10.037847353859771</v>
      </c>
      <c r="S290" s="102">
        <v>9.936657269317001</v>
      </c>
      <c r="T290" s="102">
        <v>9.4674939616616314</v>
      </c>
      <c r="U290" s="102">
        <v>8.9606881552820052</v>
      </c>
      <c r="V290" s="102">
        <v>8.4012951255412975</v>
      </c>
      <c r="W290" s="102">
        <v>8.2317402349398279</v>
      </c>
      <c r="DA290" s="131" t="s">
        <v>2927</v>
      </c>
    </row>
    <row r="291" spans="1:105" ht="12" customHeight="1" x14ac:dyDescent="0.25">
      <c r="A291" s="107" t="s">
        <v>121</v>
      </c>
      <c r="B291" s="105">
        <v>9.9962036068121964</v>
      </c>
      <c r="C291" s="105">
        <v>8.9639502928353139</v>
      </c>
      <c r="D291" s="105">
        <v>10.28034577219332</v>
      </c>
      <c r="E291" s="105">
        <v>10.266892824989915</v>
      </c>
      <c r="F291" s="105">
        <v>9.9530909388049231</v>
      </c>
      <c r="G291" s="105">
        <v>9.9843230041340103</v>
      </c>
      <c r="H291" s="105">
        <v>9.805914931543251</v>
      </c>
      <c r="I291" s="105">
        <v>10.174173067392978</v>
      </c>
      <c r="J291" s="105">
        <v>9.3416252105149269</v>
      </c>
      <c r="K291" s="105">
        <v>9.8893935599058782</v>
      </c>
      <c r="L291" s="105">
        <v>9.6791702743006631</v>
      </c>
      <c r="M291" s="105">
        <v>9.866651559742003</v>
      </c>
      <c r="N291" s="105">
        <v>9.6780346829619539</v>
      </c>
      <c r="O291" s="105">
        <v>9.6053102139170381</v>
      </c>
      <c r="P291" s="105">
        <v>9.8193128645311329</v>
      </c>
      <c r="Q291" s="105">
        <v>9.906131381259172</v>
      </c>
      <c r="R291" s="105">
        <v>10.039734163641871</v>
      </c>
      <c r="S291" s="105">
        <v>9.9363145616938979</v>
      </c>
      <c r="T291" s="105">
        <v>9.4723704601609455</v>
      </c>
      <c r="U291" s="105">
        <v>8.9665977652304836</v>
      </c>
      <c r="V291" s="105">
        <v>8.4031470785570406</v>
      </c>
      <c r="W291" s="105">
        <v>8.2365027686097356</v>
      </c>
      <c r="DA291" s="132" t="s">
        <v>2928</v>
      </c>
    </row>
    <row r="292" spans="1:105" ht="12" customHeight="1" x14ac:dyDescent="0.25">
      <c r="A292" s="108" t="s">
        <v>53</v>
      </c>
      <c r="B292" s="99">
        <v>5.3793724811164427</v>
      </c>
      <c r="C292" s="99">
        <v>4.3560871139964084</v>
      </c>
      <c r="D292" s="99">
        <v>5.2543701783930388</v>
      </c>
      <c r="E292" s="99">
        <v>5.1329494636044917</v>
      </c>
      <c r="F292" s="99">
        <v>4.985908305408719</v>
      </c>
      <c r="G292" s="99">
        <v>5.0687162370671963</v>
      </c>
      <c r="H292" s="99">
        <v>4.891494321709307</v>
      </c>
      <c r="I292" s="99">
        <v>5.418741812964929</v>
      </c>
      <c r="J292" s="99">
        <v>4.5061283788059834</v>
      </c>
      <c r="K292" s="99">
        <v>4.9279008553371</v>
      </c>
      <c r="L292" s="99">
        <v>4.0785517086123848</v>
      </c>
      <c r="M292" s="99">
        <v>4.5709025453186207</v>
      </c>
      <c r="N292" s="99">
        <v>4.2777855206631692</v>
      </c>
      <c r="O292" s="99">
        <v>4.3412138227199852</v>
      </c>
      <c r="P292" s="99">
        <v>4.6207816078559159</v>
      </c>
      <c r="Q292" s="99">
        <v>4.7151310338479826</v>
      </c>
      <c r="R292" s="99">
        <v>4.9519190449486841</v>
      </c>
      <c r="S292" s="99">
        <v>4.9307471408718646</v>
      </c>
      <c r="T292" s="99">
        <v>4.4949472813444418</v>
      </c>
      <c r="U292" s="99">
        <v>4.1030896354135011</v>
      </c>
      <c r="V292" s="99">
        <v>3.807102908770378</v>
      </c>
      <c r="W292" s="99">
        <v>3.7186477701024407</v>
      </c>
      <c r="DA292" s="63" t="s">
        <v>2929</v>
      </c>
    </row>
    <row r="293" spans="1:105" ht="12" customHeight="1" x14ac:dyDescent="0.25">
      <c r="A293" s="108" t="s">
        <v>52</v>
      </c>
      <c r="B293" s="99">
        <v>4.6168311256957519</v>
      </c>
      <c r="C293" s="99">
        <v>4.6078631788389073</v>
      </c>
      <c r="D293" s="99">
        <v>5.0259755938002799</v>
      </c>
      <c r="E293" s="99">
        <v>5.1339433613854215</v>
      </c>
      <c r="F293" s="99">
        <v>4.967182633396205</v>
      </c>
      <c r="G293" s="99">
        <v>4.915606767066814</v>
      </c>
      <c r="H293" s="99">
        <v>4.9144206098339458</v>
      </c>
      <c r="I293" s="99">
        <v>4.7554312544280499</v>
      </c>
      <c r="J293" s="99">
        <v>4.8354968317089444</v>
      </c>
      <c r="K293" s="99">
        <v>4.9614927045687773</v>
      </c>
      <c r="L293" s="99">
        <v>5.6006185656882783</v>
      </c>
      <c r="M293" s="99">
        <v>5.2957490144233823</v>
      </c>
      <c r="N293" s="99">
        <v>5.4002491622987847</v>
      </c>
      <c r="O293" s="99">
        <v>5.2640963911970529</v>
      </c>
      <c r="P293" s="99">
        <v>5.1985312566752171</v>
      </c>
      <c r="Q293" s="99">
        <v>5.1910003474111894</v>
      </c>
      <c r="R293" s="99">
        <v>5.0878151186931886</v>
      </c>
      <c r="S293" s="99">
        <v>5.0055674208220298</v>
      </c>
      <c r="T293" s="99">
        <v>4.9774231788165038</v>
      </c>
      <c r="U293" s="99">
        <v>4.8635081298169824</v>
      </c>
      <c r="V293" s="99">
        <v>4.5960441697866603</v>
      </c>
      <c r="W293" s="99">
        <v>4.5178549985072936</v>
      </c>
      <c r="DA293" s="63" t="s">
        <v>2930</v>
      </c>
    </row>
    <row r="294" spans="1:105" ht="12" customHeight="1" x14ac:dyDescent="0.25">
      <c r="A294" s="121" t="s">
        <v>54</v>
      </c>
      <c r="B294" s="123">
        <v>1.6833238105042208</v>
      </c>
      <c r="C294" s="123">
        <v>1.7906892823099028</v>
      </c>
      <c r="D294" s="123">
        <v>1.7916066293065804</v>
      </c>
      <c r="E294" s="123">
        <v>1.7851762134610174</v>
      </c>
      <c r="F294" s="123">
        <v>1.8349466825892018</v>
      </c>
      <c r="G294" s="123">
        <v>1.837027865268938</v>
      </c>
      <c r="H294" s="123">
        <v>2.0064880656995348</v>
      </c>
      <c r="I294" s="123">
        <v>1.8717526701263041</v>
      </c>
      <c r="J294" s="123">
        <v>1.9160046066026968</v>
      </c>
      <c r="K294" s="123">
        <v>1.7440571049748346</v>
      </c>
      <c r="L294" s="123">
        <v>2.1230032798019582</v>
      </c>
      <c r="M294" s="123">
        <v>2.1075118273089841</v>
      </c>
      <c r="N294" s="123">
        <v>2.0972769491872918</v>
      </c>
      <c r="O294" s="123">
        <v>2.0444973250468528</v>
      </c>
      <c r="P294" s="123">
        <v>1.9947288220286976</v>
      </c>
      <c r="Q294" s="123">
        <v>1.9504311660972526</v>
      </c>
      <c r="R294" s="123">
        <v>1.904326707087248</v>
      </c>
      <c r="S294" s="123">
        <v>1.8646683552424506</v>
      </c>
      <c r="T294" s="123">
        <v>1.8277729935502987</v>
      </c>
      <c r="U294" s="123">
        <v>1.792893328526918</v>
      </c>
      <c r="V294" s="123">
        <v>1.7574897481595009</v>
      </c>
      <c r="W294" s="123">
        <v>1.7405606747210938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1.6833238105042208</v>
      </c>
      <c r="C297" s="110">
        <v>1.7906892823099028</v>
      </c>
      <c r="D297" s="110">
        <v>1.7916066293065804</v>
      </c>
      <c r="E297" s="110">
        <v>1.7851762134610174</v>
      </c>
      <c r="F297" s="110">
        <v>1.8349466825892018</v>
      </c>
      <c r="G297" s="110">
        <v>1.837027865268938</v>
      </c>
      <c r="H297" s="110">
        <v>2.0064880656995348</v>
      </c>
      <c r="I297" s="110">
        <v>1.8717526701263041</v>
      </c>
      <c r="J297" s="110">
        <v>1.9160046066026968</v>
      </c>
      <c r="K297" s="110">
        <v>1.7440571049748346</v>
      </c>
      <c r="L297" s="110">
        <v>2.1230032798019582</v>
      </c>
      <c r="M297" s="110">
        <v>2.1075118273089841</v>
      </c>
      <c r="N297" s="110">
        <v>2.0972769491872918</v>
      </c>
      <c r="O297" s="110">
        <v>2.0444973250468528</v>
      </c>
      <c r="P297" s="110">
        <v>1.9947288220286976</v>
      </c>
      <c r="Q297" s="110">
        <v>1.9504311660972526</v>
      </c>
      <c r="R297" s="110">
        <v>1.904326707087248</v>
      </c>
      <c r="S297" s="110">
        <v>1.8646683552424506</v>
      </c>
      <c r="T297" s="110">
        <v>1.8277729935502987</v>
      </c>
      <c r="U297" s="110">
        <v>1.792893328526918</v>
      </c>
      <c r="V297" s="110">
        <v>1.7574897481595009</v>
      </c>
      <c r="W297" s="110">
        <v>1.7405606747210938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42.92694256152754</v>
      </c>
      <c r="C299" s="118">
        <f t="shared" si="131"/>
        <v>38.543460555419841</v>
      </c>
      <c r="D299" s="118">
        <f t="shared" si="131"/>
        <v>38.242420684975848</v>
      </c>
      <c r="E299" s="118">
        <f t="shared" si="131"/>
        <v>39.178582007869771</v>
      </c>
      <c r="F299" s="118">
        <f t="shared" si="131"/>
        <v>24.449218268388446</v>
      </c>
      <c r="G299" s="118">
        <f t="shared" si="131"/>
        <v>24.024710926587748</v>
      </c>
      <c r="H299" s="118">
        <f t="shared" si="131"/>
        <v>23.483994794785669</v>
      </c>
      <c r="I299" s="118">
        <f t="shared" si="131"/>
        <v>26.209644840796933</v>
      </c>
      <c r="J299" s="118">
        <f t="shared" si="131"/>
        <v>113.47517887017209</v>
      </c>
      <c r="K299" s="118">
        <f t="shared" si="131"/>
        <v>33.889756242097945</v>
      </c>
      <c r="L299" s="118">
        <f t="shared" si="131"/>
        <v>36.187679993083357</v>
      </c>
      <c r="M299" s="118">
        <f t="shared" si="131"/>
        <v>41.25374845000588</v>
      </c>
      <c r="N299" s="118">
        <f t="shared" si="131"/>
        <v>46.859887535145276</v>
      </c>
      <c r="O299" s="118">
        <f t="shared" si="131"/>
        <v>29.307010506646428</v>
      </c>
      <c r="P299" s="118">
        <f t="shared" si="131"/>
        <v>21.427667563358369</v>
      </c>
      <c r="Q299" s="118">
        <f t="shared" si="131"/>
        <v>19.073314394422106</v>
      </c>
      <c r="R299" s="118">
        <f t="shared" ref="R299:V299" si="132">R300+R303+R305+R315</f>
        <v>37.515115859385823</v>
      </c>
      <c r="S299" s="118">
        <f t="shared" si="132"/>
        <v>41.728226738940478</v>
      </c>
      <c r="T299" s="118">
        <f t="shared" si="132"/>
        <v>38.635382403230501</v>
      </c>
      <c r="U299" s="118">
        <f t="shared" si="132"/>
        <v>44.231078268584909</v>
      </c>
      <c r="V299" s="118">
        <f t="shared" si="132"/>
        <v>19.354371374408288</v>
      </c>
      <c r="W299" s="118">
        <f t="shared" ref="W299" si="133">W300+W303+W305+W315</f>
        <v>33.166452292364866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42.92694256152754</v>
      </c>
      <c r="C300" s="123">
        <f t="shared" si="134"/>
        <v>38.543460555419841</v>
      </c>
      <c r="D300" s="123">
        <f t="shared" si="134"/>
        <v>38.242420684975848</v>
      </c>
      <c r="E300" s="123">
        <f t="shared" si="134"/>
        <v>39.178582007869771</v>
      </c>
      <c r="F300" s="123">
        <f t="shared" si="134"/>
        <v>24.449218268388446</v>
      </c>
      <c r="G300" s="123">
        <f t="shared" si="134"/>
        <v>24.024710926587748</v>
      </c>
      <c r="H300" s="123">
        <f t="shared" si="134"/>
        <v>23.483994794785669</v>
      </c>
      <c r="I300" s="123">
        <f t="shared" si="134"/>
        <v>26.209644840796933</v>
      </c>
      <c r="J300" s="123">
        <f t="shared" si="134"/>
        <v>113.47517887017209</v>
      </c>
      <c r="K300" s="123">
        <f t="shared" si="134"/>
        <v>33.889756242097945</v>
      </c>
      <c r="L300" s="123">
        <f t="shared" si="134"/>
        <v>36.187679993083357</v>
      </c>
      <c r="M300" s="123">
        <f t="shared" si="134"/>
        <v>41.25374845000588</v>
      </c>
      <c r="N300" s="123">
        <f t="shared" si="134"/>
        <v>46.859887535145276</v>
      </c>
      <c r="O300" s="123">
        <f t="shared" si="134"/>
        <v>29.307010506646428</v>
      </c>
      <c r="P300" s="123">
        <f t="shared" si="134"/>
        <v>21.427667563358369</v>
      </c>
      <c r="Q300" s="123">
        <f t="shared" si="134"/>
        <v>19.073314394422106</v>
      </c>
      <c r="R300" s="123">
        <f t="shared" ref="R300:V300" si="135">SUM(R301:R302)</f>
        <v>37.515115859385823</v>
      </c>
      <c r="S300" s="123">
        <f t="shared" si="135"/>
        <v>41.728226738940478</v>
      </c>
      <c r="T300" s="123">
        <f t="shared" si="135"/>
        <v>38.635382403230501</v>
      </c>
      <c r="U300" s="123">
        <f t="shared" si="135"/>
        <v>44.231078268584909</v>
      </c>
      <c r="V300" s="123">
        <f t="shared" si="135"/>
        <v>19.354371374408288</v>
      </c>
      <c r="W300" s="123">
        <f t="shared" ref="W300" si="136">SUM(W301:W302)</f>
        <v>33.166452292364866</v>
      </c>
      <c r="DA300" s="130" t="s">
        <v>3084</v>
      </c>
    </row>
    <row r="301" spans="1:105" ht="12" customHeight="1" x14ac:dyDescent="0.25">
      <c r="A301" s="97" t="s">
        <v>51</v>
      </c>
      <c r="B301" s="99">
        <v>42.92694256152754</v>
      </c>
      <c r="C301" s="99">
        <v>38.543460555419841</v>
      </c>
      <c r="D301" s="99">
        <v>38.242420684975848</v>
      </c>
      <c r="E301" s="99">
        <v>39.178582007869771</v>
      </c>
      <c r="F301" s="99">
        <v>24.449218268388446</v>
      </c>
      <c r="G301" s="99">
        <v>24.024710926587748</v>
      </c>
      <c r="H301" s="99">
        <v>23.483994794785669</v>
      </c>
      <c r="I301" s="99">
        <v>26.209644840796933</v>
      </c>
      <c r="J301" s="99">
        <v>113.47517887017209</v>
      </c>
      <c r="K301" s="99">
        <v>33.889756242097945</v>
      </c>
      <c r="L301" s="99">
        <v>36.187679993083357</v>
      </c>
      <c r="M301" s="99">
        <v>41.25374845000588</v>
      </c>
      <c r="N301" s="99">
        <v>46.859887535145276</v>
      </c>
      <c r="O301" s="99">
        <v>29.307010506646428</v>
      </c>
      <c r="P301" s="99">
        <v>21.427667563358369</v>
      </c>
      <c r="Q301" s="99">
        <v>19.073314394422106</v>
      </c>
      <c r="R301" s="99">
        <v>37.515115859385823</v>
      </c>
      <c r="S301" s="99">
        <v>41.728226738940478</v>
      </c>
      <c r="T301" s="99">
        <v>38.635382403230501</v>
      </c>
      <c r="U301" s="99">
        <v>44.231078268584909</v>
      </c>
      <c r="V301" s="99">
        <v>19.354371374408288</v>
      </c>
      <c r="W301" s="99">
        <v>33.166452292364866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5.2457579485808183E-2</v>
      </c>
      <c r="D322" s="117">
        <f t="shared" si="138"/>
        <v>6.2211779264441963E-2</v>
      </c>
      <c r="E322" s="117">
        <f t="shared" si="138"/>
        <v>3.5966239689863247E-2</v>
      </c>
      <c r="F322" s="117">
        <f t="shared" si="138"/>
        <v>3.919973750991352E-2</v>
      </c>
      <c r="G322" s="117">
        <f t="shared" si="138"/>
        <v>4.2304094079079917E-2</v>
      </c>
      <c r="H322" s="117">
        <f t="shared" si="138"/>
        <v>4.5581729214516739E-2</v>
      </c>
      <c r="I322" s="117">
        <f t="shared" si="138"/>
        <v>8.3010414119024128E-2</v>
      </c>
      <c r="J322" s="117">
        <f t="shared" si="138"/>
        <v>0.18007306578211518</v>
      </c>
      <c r="K322" s="117">
        <f t="shared" si="138"/>
        <v>5.5908385928341291E-2</v>
      </c>
      <c r="L322" s="117">
        <f t="shared" si="138"/>
        <v>9.8121440609898972E-3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2.3945851607643946E-2</v>
      </c>
      <c r="S322" s="117">
        <f t="shared" si="139"/>
        <v>9.731191463620923E-3</v>
      </c>
      <c r="T322" s="117">
        <f t="shared" si="139"/>
        <v>2.1170632476253642E-2</v>
      </c>
      <c r="U322" s="117">
        <f t="shared" si="139"/>
        <v>2.6557162927444051E-2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4.6495423064293412E-2</v>
      </c>
      <c r="D323" s="122">
        <f t="shared" si="141"/>
        <v>5.4231550641552453E-2</v>
      </c>
      <c r="E323" s="122">
        <f t="shared" si="141"/>
        <v>3.1423653855046391E-2</v>
      </c>
      <c r="F323" s="122">
        <f t="shared" si="141"/>
        <v>3.2034918195406825E-2</v>
      </c>
      <c r="G323" s="122">
        <f t="shared" si="141"/>
        <v>3.43021302282044E-2</v>
      </c>
      <c r="H323" s="122">
        <f t="shared" si="141"/>
        <v>3.6661950826046036E-2</v>
      </c>
      <c r="I323" s="122">
        <f t="shared" si="141"/>
        <v>6.851239644312597E-2</v>
      </c>
      <c r="J323" s="122">
        <f t="shared" si="141"/>
        <v>0.17197902564964193</v>
      </c>
      <c r="K323" s="122">
        <f t="shared" si="141"/>
        <v>4.812125028662307E-2</v>
      </c>
      <c r="L323" s="122">
        <f t="shared" si="141"/>
        <v>8.4073519214491726E-3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2.0252275093057985E-2</v>
      </c>
      <c r="S323" s="122">
        <f t="shared" si="142"/>
        <v>8.3244633195458349E-3</v>
      </c>
      <c r="T323" s="122">
        <f t="shared" si="142"/>
        <v>1.7864429067412691E-2</v>
      </c>
      <c r="U323" s="122">
        <f t="shared" si="142"/>
        <v>2.2913666784264531E-2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4.6199836881344498E-2</v>
      </c>
      <c r="D324" s="98">
        <v>5.389097291385065E-2</v>
      </c>
      <c r="E324" s="98">
        <v>3.1228433261773266E-2</v>
      </c>
      <c r="F324" s="98">
        <v>3.1838397489438501E-2</v>
      </c>
      <c r="G324" s="98">
        <v>3.4095043141862659E-2</v>
      </c>
      <c r="H324" s="98">
        <v>3.6444417832740966E-2</v>
      </c>
      <c r="I324" s="98">
        <v>6.8114430551408311E-2</v>
      </c>
      <c r="J324" s="98">
        <v>0.170967212565099</v>
      </c>
      <c r="K324" s="98">
        <v>4.7839088588665951E-2</v>
      </c>
      <c r="L324" s="98">
        <v>8.3565732060428364E-3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2.0133070227841856E-2</v>
      </c>
      <c r="S324" s="98">
        <v>8.2750109899098548E-3</v>
      </c>
      <c r="T324" s="98">
        <v>1.7756679005999462E-2</v>
      </c>
      <c r="U324" s="98">
        <v>2.2774986941137353E-2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2.9558618294891402E-4</v>
      </c>
      <c r="D325" s="98">
        <v>3.4057772770180333E-4</v>
      </c>
      <c r="E325" s="98">
        <v>1.9522059327312232E-4</v>
      </c>
      <c r="F325" s="98">
        <v>1.965207059683273E-4</v>
      </c>
      <c r="G325" s="98">
        <v>2.0708708634174338E-4</v>
      </c>
      <c r="H325" s="98">
        <v>2.1753299330507043E-4</v>
      </c>
      <c r="I325" s="98">
        <v>3.9796589171766104E-4</v>
      </c>
      <c r="J325" s="98">
        <v>1.0118130845429211E-3</v>
      </c>
      <c r="K325" s="98">
        <v>2.8216169795711887E-4</v>
      </c>
      <c r="L325" s="98">
        <v>5.077871540633545E-5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1.1920486521613086E-4</v>
      </c>
      <c r="S325" s="98">
        <v>4.9452329635980289E-5</v>
      </c>
      <c r="T325" s="98">
        <v>1.0775006141323023E-4</v>
      </c>
      <c r="U325" s="98">
        <v>1.3867984312717678E-4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1.6268893135439149E-5</v>
      </c>
      <c r="D326" s="122">
        <f t="shared" si="144"/>
        <v>0</v>
      </c>
      <c r="E326" s="122">
        <f t="shared" si="144"/>
        <v>2.3671281773586879E-5</v>
      </c>
      <c r="F326" s="122">
        <f t="shared" si="144"/>
        <v>5.0863117978636393E-5</v>
      </c>
      <c r="G326" s="122">
        <f t="shared" si="144"/>
        <v>1.1072708056893855E-4</v>
      </c>
      <c r="H326" s="122">
        <f t="shared" si="144"/>
        <v>1.9847510106567919E-4</v>
      </c>
      <c r="I326" s="122">
        <f t="shared" si="144"/>
        <v>6.1287631112749298E-5</v>
      </c>
      <c r="J326" s="122">
        <f t="shared" si="144"/>
        <v>6.1112081143295378E-5</v>
      </c>
      <c r="K326" s="122">
        <f t="shared" si="144"/>
        <v>1.0625495853394982E-4</v>
      </c>
      <c r="L326" s="122">
        <f t="shared" si="144"/>
        <v>1.4849142457458413E-5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1.1640735839394356E-4</v>
      </c>
      <c r="S326" s="122">
        <f t="shared" si="144"/>
        <v>2.6354042870598566E-5</v>
      </c>
      <c r="T326" s="122">
        <f t="shared" si="144"/>
        <v>4.0925563378755436E-5</v>
      </c>
      <c r="U326" s="122">
        <f t="shared" si="144"/>
        <v>4.2700326934561876E-5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1.6268893135439149E-5</v>
      </c>
      <c r="D327" s="98">
        <v>0</v>
      </c>
      <c r="E327" s="98">
        <v>2.3671281773586879E-5</v>
      </c>
      <c r="F327" s="98">
        <v>5.0863117978636393E-5</v>
      </c>
      <c r="G327" s="98">
        <v>1.1072708056893855E-4</v>
      </c>
      <c r="H327" s="98">
        <v>1.9847510106567919E-4</v>
      </c>
      <c r="I327" s="98">
        <v>6.1287631112749298E-5</v>
      </c>
      <c r="J327" s="98">
        <v>6.1112081143295378E-5</v>
      </c>
      <c r="K327" s="98">
        <v>1.0625495853394982E-4</v>
      </c>
      <c r="L327" s="98">
        <v>1.4849142457458413E-5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1.1640735839394356E-4</v>
      </c>
      <c r="S327" s="98">
        <v>2.6354042870598566E-5</v>
      </c>
      <c r="T327" s="98">
        <v>4.0925563378755436E-5</v>
      </c>
      <c r="U327" s="98">
        <v>4.2700326934561876E-5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4.9361037156586615E-3</v>
      </c>
      <c r="D328" s="122">
        <v>6.784350237654441E-3</v>
      </c>
      <c r="E328" s="122">
        <v>3.8408752280273423E-3</v>
      </c>
      <c r="F328" s="122">
        <v>5.9730041556979984E-3</v>
      </c>
      <c r="G328" s="122">
        <v>6.6424302890914517E-3</v>
      </c>
      <c r="H328" s="122">
        <v>7.2170975465715506E-3</v>
      </c>
      <c r="I328" s="122">
        <v>1.2101761940766367E-2</v>
      </c>
      <c r="J328" s="122">
        <v>6.6364625927698533E-3</v>
      </c>
      <c r="K328" s="122">
        <v>6.4680827725109389E-3</v>
      </c>
      <c r="L328" s="122">
        <v>1.143360234363259E-3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2.9642006859724305E-3</v>
      </c>
      <c r="S328" s="122">
        <v>1.1468263348295793E-3</v>
      </c>
      <c r="T328" s="122">
        <v>2.7091963890735048E-3</v>
      </c>
      <c r="U328" s="122">
        <v>2.9602440933869521E-3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2.4032096736691043E-3</v>
      </c>
      <c r="D334" s="101">
        <v>3.7514293392200073E-3</v>
      </c>
      <c r="E334" s="101">
        <v>2.1185986118401547E-3</v>
      </c>
      <c r="F334" s="101">
        <v>2.532288922349764E-3</v>
      </c>
      <c r="G334" s="101">
        <v>3.501840526592131E-3</v>
      </c>
      <c r="H334" s="101">
        <v>4.144390376286969E-3</v>
      </c>
      <c r="I334" s="101">
        <v>4.0500519368638476E-3</v>
      </c>
      <c r="J334" s="101">
        <v>3.8245554157312839E-3</v>
      </c>
      <c r="K334" s="101">
        <v>2.1393206983493841E-3</v>
      </c>
      <c r="L334" s="101">
        <v>1.0449689148747836E-3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1.3550695931464107E-3</v>
      </c>
      <c r="S334" s="101">
        <v>5.5298790437920608E-4</v>
      </c>
      <c r="T334" s="101">
        <v>1.7760487997716995E-3</v>
      </c>
      <c r="U334" s="101">
        <v>1.4702879490236965E-3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2.5328940419895576E-3</v>
      </c>
      <c r="D335" s="104">
        <v>3.0329208984344333E-3</v>
      </c>
      <c r="E335" s="104">
        <v>1.7222766161871874E-3</v>
      </c>
      <c r="F335" s="104">
        <v>3.4407152333482344E-3</v>
      </c>
      <c r="G335" s="104">
        <v>3.1405897624993207E-3</v>
      </c>
      <c r="H335" s="104">
        <v>3.0727071702845816E-3</v>
      </c>
      <c r="I335" s="104">
        <v>8.051710003902519E-3</v>
      </c>
      <c r="J335" s="104">
        <v>2.8119071770385693E-3</v>
      </c>
      <c r="K335" s="104">
        <v>4.3287620741615544E-3</v>
      </c>
      <c r="L335" s="104">
        <v>9.8391319488475389E-5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1.6091310928260198E-3</v>
      </c>
      <c r="S335" s="104">
        <v>5.9383843045037322E-4</v>
      </c>
      <c r="T335" s="104">
        <v>9.3314758930180554E-4</v>
      </c>
      <c r="U335" s="104">
        <v>1.4899561443632557E-3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1.4336157651489607E-3</v>
      </c>
      <c r="D336" s="98">
        <v>1.7900210659370823E-3</v>
      </c>
      <c r="E336" s="98">
        <v>9.9718757839913855E-4</v>
      </c>
      <c r="F336" s="98">
        <v>1.9942013036914901E-3</v>
      </c>
      <c r="G336" s="98">
        <v>1.8395720031664459E-3</v>
      </c>
      <c r="H336" s="98">
        <v>1.7721044835603225E-3</v>
      </c>
      <c r="I336" s="98">
        <v>4.9028690758402323E-3</v>
      </c>
      <c r="J336" s="98">
        <v>1.5736287076518686E-3</v>
      </c>
      <c r="K336" s="98">
        <v>2.4878305841178026E-3</v>
      </c>
      <c r="L336" s="98">
        <v>4.890602788876047E-5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8.9147439506673926E-4</v>
      </c>
      <c r="S336" s="98">
        <v>3.2933815214988225E-4</v>
      </c>
      <c r="T336" s="98">
        <v>4.952495345766616E-4</v>
      </c>
      <c r="U336" s="98">
        <v>7.6225279877058423E-4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1.0992782768405971E-3</v>
      </c>
      <c r="D337" s="98">
        <v>1.2428998324973512E-3</v>
      </c>
      <c r="E337" s="98">
        <v>7.2508903778804889E-4</v>
      </c>
      <c r="F337" s="98">
        <v>1.4465139296567441E-3</v>
      </c>
      <c r="G337" s="98">
        <v>1.3010177593328746E-3</v>
      </c>
      <c r="H337" s="98">
        <v>1.3006026867242592E-3</v>
      </c>
      <c r="I337" s="98">
        <v>3.1488409280622863E-3</v>
      </c>
      <c r="J337" s="98">
        <v>1.2382784693867007E-3</v>
      </c>
      <c r="K337" s="98">
        <v>1.8409314900437515E-3</v>
      </c>
      <c r="L337" s="98">
        <v>4.9485291599714926E-5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7.1765669775928059E-4</v>
      </c>
      <c r="S337" s="98">
        <v>2.6450027830049097E-4</v>
      </c>
      <c r="T337" s="98">
        <v>4.3789805472514389E-4</v>
      </c>
      <c r="U337" s="98">
        <v>7.2770334559267146E-4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1.0097838127206664E-3</v>
      </c>
      <c r="D338" s="122">
        <v>1.1958783852350678E-3</v>
      </c>
      <c r="E338" s="122">
        <v>6.7803932501593091E-4</v>
      </c>
      <c r="F338" s="122">
        <v>1.1409520408300539E-3</v>
      </c>
      <c r="G338" s="122">
        <v>1.2488064812151299E-3</v>
      </c>
      <c r="H338" s="122">
        <v>1.5042057408334692E-3</v>
      </c>
      <c r="I338" s="122">
        <v>2.334968104019041E-3</v>
      </c>
      <c r="J338" s="122">
        <v>1.3964654585601156E-3</v>
      </c>
      <c r="K338" s="122">
        <v>1.2127979106733389E-3</v>
      </c>
      <c r="L338" s="122">
        <v>2.4658276272000685E-4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6.1296847021958601E-4</v>
      </c>
      <c r="S338" s="122">
        <v>2.3354776637491038E-4</v>
      </c>
      <c r="T338" s="122">
        <v>5.5608145638869012E-4</v>
      </c>
      <c r="U338" s="122">
        <v>6.4055172285800452E-4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1.0097838127206664E-3</v>
      </c>
      <c r="D341" s="33">
        <v>1.1958783852350678E-3</v>
      </c>
      <c r="E341" s="33">
        <v>6.7803932501593091E-4</v>
      </c>
      <c r="F341" s="33">
        <v>1.1409520408300539E-3</v>
      </c>
      <c r="G341" s="33">
        <v>1.2488064812151299E-3</v>
      </c>
      <c r="H341" s="33">
        <v>1.5042057408334692E-3</v>
      </c>
      <c r="I341" s="33">
        <v>2.334968104019041E-3</v>
      </c>
      <c r="J341" s="33">
        <v>1.3964654585601156E-3</v>
      </c>
      <c r="K341" s="33">
        <v>1.2127979106733389E-3</v>
      </c>
      <c r="L341" s="33">
        <v>2.4658276272000685E-4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6.1296847021958601E-4</v>
      </c>
      <c r="S341" s="33">
        <v>2.3354776637491038E-4</v>
      </c>
      <c r="T341" s="33">
        <v>5.5608145638869012E-4</v>
      </c>
      <c r="U341" s="33">
        <v>6.4055172285800452E-4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3.7103502032993715E-2</v>
      </c>
      <c r="D343" s="117">
        <f t="shared" si="145"/>
        <v>4.4255434101330073E-2</v>
      </c>
      <c r="E343" s="117">
        <f t="shared" si="145"/>
        <v>2.5804384254482709E-2</v>
      </c>
      <c r="F343" s="117">
        <f t="shared" si="145"/>
        <v>2.8603784284710842E-2</v>
      </c>
      <c r="G343" s="117">
        <f t="shared" si="145"/>
        <v>3.1137934025187646E-2</v>
      </c>
      <c r="H343" s="117">
        <f t="shared" si="145"/>
        <v>3.395702794573633E-2</v>
      </c>
      <c r="I343" s="117">
        <f t="shared" si="145"/>
        <v>6.1750514371640988E-2</v>
      </c>
      <c r="J343" s="117">
        <f t="shared" si="145"/>
        <v>0.13318024437657563</v>
      </c>
      <c r="K343" s="117">
        <f t="shared" si="145"/>
        <v>4.2311279064943114E-2</v>
      </c>
      <c r="L343" s="117">
        <f t="shared" si="145"/>
        <v>7.4047466227518052E-3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1.9745629862925194E-2</v>
      </c>
      <c r="S343" s="117">
        <f t="shared" si="146"/>
        <v>8.131326888556974E-3</v>
      </c>
      <c r="T343" s="117">
        <f t="shared" si="146"/>
        <v>1.8017515925219978E-2</v>
      </c>
      <c r="U343" s="117">
        <f t="shared" si="146"/>
        <v>2.3116946763045848E-2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3.2403698915615418E-2</v>
      </c>
      <c r="D344" s="122">
        <f t="shared" si="148"/>
        <v>3.8068497687022834E-2</v>
      </c>
      <c r="E344" s="122">
        <f t="shared" si="148"/>
        <v>2.2224493951195752E-2</v>
      </c>
      <c r="F344" s="122">
        <f t="shared" si="148"/>
        <v>2.2832072607418895E-2</v>
      </c>
      <c r="G344" s="122">
        <f t="shared" si="148"/>
        <v>2.4642978355119197E-2</v>
      </c>
      <c r="H344" s="122">
        <f t="shared" si="148"/>
        <v>2.6553969862904179E-2</v>
      </c>
      <c r="I344" s="122">
        <f t="shared" si="148"/>
        <v>5.0038861414860421E-2</v>
      </c>
      <c r="J344" s="122">
        <f t="shared" si="148"/>
        <v>0.12669466249450578</v>
      </c>
      <c r="K344" s="122">
        <f t="shared" si="148"/>
        <v>3.576248372670824E-2</v>
      </c>
      <c r="L344" s="122">
        <f t="shared" si="148"/>
        <v>6.3043693003438208E-3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1.6252456286020619E-2</v>
      </c>
      <c r="S344" s="122">
        <f t="shared" si="149"/>
        <v>6.8564276584477252E-3</v>
      </c>
      <c r="T344" s="122">
        <f t="shared" si="149"/>
        <v>1.511022699580233E-2</v>
      </c>
      <c r="U344" s="122">
        <f t="shared" si="149"/>
        <v>1.9845033191768561E-2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3.2108112732666505E-2</v>
      </c>
      <c r="D345" s="98">
        <v>3.7727919959321031E-2</v>
      </c>
      <c r="E345" s="98">
        <v>2.2029273357922631E-2</v>
      </c>
      <c r="F345" s="98">
        <v>2.2635551901450567E-2</v>
      </c>
      <c r="G345" s="98">
        <v>2.4435891268777453E-2</v>
      </c>
      <c r="H345" s="98">
        <v>2.6336436869599109E-2</v>
      </c>
      <c r="I345" s="98">
        <v>4.9640895523142763E-2</v>
      </c>
      <c r="J345" s="98">
        <v>0.12568284940996285</v>
      </c>
      <c r="K345" s="98">
        <v>3.5480322028751121E-2</v>
      </c>
      <c r="L345" s="98">
        <v>6.2535905849374854E-3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1.613325142080449E-2</v>
      </c>
      <c r="S345" s="98">
        <v>6.806975328811745E-3</v>
      </c>
      <c r="T345" s="98">
        <v>1.50024769343891E-2</v>
      </c>
      <c r="U345" s="98">
        <v>1.9706353348641382E-2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2.9558618294891402E-4</v>
      </c>
      <c r="D346" s="98">
        <v>3.4057772770180333E-4</v>
      </c>
      <c r="E346" s="98">
        <v>1.9522059327312232E-4</v>
      </c>
      <c r="F346" s="98">
        <v>1.965207059683273E-4</v>
      </c>
      <c r="G346" s="98">
        <v>2.0708708634174338E-4</v>
      </c>
      <c r="H346" s="98">
        <v>2.1753299330507043E-4</v>
      </c>
      <c r="I346" s="98">
        <v>3.9796589171766104E-4</v>
      </c>
      <c r="J346" s="98">
        <v>1.0118130845429211E-3</v>
      </c>
      <c r="K346" s="98">
        <v>2.8216169795711887E-4</v>
      </c>
      <c r="L346" s="98">
        <v>5.077871540633545E-5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1.1920486521613086E-4</v>
      </c>
      <c r="S346" s="98">
        <v>4.9452329635980289E-5</v>
      </c>
      <c r="T346" s="98">
        <v>1.0775006141323023E-4</v>
      </c>
      <c r="U346" s="98">
        <v>1.3867984312717678E-4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4.2462789725751544E-5</v>
      </c>
      <c r="D347" s="122">
        <f t="shared" si="151"/>
        <v>0</v>
      </c>
      <c r="E347" s="122">
        <f t="shared" si="151"/>
        <v>6.6276203635852389E-5</v>
      </c>
      <c r="F347" s="122">
        <f t="shared" si="151"/>
        <v>1.4726684512074561E-4</v>
      </c>
      <c r="G347" s="122">
        <f t="shared" si="151"/>
        <v>3.312691758506167E-4</v>
      </c>
      <c r="H347" s="122">
        <f t="shared" si="151"/>
        <v>6.1308430294738686E-4</v>
      </c>
      <c r="I347" s="122">
        <f t="shared" si="151"/>
        <v>1.9533474012833942E-4</v>
      </c>
      <c r="J347" s="122">
        <f t="shared" si="151"/>
        <v>2.0088681685663325E-4</v>
      </c>
      <c r="K347" s="122">
        <f t="shared" si="151"/>
        <v>3.6016889054188341E-4</v>
      </c>
      <c r="L347" s="122">
        <f t="shared" si="151"/>
        <v>5.1894594985638274E-5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5.1510655345177712E-4</v>
      </c>
      <c r="S347" s="122">
        <f t="shared" si="151"/>
        <v>1.1884108503007805E-4</v>
      </c>
      <c r="T347" s="122">
        <f t="shared" si="151"/>
        <v>1.8743507716262469E-4</v>
      </c>
      <c r="U347" s="122">
        <f t="shared" si="151"/>
        <v>1.9830372199834025E-4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4.2462789725751544E-5</v>
      </c>
      <c r="D348" s="98">
        <v>0</v>
      </c>
      <c r="E348" s="98">
        <v>6.6276203635852389E-5</v>
      </c>
      <c r="F348" s="98">
        <v>1.4726684512074561E-4</v>
      </c>
      <c r="G348" s="98">
        <v>3.312691758506167E-4</v>
      </c>
      <c r="H348" s="98">
        <v>6.1308430294738686E-4</v>
      </c>
      <c r="I348" s="98">
        <v>1.9533474012833942E-4</v>
      </c>
      <c r="J348" s="98">
        <v>2.0088681685663325E-4</v>
      </c>
      <c r="K348" s="98">
        <v>3.6016889054188341E-4</v>
      </c>
      <c r="L348" s="98">
        <v>5.1894594985638274E-5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5.1510655345177712E-4</v>
      </c>
      <c r="S348" s="98">
        <v>1.1884108503007805E-4</v>
      </c>
      <c r="T348" s="98">
        <v>1.8743507716262469E-4</v>
      </c>
      <c r="U348" s="98">
        <v>1.9830372199834025E-4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3.8805530695096551E-3</v>
      </c>
      <c r="D349" s="122">
        <v>5.2654524080525331E-3</v>
      </c>
      <c r="E349" s="122">
        <v>2.9902446503468931E-3</v>
      </c>
      <c r="F349" s="122">
        <v>4.742226815939732E-3</v>
      </c>
      <c r="G349" s="122">
        <v>5.196340082002331E-3</v>
      </c>
      <c r="H349" s="122">
        <v>5.6226452955755405E-3</v>
      </c>
      <c r="I349" s="122">
        <v>9.7008385222251119E-3</v>
      </c>
      <c r="J349" s="122">
        <v>5.1967379418795421E-3</v>
      </c>
      <c r="K349" s="122">
        <v>5.2417239371819364E-3</v>
      </c>
      <c r="L349" s="122">
        <v>8.5551563941845237E-4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2.4778688290635516E-3</v>
      </c>
      <c r="S349" s="122">
        <v>9.625279024143104E-4</v>
      </c>
      <c r="T349" s="122">
        <v>2.25150495252479E-3</v>
      </c>
      <c r="U349" s="122">
        <v>2.5258126843970452E-3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1.7420616583832169E-3</v>
      </c>
      <c r="D355" s="101">
        <v>2.7231718498191507E-3</v>
      </c>
      <c r="E355" s="101">
        <v>1.5402069472554344E-3</v>
      </c>
      <c r="F355" s="101">
        <v>1.8437457757373087E-3</v>
      </c>
      <c r="G355" s="101">
        <v>2.5537809516988264E-3</v>
      </c>
      <c r="H355" s="101">
        <v>3.0275073702147699E-3</v>
      </c>
      <c r="I355" s="101">
        <v>2.9639410991018776E-3</v>
      </c>
      <c r="J355" s="101">
        <v>2.8045259790040579E-3</v>
      </c>
      <c r="K355" s="101">
        <v>1.5723250070773032E-3</v>
      </c>
      <c r="L355" s="101">
        <v>7.6999355683966884E-4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1.0617241189721804E-3</v>
      </c>
      <c r="S355" s="101">
        <v>4.374809405220955E-4</v>
      </c>
      <c r="T355" s="101">
        <v>1.4181555568387549E-3</v>
      </c>
      <c r="U355" s="101">
        <v>1.1841837576684836E-3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2.1384914111264382E-3</v>
      </c>
      <c r="D356" s="104">
        <v>2.5422805582333823E-3</v>
      </c>
      <c r="E356" s="104">
        <v>1.4500377030914585E-3</v>
      </c>
      <c r="F356" s="104">
        <v>2.8984810402024235E-3</v>
      </c>
      <c r="G356" s="104">
        <v>2.642559130303505E-3</v>
      </c>
      <c r="H356" s="104">
        <v>2.595137925360771E-3</v>
      </c>
      <c r="I356" s="104">
        <v>6.7368974231232347E-3</v>
      </c>
      <c r="J356" s="104">
        <v>2.3922119628754842E-3</v>
      </c>
      <c r="K356" s="104">
        <v>3.669398930104633E-3</v>
      </c>
      <c r="L356" s="104">
        <v>8.5522082578783532E-5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1.4161447100913714E-3</v>
      </c>
      <c r="S356" s="104">
        <v>5.250469618922149E-4</v>
      </c>
      <c r="T356" s="104">
        <v>8.3334939568603509E-4</v>
      </c>
      <c r="U356" s="104">
        <v>1.3416289267285616E-3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1.0392131342858411E-3</v>
      </c>
      <c r="D357" s="98">
        <v>1.2993807257360311E-3</v>
      </c>
      <c r="E357" s="98">
        <v>7.2494866530340958E-4</v>
      </c>
      <c r="F357" s="98">
        <v>1.4519671105456794E-3</v>
      </c>
      <c r="G357" s="98">
        <v>1.3415413709706306E-3</v>
      </c>
      <c r="H357" s="98">
        <v>1.2945352386365119E-3</v>
      </c>
      <c r="I357" s="98">
        <v>3.5880564950609489E-3</v>
      </c>
      <c r="J357" s="98">
        <v>1.1539334934887835E-3</v>
      </c>
      <c r="K357" s="98">
        <v>1.8284674400608813E-3</v>
      </c>
      <c r="L357" s="98">
        <v>3.6036790979068605E-5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6.9848801233209079E-4</v>
      </c>
      <c r="S357" s="98">
        <v>2.6054668359172387E-4</v>
      </c>
      <c r="T357" s="98">
        <v>3.9545134096089115E-4</v>
      </c>
      <c r="U357" s="98">
        <v>6.1392558113589014E-4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1.0992782768405971E-3</v>
      </c>
      <c r="D358" s="98">
        <v>1.2428998324973512E-3</v>
      </c>
      <c r="E358" s="98">
        <v>7.2508903778804889E-4</v>
      </c>
      <c r="F358" s="98">
        <v>1.4465139296567441E-3</v>
      </c>
      <c r="G358" s="98">
        <v>1.3010177593328746E-3</v>
      </c>
      <c r="H358" s="98">
        <v>1.3006026867242592E-3</v>
      </c>
      <c r="I358" s="98">
        <v>3.1488409280622863E-3</v>
      </c>
      <c r="J358" s="98">
        <v>1.2382784693867007E-3</v>
      </c>
      <c r="K358" s="98">
        <v>1.8409314900437515E-3</v>
      </c>
      <c r="L358" s="98">
        <v>4.9485291599714926E-5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7.1765669775928059E-4</v>
      </c>
      <c r="S358" s="98">
        <v>2.6450027830049097E-4</v>
      </c>
      <c r="T358" s="98">
        <v>4.3789805472514389E-4</v>
      </c>
      <c r="U358" s="98">
        <v>7.2770334559267146E-4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7.7678725814288915E-4</v>
      </c>
      <c r="D359" s="122">
        <v>9.2148400625470398E-4</v>
      </c>
      <c r="E359" s="122">
        <v>5.233694493042109E-4</v>
      </c>
      <c r="F359" s="122">
        <v>8.8221801623147064E-4</v>
      </c>
      <c r="G359" s="122">
        <v>9.6734641221550121E-4</v>
      </c>
      <c r="H359" s="122">
        <v>1.1673284843092275E-3</v>
      </c>
      <c r="I359" s="122">
        <v>1.8154796944271127E-3</v>
      </c>
      <c r="J359" s="122">
        <v>1.0879571233336804E-3</v>
      </c>
      <c r="K359" s="122">
        <v>9.4690251051105173E-4</v>
      </c>
      <c r="L359" s="122">
        <v>1.9296708800389402E-4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5.0019819438924383E-4</v>
      </c>
      <c r="S359" s="122">
        <v>1.9353024266485959E-4</v>
      </c>
      <c r="T359" s="122">
        <v>4.6834889973023161E-4</v>
      </c>
      <c r="U359" s="122">
        <v>5.4779716488190082E-4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7.7678725814288915E-4</v>
      </c>
      <c r="D362" s="33">
        <v>9.2148400625470398E-4</v>
      </c>
      <c r="E362" s="33">
        <v>5.233694493042109E-4</v>
      </c>
      <c r="F362" s="33">
        <v>8.8221801623147064E-4</v>
      </c>
      <c r="G362" s="33">
        <v>9.6734641221550121E-4</v>
      </c>
      <c r="H362" s="33">
        <v>1.1673284843092275E-3</v>
      </c>
      <c r="I362" s="33">
        <v>1.8154796944271127E-3</v>
      </c>
      <c r="J362" s="33">
        <v>1.0879571233336804E-3</v>
      </c>
      <c r="K362" s="33">
        <v>9.4690251051105173E-4</v>
      </c>
      <c r="L362" s="33">
        <v>1.9296708800389402E-4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5.0019819438924383E-4</v>
      </c>
      <c r="S362" s="33">
        <v>1.9353024266485959E-4</v>
      </c>
      <c r="T362" s="33">
        <v>4.6834889973023161E-4</v>
      </c>
      <c r="U362" s="33">
        <v>5.4779716488190082E-4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0.7073048813285725</v>
      </c>
      <c r="D364" s="119">
        <f t="shared" si="152"/>
        <v>0.71136743916637823</v>
      </c>
      <c r="E364" s="119">
        <f t="shared" si="152"/>
        <v>0.71746127693619965</v>
      </c>
      <c r="F364" s="119">
        <f t="shared" si="152"/>
        <v>0.7296932607642338</v>
      </c>
      <c r="G364" s="119">
        <f t="shared" si="152"/>
        <v>0.73605013186148993</v>
      </c>
      <c r="H364" s="119">
        <f t="shared" si="152"/>
        <v>0.74497015648370346</v>
      </c>
      <c r="I364" s="119">
        <f t="shared" si="152"/>
        <v>0.7438887641627745</v>
      </c>
      <c r="J364" s="119">
        <f t="shared" si="152"/>
        <v>0.73959003140270341</v>
      </c>
      <c r="K364" s="119">
        <f t="shared" si="152"/>
        <v>0.75679664798719437</v>
      </c>
      <c r="L364" s="119">
        <f t="shared" si="152"/>
        <v>0.75465123389197142</v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0.82459501488859277</v>
      </c>
      <c r="S364" s="119">
        <f t="shared" si="153"/>
        <v>0.83559417353518517</v>
      </c>
      <c r="T364" s="119">
        <f t="shared" si="153"/>
        <v>0.85106176895893859</v>
      </c>
      <c r="U364" s="119">
        <f t="shared" si="153"/>
        <v>0.87045995184812841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0.69692233729775732</v>
      </c>
      <c r="D365" s="124">
        <f t="shared" si="155"/>
        <v>0.70196218320658865</v>
      </c>
      <c r="E365" s="124">
        <f t="shared" si="155"/>
        <v>0.7072536520964342</v>
      </c>
      <c r="F365" s="124">
        <f t="shared" si="155"/>
        <v>0.71272454851133549</v>
      </c>
      <c r="G365" s="124">
        <f t="shared" si="155"/>
        <v>0.71840956206436668</v>
      </c>
      <c r="H365" s="124">
        <f t="shared" si="155"/>
        <v>0.72429233209377486</v>
      </c>
      <c r="I365" s="124">
        <f t="shared" si="155"/>
        <v>0.73036215360528312</v>
      </c>
      <c r="J365" s="124">
        <f t="shared" si="155"/>
        <v>0.73668670941658854</v>
      </c>
      <c r="K365" s="124">
        <f t="shared" si="155"/>
        <v>0.74317445024178086</v>
      </c>
      <c r="L365" s="124">
        <f t="shared" si="155"/>
        <v>0.7498638524051624</v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0.80250027275165681</v>
      </c>
      <c r="S365" s="124">
        <f t="shared" si="156"/>
        <v>0.82364801131970122</v>
      </c>
      <c r="T365" s="124">
        <f t="shared" si="156"/>
        <v>0.84582759061500457</v>
      </c>
      <c r="U365" s="124">
        <f t="shared" si="156"/>
        <v>0.86607845783097059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0.69498324886146445</v>
      </c>
      <c r="D366" s="111">
        <f t="shared" si="158"/>
        <v>0.70007865732230057</v>
      </c>
      <c r="E366" s="111">
        <f t="shared" si="158"/>
        <v>0.70542358539929284</v>
      </c>
      <c r="F366" s="111">
        <f t="shared" si="158"/>
        <v>0.71095135705116064</v>
      </c>
      <c r="G366" s="111">
        <f t="shared" si="158"/>
        <v>0.71669923299714255</v>
      </c>
      <c r="H366" s="111">
        <f t="shared" si="158"/>
        <v>0.72264666129304878</v>
      </c>
      <c r="I366" s="111">
        <f t="shared" si="158"/>
        <v>0.72878676546634369</v>
      </c>
      <c r="J366" s="111">
        <f t="shared" si="158"/>
        <v>0.73512837651316754</v>
      </c>
      <c r="K366" s="111">
        <f t="shared" si="158"/>
        <v>0.74165965689315261</v>
      </c>
      <c r="L366" s="111">
        <f t="shared" si="158"/>
        <v>0.74834390015459518</v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0.8013309067235036</v>
      </c>
      <c r="S366" s="111">
        <f t="shared" si="159"/>
        <v>0.82259411342315303</v>
      </c>
      <c r="T366" s="111">
        <f t="shared" si="159"/>
        <v>0.84489205044029925</v>
      </c>
      <c r="U366" s="111">
        <f t="shared" si="159"/>
        <v>0.8652629922279671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2.6100601542002408</v>
      </c>
      <c r="D368" s="124" t="str">
        <f t="shared" si="164"/>
        <v/>
      </c>
      <c r="E368" s="124">
        <f t="shared" si="164"/>
        <v>2.7998569857676805</v>
      </c>
      <c r="F368" s="124">
        <f t="shared" si="164"/>
        <v>2.8953562222158866</v>
      </c>
      <c r="G368" s="124">
        <f t="shared" si="164"/>
        <v>2.9917629377428487</v>
      </c>
      <c r="H368" s="124">
        <f t="shared" si="164"/>
        <v>3.0889733757813054</v>
      </c>
      <c r="I368" s="124">
        <f t="shared" si="164"/>
        <v>3.1871804568361775</v>
      </c>
      <c r="J368" s="124">
        <f t="shared" si="164"/>
        <v>3.287186642942082</v>
      </c>
      <c r="K368" s="124">
        <f t="shared" si="164"/>
        <v>3.3896666613144912</v>
      </c>
      <c r="L368" s="124">
        <f t="shared" si="164"/>
        <v>3.4947873343064808</v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4.425034298163208</v>
      </c>
      <c r="S368" s="124">
        <f t="shared" si="165"/>
        <v>4.5094062271053321</v>
      </c>
      <c r="T368" s="124">
        <f t="shared" si="165"/>
        <v>4.5799021855352811</v>
      </c>
      <c r="U368" s="124">
        <f t="shared" si="165"/>
        <v>4.6440797116668477</v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2.6100601542002408</v>
      </c>
      <c r="D369" s="111" t="str">
        <f t="shared" si="167"/>
        <v/>
      </c>
      <c r="E369" s="111">
        <f t="shared" si="167"/>
        <v>2.7998569857676805</v>
      </c>
      <c r="F369" s="111">
        <f t="shared" si="167"/>
        <v>2.8953562222158866</v>
      </c>
      <c r="G369" s="111">
        <f t="shared" si="167"/>
        <v>2.9917629377428487</v>
      </c>
      <c r="H369" s="111">
        <f t="shared" si="167"/>
        <v>3.0889733757813054</v>
      </c>
      <c r="I369" s="111">
        <f t="shared" si="167"/>
        <v>3.1871804568361775</v>
      </c>
      <c r="J369" s="111">
        <f t="shared" si="167"/>
        <v>3.287186642942082</v>
      </c>
      <c r="K369" s="111">
        <f t="shared" si="167"/>
        <v>3.3896666613144912</v>
      </c>
      <c r="L369" s="111">
        <f t="shared" si="167"/>
        <v>3.4947873343064808</v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4.425034298163208</v>
      </c>
      <c r="S369" s="111">
        <f t="shared" si="168"/>
        <v>4.5094062271053321</v>
      </c>
      <c r="T369" s="111">
        <f t="shared" si="168"/>
        <v>4.5799021855352811</v>
      </c>
      <c r="U369" s="111">
        <f t="shared" si="168"/>
        <v>4.6440797116668477</v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0.78615711764716101</v>
      </c>
      <c r="D370" s="124">
        <f t="shared" si="170"/>
        <v>0.77611742077056478</v>
      </c>
      <c r="E370" s="124">
        <f t="shared" si="170"/>
        <v>0.77853209823810665</v>
      </c>
      <c r="F370" s="124">
        <f t="shared" si="170"/>
        <v>0.79394333108170434</v>
      </c>
      <c r="G370" s="124">
        <f t="shared" si="170"/>
        <v>0.7822950118928661</v>
      </c>
      <c r="H370" s="124">
        <f t="shared" si="170"/>
        <v>0.77907292499414149</v>
      </c>
      <c r="I370" s="124">
        <f t="shared" si="170"/>
        <v>0.80160546618807382</v>
      </c>
      <c r="J370" s="124">
        <f t="shared" si="170"/>
        <v>0.78305842445961638</v>
      </c>
      <c r="K370" s="124">
        <f t="shared" si="170"/>
        <v>0.8103984011242138</v>
      </c>
      <c r="L370" s="124">
        <f t="shared" si="170"/>
        <v>0.74824680245670061</v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0.83593153486187333</v>
      </c>
      <c r="S370" s="124">
        <f t="shared" si="171"/>
        <v>0.83929700006177832</v>
      </c>
      <c r="T370" s="124">
        <f t="shared" si="171"/>
        <v>0.8310600743472728</v>
      </c>
      <c r="U370" s="124">
        <f t="shared" si="171"/>
        <v>0.85324473412161972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0.72488958307309137</v>
      </c>
      <c r="D376" s="112">
        <f t="shared" si="188"/>
        <v>0.72590247705034727</v>
      </c>
      <c r="E376" s="112">
        <f t="shared" si="188"/>
        <v>0.72699327689904147</v>
      </c>
      <c r="F376" s="112">
        <f t="shared" si="188"/>
        <v>0.72809455487664432</v>
      </c>
      <c r="G376" s="112">
        <f t="shared" si="188"/>
        <v>0.7292682040504217</v>
      </c>
      <c r="H376" s="112">
        <f t="shared" si="188"/>
        <v>0.73050728703968426</v>
      </c>
      <c r="I376" s="112">
        <f t="shared" si="188"/>
        <v>0.73182792351966763</v>
      </c>
      <c r="J376" s="112">
        <f t="shared" si="188"/>
        <v>0.7332946379776305</v>
      </c>
      <c r="K376" s="112">
        <f t="shared" si="188"/>
        <v>0.73496461203336527</v>
      </c>
      <c r="L376" s="112">
        <f t="shared" si="188"/>
        <v>0.73685785852484953</v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0.78351999361664126</v>
      </c>
      <c r="S376" s="112">
        <f t="shared" si="189"/>
        <v>0.79112207890553998</v>
      </c>
      <c r="T376" s="112">
        <f t="shared" si="189"/>
        <v>0.79848907137070246</v>
      </c>
      <c r="U376" s="112">
        <f t="shared" si="189"/>
        <v>0.80540941551946177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0.84428774977364596</v>
      </c>
      <c r="D377" s="113">
        <f t="shared" si="191"/>
        <v>0.83822844161405097</v>
      </c>
      <c r="E377" s="113">
        <f t="shared" si="191"/>
        <v>0.84193078478971795</v>
      </c>
      <c r="F377" s="113">
        <f t="shared" si="191"/>
        <v>0.84240654736830656</v>
      </c>
      <c r="G377" s="113">
        <f t="shared" si="191"/>
        <v>0.84142130304867435</v>
      </c>
      <c r="H377" s="113">
        <f t="shared" si="191"/>
        <v>0.84457703957530716</v>
      </c>
      <c r="I377" s="113">
        <f t="shared" si="191"/>
        <v>0.83670393243894547</v>
      </c>
      <c r="J377" s="113">
        <f t="shared" si="191"/>
        <v>0.85074357447136728</v>
      </c>
      <c r="K377" s="113">
        <f t="shared" si="191"/>
        <v>0.84767858968441123</v>
      </c>
      <c r="L377" s="113">
        <f t="shared" si="191"/>
        <v>0.86920353363896863</v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0.88006795493851397</v>
      </c>
      <c r="S377" s="113">
        <f t="shared" si="192"/>
        <v>0.8841579375285864</v>
      </c>
      <c r="T377" s="113">
        <f t="shared" si="192"/>
        <v>0.89305208012117254</v>
      </c>
      <c r="U377" s="113">
        <f t="shared" si="192"/>
        <v>0.90044860166130403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0.72488958307309148</v>
      </c>
      <c r="D378" s="111">
        <f t="shared" si="194"/>
        <v>0.72590247705034727</v>
      </c>
      <c r="E378" s="111">
        <f t="shared" si="194"/>
        <v>0.72699327689904147</v>
      </c>
      <c r="F378" s="111">
        <f t="shared" si="194"/>
        <v>0.72809455487664432</v>
      </c>
      <c r="G378" s="111">
        <f t="shared" si="194"/>
        <v>0.7292682040504217</v>
      </c>
      <c r="H378" s="111">
        <f t="shared" si="194"/>
        <v>0.73050728703968426</v>
      </c>
      <c r="I378" s="111">
        <f t="shared" si="194"/>
        <v>0.73182792351966763</v>
      </c>
      <c r="J378" s="111">
        <f t="shared" si="194"/>
        <v>0.7332946379776305</v>
      </c>
      <c r="K378" s="111">
        <f t="shared" si="194"/>
        <v>0.73496461203336527</v>
      </c>
      <c r="L378" s="111">
        <f t="shared" si="194"/>
        <v>0.73685785852484953</v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0.78351999361664137</v>
      </c>
      <c r="S378" s="111">
        <f t="shared" si="195"/>
        <v>0.79112207890553998</v>
      </c>
      <c r="T378" s="111">
        <f t="shared" si="195"/>
        <v>0.79848907137070246</v>
      </c>
      <c r="U378" s="111">
        <f t="shared" si="195"/>
        <v>0.80540941551946177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0.76926095304497577</v>
      </c>
      <c r="D380" s="124">
        <f t="shared" si="200"/>
        <v>0.77054993018673257</v>
      </c>
      <c r="E380" s="124">
        <f t="shared" si="200"/>
        <v>0.77188657057894694</v>
      </c>
      <c r="F380" s="124">
        <f t="shared" si="200"/>
        <v>0.77322971050531475</v>
      </c>
      <c r="G380" s="124">
        <f t="shared" si="200"/>
        <v>0.774616745481847</v>
      </c>
      <c r="H380" s="124">
        <f t="shared" si="200"/>
        <v>0.77604309877345601</v>
      </c>
      <c r="I380" s="124">
        <f t="shared" si="200"/>
        <v>0.77751798463637944</v>
      </c>
      <c r="J380" s="124">
        <f t="shared" si="200"/>
        <v>0.77907915062608446</v>
      </c>
      <c r="K380" s="124">
        <f t="shared" si="200"/>
        <v>0.78075869209350512</v>
      </c>
      <c r="L380" s="124">
        <f t="shared" si="200"/>
        <v>0.7825651958608596</v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0.81602597636066987</v>
      </c>
      <c r="S380" s="124">
        <f t="shared" si="201"/>
        <v>0.82865379390607685</v>
      </c>
      <c r="T380" s="124">
        <f t="shared" si="201"/>
        <v>0.84223074578279922</v>
      </c>
      <c r="U380" s="124">
        <f t="shared" si="201"/>
        <v>0.85519583405028909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0.76926095304497577</v>
      </c>
      <c r="D383" s="45">
        <f t="shared" si="209"/>
        <v>0.77054993018673257</v>
      </c>
      <c r="E383" s="45">
        <f t="shared" si="209"/>
        <v>0.77188657057894694</v>
      </c>
      <c r="F383" s="45">
        <f t="shared" si="209"/>
        <v>0.77322971050531475</v>
      </c>
      <c r="G383" s="45">
        <f t="shared" si="209"/>
        <v>0.774616745481847</v>
      </c>
      <c r="H383" s="45">
        <f t="shared" si="209"/>
        <v>0.77604309877345601</v>
      </c>
      <c r="I383" s="45">
        <f t="shared" si="209"/>
        <v>0.77751798463637944</v>
      </c>
      <c r="J383" s="45">
        <f t="shared" si="209"/>
        <v>0.77907915062608446</v>
      </c>
      <c r="K383" s="45">
        <f t="shared" si="209"/>
        <v>0.78075869209350512</v>
      </c>
      <c r="L383" s="45">
        <f t="shared" si="209"/>
        <v>0.7825651958608596</v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0.81602597636066987</v>
      </c>
      <c r="S383" s="45">
        <f t="shared" si="210"/>
        <v>0.82865379390607685</v>
      </c>
      <c r="T383" s="45">
        <f t="shared" si="210"/>
        <v>0.84223074578279922</v>
      </c>
      <c r="U383" s="45">
        <f t="shared" si="210"/>
        <v>0.85519583405028909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0.18974740689678507</v>
      </c>
      <c r="D385" s="117">
        <f t="shared" si="212"/>
        <v>0.22133568115858804</v>
      </c>
      <c r="E385" s="117">
        <f t="shared" si="212"/>
        <v>0.12786843047091992</v>
      </c>
      <c r="F385" s="117">
        <f t="shared" si="212"/>
        <v>0.13060224861927267</v>
      </c>
      <c r="G385" s="117">
        <f t="shared" si="212"/>
        <v>0.13985909003666078</v>
      </c>
      <c r="H385" s="117">
        <f t="shared" si="212"/>
        <v>0.14949630929619478</v>
      </c>
      <c r="I385" s="117">
        <f t="shared" si="212"/>
        <v>0.27805196038682056</v>
      </c>
      <c r="J385" s="117">
        <f t="shared" si="212"/>
        <v>0.69791038742836797</v>
      </c>
      <c r="K385" s="117">
        <f t="shared" si="212"/>
        <v>0.19528537870045104</v>
      </c>
      <c r="L385" s="117">
        <f t="shared" si="212"/>
        <v>3.4112618181583662E-2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8.2263331413122684E-2</v>
      </c>
      <c r="S385" s="117">
        <f t="shared" si="213"/>
        <v>3.3807048741046987E-2</v>
      </c>
      <c r="T385" s="117">
        <f t="shared" si="213"/>
        <v>7.2543865123501458E-2</v>
      </c>
      <c r="U385" s="117">
        <f t="shared" si="213"/>
        <v>9.3031914991992912E-2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0.18974740689678507</v>
      </c>
      <c r="D386" s="122">
        <f t="shared" si="215"/>
        <v>0.22133568115858804</v>
      </c>
      <c r="E386" s="122">
        <f t="shared" si="215"/>
        <v>0.12786843047091992</v>
      </c>
      <c r="F386" s="122">
        <f t="shared" si="215"/>
        <v>0.13060224861927267</v>
      </c>
      <c r="G386" s="122">
        <f t="shared" si="215"/>
        <v>0.13985909003666078</v>
      </c>
      <c r="H386" s="122">
        <f t="shared" si="215"/>
        <v>0.14949630929619478</v>
      </c>
      <c r="I386" s="122">
        <f t="shared" si="215"/>
        <v>0.27805196038682056</v>
      </c>
      <c r="J386" s="122">
        <f t="shared" si="215"/>
        <v>0.69791038742836797</v>
      </c>
      <c r="K386" s="122">
        <f t="shared" si="215"/>
        <v>0.19528537870045104</v>
      </c>
      <c r="L386" s="122">
        <f t="shared" si="215"/>
        <v>3.4112618181583662E-2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8.2263331413122684E-2</v>
      </c>
      <c r="S386" s="122">
        <f t="shared" si="216"/>
        <v>3.3807048741046987E-2</v>
      </c>
      <c r="T386" s="122">
        <f t="shared" si="216"/>
        <v>7.2543865123501458E-2</v>
      </c>
      <c r="U386" s="122">
        <f t="shared" si="216"/>
        <v>9.3031914991992912E-2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0.18974740689678507</v>
      </c>
      <c r="D387" s="98">
        <v>0.22133568115858804</v>
      </c>
      <c r="E387" s="98">
        <v>0.12786843047091992</v>
      </c>
      <c r="F387" s="98">
        <v>0.13060224861927267</v>
      </c>
      <c r="G387" s="98">
        <v>0.13985909003666078</v>
      </c>
      <c r="H387" s="98">
        <v>0.14949630929619478</v>
      </c>
      <c r="I387" s="98">
        <v>0.27805196038682056</v>
      </c>
      <c r="J387" s="98">
        <v>0.69791038742836797</v>
      </c>
      <c r="K387" s="98">
        <v>0.19528537870045104</v>
      </c>
      <c r="L387" s="98">
        <v>3.4112618181583662E-2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8.2263331413122684E-2</v>
      </c>
      <c r="S387" s="98">
        <v>3.3807048741046987E-2</v>
      </c>
      <c r="T387" s="98">
        <v>7.2543865123501458E-2</v>
      </c>
      <c r="U387" s="98">
        <v>9.3031914991992912E-2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12450.645906529573</v>
      </c>
      <c r="D406" s="117">
        <f t="shared" si="219"/>
        <v>12474.534359404484</v>
      </c>
      <c r="E406" s="117">
        <f t="shared" si="219"/>
        <v>12675.374775548773</v>
      </c>
      <c r="F406" s="117">
        <f t="shared" si="219"/>
        <v>8442.4619859313734</v>
      </c>
      <c r="G406" s="117">
        <f t="shared" si="219"/>
        <v>8338.9256633847363</v>
      </c>
      <c r="H406" s="117">
        <f t="shared" si="219"/>
        <v>8155.6232425358394</v>
      </c>
      <c r="I406" s="117">
        <f t="shared" si="219"/>
        <v>8938.9918167060241</v>
      </c>
      <c r="J406" s="117">
        <f t="shared" si="219"/>
        <v>33242.059603904752</v>
      </c>
      <c r="K406" s="117">
        <f t="shared" si="219"/>
        <v>10836.908805776822</v>
      </c>
      <c r="L406" s="117">
        <f t="shared" si="219"/>
        <v>11411.523542931249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9946.0805070321112</v>
      </c>
      <c r="S406" s="117">
        <f t="shared" si="220"/>
        <v>10288.523338355577</v>
      </c>
      <c r="T406" s="117">
        <f t="shared" si="220"/>
        <v>9119.0539147714771</v>
      </c>
      <c r="U406" s="117">
        <f t="shared" si="220"/>
        <v>9651.8689014429474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11035.546331382293</v>
      </c>
      <c r="D407" s="122">
        <f t="shared" si="222"/>
        <v>10874.360930366467</v>
      </c>
      <c r="E407" s="122">
        <f t="shared" si="222"/>
        <v>11074.457404066348</v>
      </c>
      <c r="F407" s="122">
        <f t="shared" si="222"/>
        <v>6899.3721965292852</v>
      </c>
      <c r="G407" s="122">
        <f t="shared" si="222"/>
        <v>6761.5893992206302</v>
      </c>
      <c r="H407" s="122">
        <f t="shared" si="222"/>
        <v>6559.6690477986976</v>
      </c>
      <c r="I407" s="122">
        <f t="shared" si="222"/>
        <v>7377.7700984588437</v>
      </c>
      <c r="J407" s="122">
        <f t="shared" si="222"/>
        <v>31747.874100084693</v>
      </c>
      <c r="K407" s="122">
        <f t="shared" si="222"/>
        <v>9327.5023472237717</v>
      </c>
      <c r="L407" s="122">
        <f t="shared" si="222"/>
        <v>9777.7502846453863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8411.9271190094423</v>
      </c>
      <c r="S407" s="122">
        <f t="shared" si="223"/>
        <v>8801.228036938006</v>
      </c>
      <c r="T407" s="122">
        <f t="shared" si="223"/>
        <v>7694.9374094077639</v>
      </c>
      <c r="U407" s="122">
        <f t="shared" si="223"/>
        <v>8327.6857719061409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10965.38985571503</v>
      </c>
      <c r="D408" s="98">
        <v>10806.069223932467</v>
      </c>
      <c r="E408" s="98">
        <v>11005.656934376457</v>
      </c>
      <c r="F408" s="98">
        <v>6857.0474592994397</v>
      </c>
      <c r="G408" s="98">
        <v>6720.7686735569951</v>
      </c>
      <c r="H408" s="98">
        <v>6520.7473753042677</v>
      </c>
      <c r="I408" s="98">
        <v>7334.9150677118396</v>
      </c>
      <c r="J408" s="98">
        <v>31561.09019257304</v>
      </c>
      <c r="K408" s="98">
        <v>9272.8100047697499</v>
      </c>
      <c r="L408" s="98">
        <v>9718.6946386278178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8362.4145267785989</v>
      </c>
      <c r="S408" s="98">
        <v>8748.9434375137826</v>
      </c>
      <c r="T408" s="98">
        <v>7648.5250681397683</v>
      </c>
      <c r="U408" s="98">
        <v>8277.2843164196074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70.156475667262654</v>
      </c>
      <c r="D409" s="98">
        <v>68.291706433999522</v>
      </c>
      <c r="E409" s="98">
        <v>68.800469689891301</v>
      </c>
      <c r="F409" s="98">
        <v>42.324737229845312</v>
      </c>
      <c r="G409" s="98">
        <v>40.82072566363518</v>
      </c>
      <c r="H409" s="98">
        <v>38.92167249443029</v>
      </c>
      <c r="I409" s="98">
        <v>42.855030747003681</v>
      </c>
      <c r="J409" s="98">
        <v>186.78390751165352</v>
      </c>
      <c r="K409" s="98">
        <v>54.692342454021542</v>
      </c>
      <c r="L409" s="98">
        <v>59.055646017568129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49.512592230842927</v>
      </c>
      <c r="S409" s="98">
        <v>52.284599424222797</v>
      </c>
      <c r="T409" s="98">
        <v>46.412341267995096</v>
      </c>
      <c r="U409" s="98">
        <v>50.401455486533308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3.8613719829623938</v>
      </c>
      <c r="D410" s="122">
        <f t="shared" si="225"/>
        <v>0</v>
      </c>
      <c r="E410" s="122">
        <f t="shared" si="225"/>
        <v>8.3423335462671329</v>
      </c>
      <c r="F410" s="122">
        <f t="shared" si="225"/>
        <v>10.954408557250765</v>
      </c>
      <c r="G410" s="122">
        <f t="shared" si="225"/>
        <v>21.826371983334838</v>
      </c>
      <c r="H410" s="122">
        <f t="shared" si="225"/>
        <v>35.511775775289983</v>
      </c>
      <c r="I410" s="122">
        <f t="shared" si="225"/>
        <v>6.5997699059377259</v>
      </c>
      <c r="J410" s="122">
        <f t="shared" si="225"/>
        <v>11.281484185659131</v>
      </c>
      <c r="K410" s="122">
        <f t="shared" si="225"/>
        <v>20.595752795830609</v>
      </c>
      <c r="L410" s="122">
        <f t="shared" si="225"/>
        <v>17.269552678024134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48.350627790055846</v>
      </c>
      <c r="S410" s="122">
        <f t="shared" si="225"/>
        <v>27.863410780460125</v>
      </c>
      <c r="T410" s="122">
        <f t="shared" si="225"/>
        <v>17.628307484997247</v>
      </c>
      <c r="U410" s="122">
        <f t="shared" si="225"/>
        <v>15.518900070279832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3.8613719829623938</v>
      </c>
      <c r="D411" s="98">
        <f>RES_hhdet_in_fech!D8</f>
        <v>0</v>
      </c>
      <c r="E411" s="98">
        <f>RES_hhdet_in_fech!E8</f>
        <v>8.3423335462671329</v>
      </c>
      <c r="F411" s="98">
        <f>RES_hhdet_in_fech!F8</f>
        <v>10.954408557250765</v>
      </c>
      <c r="G411" s="98">
        <f>RES_hhdet_in_fech!G8</f>
        <v>21.826371983334838</v>
      </c>
      <c r="H411" s="98">
        <f>RES_hhdet_in_fech!H8</f>
        <v>35.511775775289983</v>
      </c>
      <c r="I411" s="98">
        <f>RES_hhdet_in_fech!I8</f>
        <v>6.5997699059377259</v>
      </c>
      <c r="J411" s="98">
        <f>RES_hhdet_in_fech!J8</f>
        <v>11.281484185659131</v>
      </c>
      <c r="K411" s="98">
        <f>RES_hhdet_in_fech!K8</f>
        <v>20.595752795830609</v>
      </c>
      <c r="L411" s="98">
        <f>RES_hhdet_in_fech!L8</f>
        <v>17.269552678024134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48.350627790055846</v>
      </c>
      <c r="S411" s="98">
        <f>RES_hhdet_in_fech!S8</f>
        <v>27.863410780460125</v>
      </c>
      <c r="T411" s="98">
        <f>RES_hhdet_in_fech!T8</f>
        <v>17.628307484997247</v>
      </c>
      <c r="U411" s="98">
        <f>RES_hhdet_in_fech!U8</f>
        <v>15.518900070279832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1171.5691063900049</v>
      </c>
      <c r="D412" s="122">
        <v>1360.3791942055373</v>
      </c>
      <c r="E412" s="122">
        <v>1353.6175424835756</v>
      </c>
      <c r="F412" s="122">
        <v>1286.408117236439</v>
      </c>
      <c r="G412" s="122">
        <v>1309.3468519005692</v>
      </c>
      <c r="H412" s="122">
        <v>1291.3052994865714</v>
      </c>
      <c r="I412" s="122">
        <v>1303.1804756584522</v>
      </c>
      <c r="J412" s="122">
        <v>1225.1120627605301</v>
      </c>
      <c r="K412" s="122">
        <v>1253.7300440717038</v>
      </c>
      <c r="L412" s="122">
        <v>1329.7279525644703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1231.2019277806917</v>
      </c>
      <c r="S412" s="122">
        <v>1212.5082067334554</v>
      </c>
      <c r="T412" s="122">
        <v>1166.9612594416615</v>
      </c>
      <c r="U412" s="122">
        <v>1075.8637126903204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1270.4240229441673</v>
      </c>
      <c r="D418" s="101">
        <v>1454.3041071709563</v>
      </c>
      <c r="E418" s="101">
        <v>1449.3706973941764</v>
      </c>
      <c r="F418" s="101">
        <v>1402.4057222346551</v>
      </c>
      <c r="G418" s="101">
        <v>1404.3588042850511</v>
      </c>
      <c r="H418" s="101">
        <v>1377.1217164633556</v>
      </c>
      <c r="I418" s="101">
        <v>1427.3364856280773</v>
      </c>
      <c r="J418" s="101">
        <v>1308.2229260280833</v>
      </c>
      <c r="K418" s="101">
        <v>1382.2388734335188</v>
      </c>
      <c r="L418" s="101">
        <v>1350.3320533326371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1313.2882806910629</v>
      </c>
      <c r="S418" s="101">
        <v>1286.2498655860334</v>
      </c>
      <c r="T418" s="101">
        <v>1215.0263259614628</v>
      </c>
      <c r="U418" s="101">
        <v>1139.9632564763726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1091.0206558643908</v>
      </c>
      <c r="D419" s="104">
        <v>1259.7453588854453</v>
      </c>
      <c r="E419" s="104">
        <v>1251.879815391062</v>
      </c>
      <c r="F419" s="104">
        <v>1212.591459510302</v>
      </c>
      <c r="G419" s="104">
        <v>1217.5019645955699</v>
      </c>
      <c r="H419" s="104">
        <v>1191.1861463469895</v>
      </c>
      <c r="I419" s="104">
        <v>1248.5518312718173</v>
      </c>
      <c r="J419" s="104">
        <v>1127.671740308916</v>
      </c>
      <c r="K419" s="104">
        <v>1198.6548314880686</v>
      </c>
      <c r="L419" s="104">
        <v>1144.2910456509687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1169.6371630979131</v>
      </c>
      <c r="S419" s="104">
        <v>1151.0568243563068</v>
      </c>
      <c r="T419" s="104">
        <v>1085.2506463579998</v>
      </c>
      <c r="U419" s="104">
        <v>1019.3052917026272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617.51671661786725</v>
      </c>
      <c r="D420" s="98">
        <v>743.49803560172393</v>
      </c>
      <c r="E420" s="98">
        <v>724.83072104887378</v>
      </c>
      <c r="F420" s="98">
        <v>702.80488369491002</v>
      </c>
      <c r="G420" s="98">
        <v>713.14074656085882</v>
      </c>
      <c r="H420" s="98">
        <v>686.98583812688514</v>
      </c>
      <c r="I420" s="98">
        <v>760.27156469362535</v>
      </c>
      <c r="J420" s="98">
        <v>631.0793748272838</v>
      </c>
      <c r="K420" s="98">
        <v>688.892135554525</v>
      </c>
      <c r="L420" s="98">
        <v>568.7771043462842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647.99045091413609</v>
      </c>
      <c r="S420" s="98">
        <v>638.36711825052168</v>
      </c>
      <c r="T420" s="98">
        <v>575.97520871265738</v>
      </c>
      <c r="U420" s="98">
        <v>521.47059115893489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473.50393924652383</v>
      </c>
      <c r="D421" s="98">
        <v>516.24732328372124</v>
      </c>
      <c r="E421" s="98">
        <v>527.04909434218803</v>
      </c>
      <c r="F421" s="98">
        <v>509.78657581539193</v>
      </c>
      <c r="G421" s="98">
        <v>504.36121803471104</v>
      </c>
      <c r="H421" s="98">
        <v>504.20030822010449</v>
      </c>
      <c r="I421" s="98">
        <v>488.28026657819186</v>
      </c>
      <c r="J421" s="98">
        <v>496.59236548163199</v>
      </c>
      <c r="K421" s="98">
        <v>509.76269593354363</v>
      </c>
      <c r="L421" s="98">
        <v>575.51394130468464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521.64671218377714</v>
      </c>
      <c r="S421" s="98">
        <v>512.68970610578492</v>
      </c>
      <c r="T421" s="98">
        <v>509.27543764534232</v>
      </c>
      <c r="U421" s="98">
        <v>497.83470054369235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239.66909677431326</v>
      </c>
      <c r="D422" s="122">
        <v>239.79423483247999</v>
      </c>
      <c r="E422" s="122">
        <v>238.95749545258411</v>
      </c>
      <c r="F422" s="122">
        <v>245.72726360839866</v>
      </c>
      <c r="G422" s="122">
        <v>246.16304028020272</v>
      </c>
      <c r="H422" s="122">
        <v>269.13711947528071</v>
      </c>
      <c r="I422" s="122">
        <v>251.44147268279119</v>
      </c>
      <c r="J422" s="122">
        <v>257.79195687387534</v>
      </c>
      <c r="K422" s="122">
        <v>235.08066168551554</v>
      </c>
      <c r="L422" s="122">
        <v>286.77575304336796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254.60083245192089</v>
      </c>
      <c r="S422" s="122">
        <v>246.92368390365527</v>
      </c>
      <c r="T422" s="122">
        <v>239.52693843705433</v>
      </c>
      <c r="U422" s="122">
        <v>232.80051677620602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239.66909677431326</v>
      </c>
      <c r="D425" s="33">
        <v>239.79423483247999</v>
      </c>
      <c r="E425" s="33">
        <v>238.95749545258411</v>
      </c>
      <c r="F425" s="33">
        <v>245.72726360839866</v>
      </c>
      <c r="G425" s="33">
        <v>246.16304028020272</v>
      </c>
      <c r="H425" s="33">
        <v>269.13711947528071</v>
      </c>
      <c r="I425" s="33">
        <v>251.44147268279119</v>
      </c>
      <c r="J425" s="33">
        <v>257.79195687387534</v>
      </c>
      <c r="K425" s="33">
        <v>235.08066168551554</v>
      </c>
      <c r="L425" s="33">
        <v>286.77575304336796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254.60083245192089</v>
      </c>
      <c r="S425" s="33">
        <v>246.92368390365527</v>
      </c>
      <c r="T425" s="33">
        <v>239.52693843705433</v>
      </c>
      <c r="U425" s="33">
        <v>232.80051677620602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8806.4026253819775</v>
      </c>
      <c r="D427" s="117">
        <f t="shared" si="226"/>
        <v>8873.9775620425662</v>
      </c>
      <c r="E427" s="117">
        <f t="shared" si="226"/>
        <v>9094.090572110119</v>
      </c>
      <c r="F427" s="117">
        <f t="shared" si="226"/>
        <v>6160.4076153923534</v>
      </c>
      <c r="G427" s="117">
        <f t="shared" si="226"/>
        <v>6137.8673341174981</v>
      </c>
      <c r="H427" s="117">
        <f t="shared" si="226"/>
        <v>6075.6959232140543</v>
      </c>
      <c r="I427" s="117">
        <f t="shared" si="226"/>
        <v>6649.6155753905996</v>
      </c>
      <c r="J427" s="117">
        <f t="shared" si="226"/>
        <v>24585.49590634245</v>
      </c>
      <c r="K427" s="117">
        <f t="shared" si="226"/>
        <v>8201.3362587548072</v>
      </c>
      <c r="L427" s="117">
        <f t="shared" si="226"/>
        <v>8611.7203222603493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8201.4884037792854</v>
      </c>
      <c r="S427" s="117">
        <f t="shared" si="227"/>
        <v>8597.0301558106912</v>
      </c>
      <c r="T427" s="117">
        <f t="shared" si="227"/>
        <v>7760.8781559373456</v>
      </c>
      <c r="U427" s="117">
        <f t="shared" si="227"/>
        <v>8401.5653391944743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7690.918742624639</v>
      </c>
      <c r="D428" s="122">
        <f t="shared" si="229"/>
        <v>7633.3901396564761</v>
      </c>
      <c r="E428" s="122">
        <f t="shared" si="229"/>
        <v>7832.4504440123219</v>
      </c>
      <c r="F428" s="122">
        <f t="shared" si="229"/>
        <v>4917.3519337829957</v>
      </c>
      <c r="G428" s="122">
        <f t="shared" si="229"/>
        <v>4857.5904791531575</v>
      </c>
      <c r="H428" s="122">
        <f t="shared" si="229"/>
        <v>4751.1179923934706</v>
      </c>
      <c r="I428" s="122">
        <f t="shared" si="229"/>
        <v>5388.4440579150632</v>
      </c>
      <c r="J428" s="122">
        <f t="shared" si="229"/>
        <v>23388.236901763525</v>
      </c>
      <c r="K428" s="122">
        <f t="shared" si="229"/>
        <v>6931.9614290269474</v>
      </c>
      <c r="L428" s="122">
        <f t="shared" si="229"/>
        <v>7331.9814962998635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6750.5738073721359</v>
      </c>
      <c r="S428" s="122">
        <f t="shared" si="230"/>
        <v>7249.1139697951858</v>
      </c>
      <c r="T428" s="122">
        <f t="shared" si="230"/>
        <v>6508.5903689326333</v>
      </c>
      <c r="U428" s="122">
        <f t="shared" si="230"/>
        <v>7212.4292506333859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7620.7622669573766</v>
      </c>
      <c r="D429" s="98">
        <v>7565.0984332224762</v>
      </c>
      <c r="E429" s="98">
        <v>7763.6499743224304</v>
      </c>
      <c r="F429" s="98">
        <v>4875.0271965531501</v>
      </c>
      <c r="G429" s="98">
        <v>4816.7697534895224</v>
      </c>
      <c r="H429" s="98">
        <v>4712.1963198990406</v>
      </c>
      <c r="I429" s="98">
        <v>5345.5890271680591</v>
      </c>
      <c r="J429" s="98">
        <v>23201.452994251871</v>
      </c>
      <c r="K429" s="98">
        <v>6877.2690865729255</v>
      </c>
      <c r="L429" s="98">
        <v>7272.925850282295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6701.0612151412934</v>
      </c>
      <c r="S429" s="98">
        <v>7196.8293703709633</v>
      </c>
      <c r="T429" s="98">
        <v>6462.1780276646377</v>
      </c>
      <c r="U429" s="98">
        <v>7162.0277951468524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70.156475667262654</v>
      </c>
      <c r="D430" s="98">
        <v>68.291706433999522</v>
      </c>
      <c r="E430" s="98">
        <v>68.800469689891301</v>
      </c>
      <c r="F430" s="98">
        <v>42.324737229845312</v>
      </c>
      <c r="G430" s="98">
        <v>40.82072566363518</v>
      </c>
      <c r="H430" s="98">
        <v>38.92167249443029</v>
      </c>
      <c r="I430" s="98">
        <v>42.855030747003681</v>
      </c>
      <c r="J430" s="98">
        <v>186.78390751165352</v>
      </c>
      <c r="K430" s="98">
        <v>54.692342454021542</v>
      </c>
      <c r="L430" s="98">
        <v>59.055646017568129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49.512592230842927</v>
      </c>
      <c r="S430" s="98">
        <v>52.284599424222797</v>
      </c>
      <c r="T430" s="98">
        <v>46.412341267995096</v>
      </c>
      <c r="U430" s="98">
        <v>50.401455486533308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10.078413153275315</v>
      </c>
      <c r="D431" s="122">
        <f t="shared" si="232"/>
        <v>0</v>
      </c>
      <c r="E431" s="122">
        <f t="shared" si="232"/>
        <v>23.3573408571201</v>
      </c>
      <c r="F431" s="122">
        <f t="shared" si="232"/>
        <v>31.716914976930955</v>
      </c>
      <c r="G431" s="122">
        <f t="shared" si="232"/>
        <v>65.299330765130037</v>
      </c>
      <c r="H431" s="122">
        <f t="shared" si="232"/>
        <v>109.6949298965863</v>
      </c>
      <c r="I431" s="122">
        <f t="shared" si="232"/>
        <v>21.034657663820255</v>
      </c>
      <c r="J431" s="122">
        <f t="shared" si="232"/>
        <v>37.084344127661026</v>
      </c>
      <c r="K431" s="122">
        <f t="shared" si="232"/>
        <v>69.812736616701741</v>
      </c>
      <c r="L431" s="122">
        <f t="shared" si="232"/>
        <v>60.353413968297311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213.95318630872029</v>
      </c>
      <c r="S431" s="122">
        <f t="shared" si="232"/>
        <v>125.6474380818007</v>
      </c>
      <c r="T431" s="122">
        <f t="shared" si="232"/>
        <v>80.735923977826857</v>
      </c>
      <c r="U431" s="122">
        <f t="shared" si="232"/>
        <v>72.071008963771789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10.078413153275315</v>
      </c>
      <c r="D432" s="98">
        <f>RES_hhdet_in_tesh!D8</f>
        <v>0</v>
      </c>
      <c r="E432" s="98">
        <f>RES_hhdet_in_tesh!E8</f>
        <v>23.3573408571201</v>
      </c>
      <c r="F432" s="98">
        <f>RES_hhdet_in_tesh!F8</f>
        <v>31.716914976930955</v>
      </c>
      <c r="G432" s="98">
        <f>RES_hhdet_in_tesh!G8</f>
        <v>65.299330765130037</v>
      </c>
      <c r="H432" s="98">
        <f>RES_hhdet_in_tesh!H8</f>
        <v>109.6949298965863</v>
      </c>
      <c r="I432" s="98">
        <f>RES_hhdet_in_tesh!I8</f>
        <v>21.034657663820255</v>
      </c>
      <c r="J432" s="98">
        <f>RES_hhdet_in_tesh!J8</f>
        <v>37.084344127661026</v>
      </c>
      <c r="K432" s="98">
        <f>RES_hhdet_in_tesh!K8</f>
        <v>69.812736616701741</v>
      </c>
      <c r="L432" s="98">
        <f>RES_hhdet_in_tesh!L8</f>
        <v>60.353413968297311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213.95318630872029</v>
      </c>
      <c r="S432" s="98">
        <f>RES_hhdet_in_tesh!S8</f>
        <v>125.6474380818007</v>
      </c>
      <c r="T432" s="98">
        <f>RES_hhdet_in_tesh!T8</f>
        <v>80.735923977826857</v>
      </c>
      <c r="U432" s="98">
        <f>RES_hhdet_in_tesh!U8</f>
        <v>72.071008963771789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921.03739180402624</v>
      </c>
      <c r="D433" s="122">
        <v>1055.8139914767407</v>
      </c>
      <c r="E433" s="122">
        <v>1053.8347055616475</v>
      </c>
      <c r="F433" s="122">
        <v>1021.3351457292423</v>
      </c>
      <c r="G433" s="122">
        <v>1024.2955110794423</v>
      </c>
      <c r="H433" s="122">
        <v>1006.020996731439</v>
      </c>
      <c r="I433" s="122">
        <v>1044.6365927173892</v>
      </c>
      <c r="J433" s="122">
        <v>959.33432165173133</v>
      </c>
      <c r="K433" s="122">
        <v>1016.0208231570988</v>
      </c>
      <c r="L433" s="122">
        <v>994.96468864366011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1029.200517214611</v>
      </c>
      <c r="S433" s="122">
        <v>1017.6545004616754</v>
      </c>
      <c r="T433" s="122">
        <v>969.81491103197448</v>
      </c>
      <c r="U433" s="122">
        <v>917.97504748555116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920.91714031803701</v>
      </c>
      <c r="D439" s="101">
        <v>1055.6829537798908</v>
      </c>
      <c r="E439" s="101">
        <v>1053.6827527400412</v>
      </c>
      <c r="F439" s="101">
        <v>1021.0839700868999</v>
      </c>
      <c r="G439" s="101">
        <v>1024.154223043357</v>
      </c>
      <c r="H439" s="101">
        <v>1005.9974490170791</v>
      </c>
      <c r="I439" s="101">
        <v>1044.5646964410555</v>
      </c>
      <c r="J439" s="101">
        <v>959.3128569357998</v>
      </c>
      <c r="K439" s="101">
        <v>1015.896657350502</v>
      </c>
      <c r="L439" s="101">
        <v>995.00278511614977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1028.9876253038715</v>
      </c>
      <c r="S439" s="101">
        <v>1017.580667654394</v>
      </c>
      <c r="T439" s="101">
        <v>970.18524270792477</v>
      </c>
      <c r="U439" s="101">
        <v>918.13714011229763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921.13537449631394</v>
      </c>
      <c r="D440" s="104">
        <v>1055.9543890090799</v>
      </c>
      <c r="E440" s="104">
        <v>1053.9961554346037</v>
      </c>
      <c r="F440" s="104">
        <v>1021.4949847743694</v>
      </c>
      <c r="G440" s="104">
        <v>1024.4320895143255</v>
      </c>
      <c r="H440" s="104">
        <v>1006.048469064859</v>
      </c>
      <c r="I440" s="104">
        <v>1044.6682270789761</v>
      </c>
      <c r="J440" s="104">
        <v>959.35948718075451</v>
      </c>
      <c r="K440" s="104">
        <v>1016.0740370742116</v>
      </c>
      <c r="L440" s="104">
        <v>994.62182039125241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1029.3601861476654</v>
      </c>
      <c r="S440" s="104">
        <v>1017.7160278010766</v>
      </c>
      <c r="T440" s="104">
        <v>969.18534718285878</v>
      </c>
      <c r="U440" s="104">
        <v>917.83202457959828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447.63143524979012</v>
      </c>
      <c r="D441" s="98">
        <v>539.70706572535858</v>
      </c>
      <c r="E441" s="98">
        <v>526.94706109241588</v>
      </c>
      <c r="F441" s="98">
        <v>511.70840895897732</v>
      </c>
      <c r="G441" s="98">
        <v>520.07087147961442</v>
      </c>
      <c r="H441" s="98">
        <v>501.84816084475443</v>
      </c>
      <c r="I441" s="98">
        <v>556.38796050078452</v>
      </c>
      <c r="J441" s="98">
        <v>462.76712169912247</v>
      </c>
      <c r="K441" s="98">
        <v>506.31134114066782</v>
      </c>
      <c r="L441" s="98">
        <v>419.10787908656789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507.71347396388842</v>
      </c>
      <c r="S441" s="98">
        <v>505.02632169529141</v>
      </c>
      <c r="T441" s="98">
        <v>459.90990953751634</v>
      </c>
      <c r="U441" s="98">
        <v>419.99732403590599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473.50393924652383</v>
      </c>
      <c r="D442" s="98">
        <v>516.24732328372124</v>
      </c>
      <c r="E442" s="98">
        <v>527.04909434218803</v>
      </c>
      <c r="F442" s="98">
        <v>509.78657581539193</v>
      </c>
      <c r="G442" s="98">
        <v>504.36121803471104</v>
      </c>
      <c r="H442" s="98">
        <v>504.20030822010449</v>
      </c>
      <c r="I442" s="98">
        <v>488.28026657819186</v>
      </c>
      <c r="J442" s="98">
        <v>496.59236548163199</v>
      </c>
      <c r="K442" s="98">
        <v>509.76269593354363</v>
      </c>
      <c r="L442" s="98">
        <v>575.51394130468464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521.64671218377714</v>
      </c>
      <c r="S442" s="98">
        <v>512.68970610578492</v>
      </c>
      <c r="T442" s="98">
        <v>509.27543764534232</v>
      </c>
      <c r="U442" s="98">
        <v>497.83470054369235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184.36807780003676</v>
      </c>
      <c r="D443" s="122">
        <v>184.77343090934841</v>
      </c>
      <c r="E443" s="122">
        <v>184.44808167902949</v>
      </c>
      <c r="F443" s="122">
        <v>190.00362090318524</v>
      </c>
      <c r="G443" s="122">
        <v>190.68201311976745</v>
      </c>
      <c r="H443" s="122">
        <v>208.86200419255871</v>
      </c>
      <c r="I443" s="122">
        <v>195.50026709432703</v>
      </c>
      <c r="J443" s="122">
        <v>200.84033879953498</v>
      </c>
      <c r="K443" s="122">
        <v>183.54126995405886</v>
      </c>
      <c r="L443" s="122">
        <v>224.42072334852872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207.76089288381806</v>
      </c>
      <c r="S443" s="122">
        <v>204.61424747202881</v>
      </c>
      <c r="T443" s="122">
        <v>201.73695199491087</v>
      </c>
      <c r="U443" s="122">
        <v>199.09003211176582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184.36807780003676</v>
      </c>
      <c r="D446" s="33">
        <v>184.77343090934841</v>
      </c>
      <c r="E446" s="33">
        <v>184.44808167902949</v>
      </c>
      <c r="F446" s="33">
        <v>190.00362090318524</v>
      </c>
      <c r="G446" s="33">
        <v>190.68201311976745</v>
      </c>
      <c r="H446" s="33">
        <v>208.86200419255871</v>
      </c>
      <c r="I446" s="33">
        <v>195.50026709432703</v>
      </c>
      <c r="J446" s="33">
        <v>200.84033879953498</v>
      </c>
      <c r="K446" s="33">
        <v>183.54126995405886</v>
      </c>
      <c r="L446" s="33">
        <v>224.42072334852872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207.76089288381806</v>
      </c>
      <c r="S446" s="33">
        <v>204.61424747202881</v>
      </c>
      <c r="T446" s="33">
        <v>201.73695199491087</v>
      </c>
      <c r="U446" s="33">
        <v>199.09003211176582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3872.3960591180626</v>
      </c>
      <c r="D448" s="117">
        <f t="shared" si="233"/>
        <v>3816.1324337687593</v>
      </c>
      <c r="E448" s="117">
        <f t="shared" si="233"/>
        <v>3874.8009233612097</v>
      </c>
      <c r="F448" s="117">
        <f t="shared" si="233"/>
        <v>2418.5601596161605</v>
      </c>
      <c r="G448" s="117">
        <f t="shared" si="233"/>
        <v>2370.4930514688267</v>
      </c>
      <c r="H448" s="117">
        <f t="shared" si="233"/>
        <v>2299.9432199414582</v>
      </c>
      <c r="I448" s="117">
        <f t="shared" si="233"/>
        <v>2574.5551887668571</v>
      </c>
      <c r="J448" s="117">
        <f t="shared" si="233"/>
        <v>11077.942657593143</v>
      </c>
      <c r="K448" s="117">
        <f t="shared" si="233"/>
        <v>3254.7563116741844</v>
      </c>
      <c r="L448" s="117">
        <f t="shared" si="233"/>
        <v>3411.2618181583662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2937.9761218972385</v>
      </c>
      <c r="S448" s="117">
        <f t="shared" si="234"/>
        <v>3073.3680673679078</v>
      </c>
      <c r="T448" s="117">
        <f t="shared" si="234"/>
        <v>2686.8098193889427</v>
      </c>
      <c r="U448" s="117">
        <f t="shared" si="234"/>
        <v>2907.2473434997787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3872.3960591180626</v>
      </c>
      <c r="D449" s="122">
        <f t="shared" si="236"/>
        <v>3816.1324337687593</v>
      </c>
      <c r="E449" s="122">
        <f t="shared" si="236"/>
        <v>3874.8009233612097</v>
      </c>
      <c r="F449" s="122">
        <f t="shared" si="236"/>
        <v>2418.5601596161605</v>
      </c>
      <c r="G449" s="122">
        <f t="shared" si="236"/>
        <v>2370.4930514688267</v>
      </c>
      <c r="H449" s="122">
        <f t="shared" si="236"/>
        <v>2299.9432199414582</v>
      </c>
      <c r="I449" s="122">
        <f t="shared" si="236"/>
        <v>2574.5551887668571</v>
      </c>
      <c r="J449" s="122">
        <f t="shared" si="236"/>
        <v>11077.942657593143</v>
      </c>
      <c r="K449" s="122">
        <f t="shared" si="236"/>
        <v>3254.7563116741844</v>
      </c>
      <c r="L449" s="122">
        <f t="shared" si="236"/>
        <v>3411.2618181583662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2937.9761218972385</v>
      </c>
      <c r="S449" s="122">
        <f t="shared" si="237"/>
        <v>3073.3680673679078</v>
      </c>
      <c r="T449" s="122">
        <f t="shared" si="237"/>
        <v>2686.8098193889427</v>
      </c>
      <c r="U449" s="122">
        <f t="shared" si="237"/>
        <v>2907.2473434997787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3872.3960591180626</v>
      </c>
      <c r="D450" s="98">
        <v>3816.1324337687593</v>
      </c>
      <c r="E450" s="98">
        <v>3874.8009233612097</v>
      </c>
      <c r="F450" s="98">
        <v>2418.5601596161605</v>
      </c>
      <c r="G450" s="98">
        <v>2370.4930514688267</v>
      </c>
      <c r="H450" s="98">
        <v>2299.9432199414582</v>
      </c>
      <c r="I450" s="98">
        <v>2574.5551887668571</v>
      </c>
      <c r="J450" s="98">
        <v>11077.942657593143</v>
      </c>
      <c r="K450" s="98">
        <v>3254.7563116741844</v>
      </c>
      <c r="L450" s="98">
        <v>3411.2618181583662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2937.9761218972385</v>
      </c>
      <c r="S450" s="98">
        <v>3073.3680673679078</v>
      </c>
      <c r="T450" s="98">
        <v>2686.8098193889427</v>
      </c>
      <c r="U450" s="98">
        <v>2907.2473434997787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115.53465613141006</v>
      </c>
      <c r="D469" s="118">
        <f t="shared" si="240"/>
        <v>114.99907319835313</v>
      </c>
      <c r="E469" s="118">
        <f t="shared" si="240"/>
        <v>116.01566589192566</v>
      </c>
      <c r="F469" s="118">
        <f t="shared" si="240"/>
        <v>76.010080758847565</v>
      </c>
      <c r="G469" s="118">
        <f t="shared" si="240"/>
        <v>74.072128636172238</v>
      </c>
      <c r="H469" s="118">
        <f t="shared" si="240"/>
        <v>71.853010087553315</v>
      </c>
      <c r="I469" s="118">
        <f t="shared" si="240"/>
        <v>77.40789845855987</v>
      </c>
      <c r="J469" s="118">
        <f t="shared" si="240"/>
        <v>284.17647302605599</v>
      </c>
      <c r="K469" s="118">
        <f t="shared" si="240"/>
        <v>92.403450890120553</v>
      </c>
      <c r="L469" s="118">
        <f t="shared" si="240"/>
        <v>96.625092052049538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79.532043503934361</v>
      </c>
      <c r="S469" s="118">
        <f t="shared" si="241"/>
        <v>81.749057911069244</v>
      </c>
      <c r="T469" s="118">
        <f t="shared" si="241"/>
        <v>71.992397906096201</v>
      </c>
      <c r="U469" s="118">
        <f t="shared" si="241"/>
        <v>75.80736369498787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102.40336607355017</v>
      </c>
      <c r="D470" s="123">
        <f t="shared" si="243"/>
        <v>100.24754372284431</v>
      </c>
      <c r="E470" s="123">
        <f t="shared" si="243"/>
        <v>101.36272677341002</v>
      </c>
      <c r="F470" s="123">
        <f t="shared" si="243"/>
        <v>62.117168986658363</v>
      </c>
      <c r="G470" s="123">
        <f t="shared" si="243"/>
        <v>60.061132570494443</v>
      </c>
      <c r="H470" s="123">
        <f t="shared" si="243"/>
        <v>57.792268260290449</v>
      </c>
      <c r="I470" s="123">
        <f t="shared" si="243"/>
        <v>63.888376938077144</v>
      </c>
      <c r="J470" s="123">
        <f t="shared" si="243"/>
        <v>271.40312589950281</v>
      </c>
      <c r="K470" s="123">
        <f t="shared" si="243"/>
        <v>79.533141831896486</v>
      </c>
      <c r="L470" s="123">
        <f t="shared" si="243"/>
        <v>82.791400969509098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67.264461926280717</v>
      </c>
      <c r="S470" s="123">
        <f t="shared" si="244"/>
        <v>69.931522417595872</v>
      </c>
      <c r="T470" s="123">
        <f t="shared" si="244"/>
        <v>60.749393634270611</v>
      </c>
      <c r="U470" s="123">
        <f t="shared" si="244"/>
        <v>65.407011895290637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101.75235532660105</v>
      </c>
      <c r="D471" s="99">
        <v>99.617982512720005</v>
      </c>
      <c r="E471" s="99">
        <v>100.73300714412163</v>
      </c>
      <c r="F471" s="99">
        <v>61.736106365316559</v>
      </c>
      <c r="G471" s="99">
        <v>59.698534537554146</v>
      </c>
      <c r="H471" s="99">
        <v>57.449358927281928</v>
      </c>
      <c r="I471" s="99">
        <v>63.517270449054209</v>
      </c>
      <c r="J471" s="99">
        <v>269.80636587057694</v>
      </c>
      <c r="K471" s="99">
        <v>79.066794714781153</v>
      </c>
      <c r="L471" s="99">
        <v>82.291357551890641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66.868543389676091</v>
      </c>
      <c r="S471" s="99">
        <v>69.516087023650314</v>
      </c>
      <c r="T471" s="99">
        <v>60.382981090650645</v>
      </c>
      <c r="U471" s="99">
        <v>65.011150585337163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0.65101074694912042</v>
      </c>
      <c r="D472" s="99">
        <v>0.62956121012430866</v>
      </c>
      <c r="E472" s="99">
        <v>0.62971962928839031</v>
      </c>
      <c r="F472" s="99">
        <v>0.38106262134180435</v>
      </c>
      <c r="G472" s="99">
        <v>0.3625980329402988</v>
      </c>
      <c r="H472" s="99">
        <v>0.34290933300851972</v>
      </c>
      <c r="I472" s="99">
        <v>0.3711064890229353</v>
      </c>
      <c r="J472" s="99">
        <v>1.5967600289258788</v>
      </c>
      <c r="K472" s="99">
        <v>0.46634711711533744</v>
      </c>
      <c r="L472" s="99">
        <v>0.50004341761845261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0.39591853660462728</v>
      </c>
      <c r="S472" s="99">
        <v>0.41543539394556106</v>
      </c>
      <c r="T472" s="99">
        <v>0.36641254361996684</v>
      </c>
      <c r="U472" s="99">
        <v>0.3958613099534708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3.5831256273464354E-2</v>
      </c>
      <c r="D473" s="123">
        <f t="shared" si="246"/>
        <v>0</v>
      </c>
      <c r="E473" s="123">
        <f t="shared" si="246"/>
        <v>7.6356036693268403E-2</v>
      </c>
      <c r="F473" s="123">
        <f t="shared" si="246"/>
        <v>9.8625907998113896E-2</v>
      </c>
      <c r="G473" s="123">
        <f t="shared" si="246"/>
        <v>0.19387699308909548</v>
      </c>
      <c r="H473" s="123">
        <f t="shared" si="246"/>
        <v>0.312867319532463</v>
      </c>
      <c r="I473" s="123">
        <f t="shared" si="246"/>
        <v>5.7151223449373456E-2</v>
      </c>
      <c r="J473" s="123">
        <f t="shared" si="246"/>
        <v>9.6442050359697232E-2</v>
      </c>
      <c r="K473" s="123">
        <f t="shared" si="246"/>
        <v>0.1756145286560041</v>
      </c>
      <c r="L473" s="123">
        <f t="shared" si="246"/>
        <v>0.14622693551251906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0.38662709698784914</v>
      </c>
      <c r="S473" s="123">
        <f t="shared" si="246"/>
        <v>0.22139305190668987</v>
      </c>
      <c r="T473" s="123">
        <f t="shared" si="246"/>
        <v>0.13917059145962291</v>
      </c>
      <c r="U473" s="123">
        <f t="shared" si="246"/>
        <v>0.1218879901692405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3.5831256273464354E-2</v>
      </c>
      <c r="D474" s="99">
        <f>RES_hhdet_in_fecs!D8</f>
        <v>0</v>
      </c>
      <c r="E474" s="99">
        <f>RES_hhdet_in_fecs!E8</f>
        <v>7.6356036693268403E-2</v>
      </c>
      <c r="F474" s="99">
        <f>RES_hhdet_in_fecs!F8</f>
        <v>9.8625907998113896E-2</v>
      </c>
      <c r="G474" s="99">
        <f>RES_hhdet_in_fecs!G8</f>
        <v>0.19387699308909548</v>
      </c>
      <c r="H474" s="99">
        <f>RES_hhdet_in_fecs!H8</f>
        <v>0.312867319532463</v>
      </c>
      <c r="I474" s="99">
        <f>RES_hhdet_in_fecs!I8</f>
        <v>5.7151223449373456E-2</v>
      </c>
      <c r="J474" s="99">
        <f>RES_hhdet_in_fecs!J8</f>
        <v>9.6442050359697232E-2</v>
      </c>
      <c r="K474" s="99">
        <f>RES_hhdet_in_fecs!K8</f>
        <v>0.1756145286560041</v>
      </c>
      <c r="L474" s="99">
        <f>RES_hhdet_in_fecs!L8</f>
        <v>0.14622693551251906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0.38662709698784914</v>
      </c>
      <c r="S474" s="99">
        <f>RES_hhdet_in_fecs!S8</f>
        <v>0.22139305190668987</v>
      </c>
      <c r="T474" s="99">
        <f>RES_hhdet_in_fecs!T8</f>
        <v>0.13917059145962291</v>
      </c>
      <c r="U474" s="99">
        <f>RES_hhdet_in_fecs!U8</f>
        <v>0.1218879901692405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10.871470834293545</v>
      </c>
      <c r="D475" s="123">
        <v>12.540936761620941</v>
      </c>
      <c r="E475" s="123">
        <v>12.389443573468224</v>
      </c>
      <c r="F475" s="123">
        <v>11.581927765019326</v>
      </c>
      <c r="G475" s="123">
        <v>11.630528003049715</v>
      </c>
      <c r="H475" s="123">
        <v>11.376711497191494</v>
      </c>
      <c r="I475" s="123">
        <v>11.284993207446488</v>
      </c>
      <c r="J475" s="123">
        <v>10.473118368877138</v>
      </c>
      <c r="K475" s="123">
        <v>10.690223995895661</v>
      </c>
      <c r="L475" s="123">
        <v>11.259240305411637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9.8450847259028418</v>
      </c>
      <c r="S475" s="123">
        <v>9.6341720138181302</v>
      </c>
      <c r="T475" s="123">
        <v>9.2128350282737212</v>
      </c>
      <c r="U475" s="123">
        <v>8.4500103127138555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11.78878619903255</v>
      </c>
      <c r="D481" s="102">
        <v>13.406802983963431</v>
      </c>
      <c r="E481" s="102">
        <v>13.265856793977919</v>
      </c>
      <c r="F481" s="102">
        <v>12.626289864421141</v>
      </c>
      <c r="G481" s="102">
        <v>12.474490144347977</v>
      </c>
      <c r="H481" s="102">
        <v>12.132774852662694</v>
      </c>
      <c r="I481" s="102">
        <v>12.360131881898276</v>
      </c>
      <c r="J481" s="102">
        <v>11.183608400931282</v>
      </c>
      <c r="K481" s="102">
        <v>11.785984744251442</v>
      </c>
      <c r="L481" s="102">
        <v>11.433701947267254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10.501473479857845</v>
      </c>
      <c r="S481" s="102">
        <v>10.22009780139196</v>
      </c>
      <c r="T481" s="102">
        <v>9.5922953787242573</v>
      </c>
      <c r="U481" s="102">
        <v>8.9534586581162277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10.124028685246945</v>
      </c>
      <c r="D482" s="105">
        <v>11.61322295196827</v>
      </c>
      <c r="E482" s="105">
        <v>11.45825452667667</v>
      </c>
      <c r="F482" s="105">
        <v>10.917333701763631</v>
      </c>
      <c r="G482" s="105">
        <v>10.814697933128061</v>
      </c>
      <c r="H482" s="105">
        <v>10.494637582475091</v>
      </c>
      <c r="I482" s="105">
        <v>10.811932190687703</v>
      </c>
      <c r="J482" s="105">
        <v>9.6401300554343496</v>
      </c>
      <c r="K482" s="105">
        <v>10.220612246600323</v>
      </c>
      <c r="L482" s="105">
        <v>9.6890855287110735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9.3527931604365886</v>
      </c>
      <c r="S482" s="105">
        <v>9.1459005241732712</v>
      </c>
      <c r="T482" s="105">
        <v>8.5677524325078149</v>
      </c>
      <c r="U482" s="105">
        <v>8.0057911844176441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5.7301911921233719</v>
      </c>
      <c r="D483" s="99">
        <v>6.8540903055459719</v>
      </c>
      <c r="E483" s="99">
        <v>6.6342589667348904</v>
      </c>
      <c r="F483" s="99">
        <v>6.3275684339926883</v>
      </c>
      <c r="G483" s="99">
        <v>6.3346113453073807</v>
      </c>
      <c r="H483" s="99">
        <v>6.0525111188914051</v>
      </c>
      <c r="I483" s="99">
        <v>6.5836310500640902</v>
      </c>
      <c r="J483" s="99">
        <v>5.3949097340779719</v>
      </c>
      <c r="K483" s="99">
        <v>5.8740007650862367</v>
      </c>
      <c r="L483" s="99">
        <v>4.8160212663804352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5.1815390691639749</v>
      </c>
      <c r="S483" s="99">
        <v>5.0722449473225586</v>
      </c>
      <c r="T483" s="99">
        <v>4.5471642998535309</v>
      </c>
      <c r="U483" s="99">
        <v>4.0957156757812783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4.3938374931235753</v>
      </c>
      <c r="D484" s="99">
        <v>4.7591326464222963</v>
      </c>
      <c r="E484" s="99">
        <v>4.8239955599417774</v>
      </c>
      <c r="F484" s="99">
        <v>4.5897652677709422</v>
      </c>
      <c r="G484" s="99">
        <v>4.4800865878206793</v>
      </c>
      <c r="H484" s="99">
        <v>4.4421264635836879</v>
      </c>
      <c r="I484" s="99">
        <v>4.2283011406236133</v>
      </c>
      <c r="J484" s="99">
        <v>4.2452203213563751</v>
      </c>
      <c r="K484" s="99">
        <v>4.3466114815140884</v>
      </c>
      <c r="L484" s="99">
        <v>4.8730642623306393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4.1712540912726146</v>
      </c>
      <c r="S484" s="99">
        <v>4.0736555768507108</v>
      </c>
      <c r="T484" s="99">
        <v>4.0205881326542823</v>
      </c>
      <c r="U484" s="99">
        <v>3.9100755086363668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2.2239879672928637</v>
      </c>
      <c r="D485" s="123">
        <v>2.2105927138878703</v>
      </c>
      <c r="E485" s="123">
        <v>2.1871395083541501</v>
      </c>
      <c r="F485" s="123">
        <v>2.2123580991717637</v>
      </c>
      <c r="G485" s="123">
        <v>2.1865910695389728</v>
      </c>
      <c r="H485" s="123">
        <v>2.3711630105389094</v>
      </c>
      <c r="I485" s="123">
        <v>2.1773770895868751</v>
      </c>
      <c r="J485" s="123">
        <v>2.2037867073163473</v>
      </c>
      <c r="K485" s="123">
        <v>2.0044705336723987</v>
      </c>
      <c r="L485" s="123">
        <v>2.4282238416162905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2.0358697547629556</v>
      </c>
      <c r="S485" s="123">
        <v>1.9619704277485543</v>
      </c>
      <c r="T485" s="123">
        <v>1.8909986520922508</v>
      </c>
      <c r="U485" s="123">
        <v>1.8284534968141364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2.2239879672928637</v>
      </c>
      <c r="D488" s="110">
        <v>2.2105927138878703</v>
      </c>
      <c r="E488" s="110">
        <v>2.1871395083541501</v>
      </c>
      <c r="F488" s="110">
        <v>2.2123580991717637</v>
      </c>
      <c r="G488" s="110">
        <v>2.1865910695389728</v>
      </c>
      <c r="H488" s="110">
        <v>2.3711630105389094</v>
      </c>
      <c r="I488" s="110">
        <v>2.1773770895868751</v>
      </c>
      <c r="J488" s="110">
        <v>2.2037867073163473</v>
      </c>
      <c r="K488" s="110">
        <v>2.0044705336723987</v>
      </c>
      <c r="L488" s="110">
        <v>2.4282238416162905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2.0358697547629556</v>
      </c>
      <c r="S488" s="110">
        <v>1.9619704277485543</v>
      </c>
      <c r="T488" s="110">
        <v>1.8909986520922508</v>
      </c>
      <c r="U488" s="110">
        <v>1.8284534968141364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81.718226244364416</v>
      </c>
      <c r="D490" s="118">
        <f t="shared" si="247"/>
        <v>81.80659620761935</v>
      </c>
      <c r="E490" s="118">
        <f t="shared" si="247"/>
        <v>83.236747795424492</v>
      </c>
      <c r="F490" s="118">
        <f t="shared" si="247"/>
        <v>55.464043679876241</v>
      </c>
      <c r="G490" s="118">
        <f t="shared" si="247"/>
        <v>54.520800049915806</v>
      </c>
      <c r="H490" s="118">
        <f t="shared" si="247"/>
        <v>53.528348168749723</v>
      </c>
      <c r="I490" s="118">
        <f t="shared" si="247"/>
        <v>57.58286592077566</v>
      </c>
      <c r="J490" s="118">
        <f t="shared" si="247"/>
        <v>210.1740866092502</v>
      </c>
      <c r="K490" s="118">
        <f t="shared" si="247"/>
        <v>69.930621896092546</v>
      </c>
      <c r="L490" s="118">
        <f t="shared" si="247"/>
        <v>72.91824494200452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65.581726597246956</v>
      </c>
      <c r="S490" s="118">
        <f t="shared" si="248"/>
        <v>68.309036482479897</v>
      </c>
      <c r="T490" s="118">
        <f t="shared" si="248"/>
        <v>61.269977513558011</v>
      </c>
      <c r="U490" s="118">
        <f t="shared" si="248"/>
        <v>65.987274151672693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71.367193231136454</v>
      </c>
      <c r="D491" s="123">
        <f t="shared" si="250"/>
        <v>70.369984652785746</v>
      </c>
      <c r="E491" s="123">
        <f t="shared" si="250"/>
        <v>71.68915869694726</v>
      </c>
      <c r="F491" s="123">
        <f t="shared" si="250"/>
        <v>44.272431220818412</v>
      </c>
      <c r="G491" s="123">
        <f t="shared" si="250"/>
        <v>43.148491947058787</v>
      </c>
      <c r="H491" s="123">
        <f t="shared" si="250"/>
        <v>41.858496755234817</v>
      </c>
      <c r="I491" s="123">
        <f t="shared" si="250"/>
        <v>46.661652570840133</v>
      </c>
      <c r="J491" s="123">
        <f t="shared" si="250"/>
        <v>199.93907574428079</v>
      </c>
      <c r="K491" s="123">
        <f t="shared" si="250"/>
        <v>59.106998956921267</v>
      </c>
      <c r="L491" s="123">
        <f t="shared" si="250"/>
        <v>62.082278877016591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53.979749042333708</v>
      </c>
      <c r="S491" s="123">
        <f t="shared" si="251"/>
        <v>57.598959367811958</v>
      </c>
      <c r="T491" s="123">
        <f t="shared" si="251"/>
        <v>51.383513248997602</v>
      </c>
      <c r="U491" s="123">
        <f t="shared" si="251"/>
        <v>56.647603993605252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70.716182484187328</v>
      </c>
      <c r="D492" s="99">
        <v>69.740423442661438</v>
      </c>
      <c r="E492" s="99">
        <v>71.059439067658872</v>
      </c>
      <c r="F492" s="99">
        <v>43.891368599476607</v>
      </c>
      <c r="G492" s="99">
        <v>42.785893914118489</v>
      </c>
      <c r="H492" s="99">
        <v>41.515587422226297</v>
      </c>
      <c r="I492" s="99">
        <v>46.290546081817197</v>
      </c>
      <c r="J492" s="99">
        <v>198.34231571535491</v>
      </c>
      <c r="K492" s="99">
        <v>58.640651839805926</v>
      </c>
      <c r="L492" s="99">
        <v>61.582235459398142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53.583830505729082</v>
      </c>
      <c r="S492" s="99">
        <v>57.183523973866393</v>
      </c>
      <c r="T492" s="99">
        <v>51.017100705377636</v>
      </c>
      <c r="U492" s="99">
        <v>56.251742683651784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0.65101074694912042</v>
      </c>
      <c r="D493" s="99">
        <v>0.62956121012430866</v>
      </c>
      <c r="E493" s="99">
        <v>0.62971962928839031</v>
      </c>
      <c r="F493" s="99">
        <v>0.38106262134180435</v>
      </c>
      <c r="G493" s="99">
        <v>0.3625980329402988</v>
      </c>
      <c r="H493" s="99">
        <v>0.34290933300851972</v>
      </c>
      <c r="I493" s="99">
        <v>0.3711064890229353</v>
      </c>
      <c r="J493" s="99">
        <v>1.5967600289258788</v>
      </c>
      <c r="K493" s="99">
        <v>0.46634711711533744</v>
      </c>
      <c r="L493" s="99">
        <v>0.50004341761845261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0.39591853660462728</v>
      </c>
      <c r="S493" s="99">
        <v>0.41543539394556106</v>
      </c>
      <c r="T493" s="99">
        <v>0.36641254361996684</v>
      </c>
      <c r="U493" s="99">
        <v>0.3958613099534708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9.3521734274306725E-2</v>
      </c>
      <c r="D494" s="123">
        <f t="shared" si="253"/>
        <v>0</v>
      </c>
      <c r="E494" s="123">
        <f t="shared" si="253"/>
        <v>0.21378598274118091</v>
      </c>
      <c r="F494" s="123">
        <f t="shared" si="253"/>
        <v>0.28555713639403063</v>
      </c>
      <c r="G494" s="123">
        <f t="shared" si="253"/>
        <v>0.58003400240498226</v>
      </c>
      <c r="H494" s="123">
        <f t="shared" si="253"/>
        <v>0.96643882018784066</v>
      </c>
      <c r="I494" s="123">
        <f t="shared" si="253"/>
        <v>0.18215126246212054</v>
      </c>
      <c r="J494" s="123">
        <f t="shared" si="253"/>
        <v>0.3170230197603443</v>
      </c>
      <c r="K494" s="123">
        <f t="shared" si="253"/>
        <v>0.59527471302771551</v>
      </c>
      <c r="L494" s="123">
        <f t="shared" si="253"/>
        <v>0.51103204216360221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1.7108381647705058</v>
      </c>
      <c r="S494" s="123">
        <f t="shared" si="253"/>
        <v>0.99835120690588108</v>
      </c>
      <c r="T494" s="123">
        <f t="shared" si="253"/>
        <v>0.63738769598816469</v>
      </c>
      <c r="U494" s="123">
        <f t="shared" si="253"/>
        <v>0.56605754224081795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9.3521734274306725E-2</v>
      </c>
      <c r="D495" s="99">
        <f>RES_hhdet_in_tess!D8</f>
        <v>0</v>
      </c>
      <c r="E495" s="99">
        <f>RES_hhdet_in_tess!E8</f>
        <v>0.21378598274118091</v>
      </c>
      <c r="F495" s="99">
        <f>RES_hhdet_in_tess!F8</f>
        <v>0.28555713639403063</v>
      </c>
      <c r="G495" s="99">
        <f>RES_hhdet_in_tess!G8</f>
        <v>0.58003400240498226</v>
      </c>
      <c r="H495" s="99">
        <f>RES_hhdet_in_tess!H8</f>
        <v>0.96643882018784066</v>
      </c>
      <c r="I495" s="99">
        <f>RES_hhdet_in_tess!I8</f>
        <v>0.18215126246212054</v>
      </c>
      <c r="J495" s="99">
        <f>RES_hhdet_in_tess!J8</f>
        <v>0.3170230197603443</v>
      </c>
      <c r="K495" s="99">
        <f>RES_hhdet_in_tess!K8</f>
        <v>0.59527471302771551</v>
      </c>
      <c r="L495" s="99">
        <f>RES_hhdet_in_tess!L8</f>
        <v>0.51103204216360221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1.7108381647705058</v>
      </c>
      <c r="S495" s="99">
        <f>RES_hhdet_in_tess!S8</f>
        <v>0.99835120690588108</v>
      </c>
      <c r="T495" s="99">
        <f>RES_hhdet_in_tess!T8</f>
        <v>0.63738769598816469</v>
      </c>
      <c r="U495" s="99">
        <f>RES_hhdet_in_tess!U8</f>
        <v>0.56605754224081795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8.5466841756733878</v>
      </c>
      <c r="D496" s="123">
        <v>9.7332394934760025</v>
      </c>
      <c r="E496" s="123">
        <v>9.6455795012548418</v>
      </c>
      <c r="F496" s="123">
        <v>9.195394310107126</v>
      </c>
      <c r="G496" s="123">
        <v>9.0985040424660877</v>
      </c>
      <c r="H496" s="123">
        <v>8.8632879029314555</v>
      </c>
      <c r="I496" s="123">
        <v>9.0461122409843888</v>
      </c>
      <c r="J496" s="123">
        <v>8.2010635691119997</v>
      </c>
      <c r="K496" s="123">
        <v>8.6633404339335467</v>
      </c>
      <c r="L496" s="123">
        <v>8.4246905566158627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8.2298167857691489</v>
      </c>
      <c r="S496" s="123">
        <v>8.0859316692766967</v>
      </c>
      <c r="T496" s="123">
        <v>7.6564193635463198</v>
      </c>
      <c r="U496" s="123">
        <v>7.2099268025964784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8.5455683127545203</v>
      </c>
      <c r="D502" s="102">
        <v>9.7320314953850406</v>
      </c>
      <c r="E502" s="102">
        <v>9.644188701527419</v>
      </c>
      <c r="F502" s="102">
        <v>9.1931328985791954</v>
      </c>
      <c r="G502" s="102">
        <v>9.0972490240133368</v>
      </c>
      <c r="H502" s="102">
        <v>8.8630804418819302</v>
      </c>
      <c r="I502" s="102">
        <v>9.0454896495588546</v>
      </c>
      <c r="J502" s="102">
        <v>8.2008800736444911</v>
      </c>
      <c r="K502" s="102">
        <v>8.6622817049899208</v>
      </c>
      <c r="L502" s="102">
        <v>8.425013131874751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8.2281144339035475</v>
      </c>
      <c r="S502" s="102">
        <v>8.0853450192551453</v>
      </c>
      <c r="T502" s="102">
        <v>7.659343029271013</v>
      </c>
      <c r="U502" s="102">
        <v>7.2111999047110551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8.5475933973109868</v>
      </c>
      <c r="D503" s="105">
        <v>9.7345337771448897</v>
      </c>
      <c r="E503" s="105">
        <v>9.6470572259652236</v>
      </c>
      <c r="F503" s="105">
        <v>9.1968333901703563</v>
      </c>
      <c r="G503" s="105">
        <v>9.0997172269704194</v>
      </c>
      <c r="H503" s="105">
        <v>8.8635299408225716</v>
      </c>
      <c r="I503" s="105">
        <v>9.0463861812116217</v>
      </c>
      <c r="J503" s="105">
        <v>8.2012787017290769</v>
      </c>
      <c r="K503" s="105">
        <v>8.6637941749093841</v>
      </c>
      <c r="L503" s="105">
        <v>8.4217873792858597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8.2310935496683495</v>
      </c>
      <c r="S503" s="105">
        <v>8.0864205442946577</v>
      </c>
      <c r="T503" s="105">
        <v>7.6514491318143403</v>
      </c>
      <c r="U503" s="105">
        <v>7.208803477201263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4.1537559041874115</v>
      </c>
      <c r="D504" s="99">
        <v>4.9754011307225916</v>
      </c>
      <c r="E504" s="99">
        <v>4.823061666023448</v>
      </c>
      <c r="F504" s="99">
        <v>4.6070681223994123</v>
      </c>
      <c r="G504" s="99">
        <v>4.6196306391497393</v>
      </c>
      <c r="H504" s="99">
        <v>4.4214034772388828</v>
      </c>
      <c r="I504" s="99">
        <v>4.818085040588012</v>
      </c>
      <c r="J504" s="99">
        <v>3.9560583803727014</v>
      </c>
      <c r="K504" s="99">
        <v>4.3171826933952957</v>
      </c>
      <c r="L504" s="99">
        <v>3.5487231169552214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4.0598394583957349</v>
      </c>
      <c r="S504" s="99">
        <v>4.0127649674439443</v>
      </c>
      <c r="T504" s="99">
        <v>3.6308609991600567</v>
      </c>
      <c r="U504" s="99">
        <v>3.2987279685648967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4.3938374931235753</v>
      </c>
      <c r="D505" s="99">
        <v>4.7591326464222963</v>
      </c>
      <c r="E505" s="99">
        <v>4.8239955599417774</v>
      </c>
      <c r="F505" s="99">
        <v>4.5897652677709422</v>
      </c>
      <c r="G505" s="99">
        <v>4.4800865878206793</v>
      </c>
      <c r="H505" s="99">
        <v>4.4421264635836879</v>
      </c>
      <c r="I505" s="99">
        <v>4.2283011406236133</v>
      </c>
      <c r="J505" s="99">
        <v>4.2452203213563751</v>
      </c>
      <c r="K505" s="99">
        <v>4.3466114815140884</v>
      </c>
      <c r="L505" s="99">
        <v>4.8730642623306393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4.1712540912726146</v>
      </c>
      <c r="S505" s="99">
        <v>4.0736555768507108</v>
      </c>
      <c r="T505" s="99">
        <v>4.0205881326542823</v>
      </c>
      <c r="U505" s="99">
        <v>3.9100755086363668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1.7108271032802667</v>
      </c>
      <c r="D506" s="123">
        <v>1.7033720613575982</v>
      </c>
      <c r="E506" s="123">
        <v>1.6882236144812093</v>
      </c>
      <c r="F506" s="123">
        <v>1.710661012556671</v>
      </c>
      <c r="G506" s="123">
        <v>1.6937700579859503</v>
      </c>
      <c r="H506" s="123">
        <v>1.8401246903956126</v>
      </c>
      <c r="I506" s="123">
        <v>1.6929498464890125</v>
      </c>
      <c r="J506" s="123">
        <v>1.7169242760970751</v>
      </c>
      <c r="K506" s="123">
        <v>1.5650077922100321</v>
      </c>
      <c r="L506" s="123">
        <v>1.9002434662084611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1.6613226043735982</v>
      </c>
      <c r="S506" s="123">
        <v>1.6257942384853679</v>
      </c>
      <c r="T506" s="123">
        <v>1.5926572050259242</v>
      </c>
      <c r="U506" s="123">
        <v>1.563685813230133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1.7108271032802667</v>
      </c>
      <c r="D509" s="110">
        <v>1.7033720613575982</v>
      </c>
      <c r="E509" s="110">
        <v>1.6882236144812093</v>
      </c>
      <c r="F509" s="110">
        <v>1.710661012556671</v>
      </c>
      <c r="G509" s="110">
        <v>1.6937700579859503</v>
      </c>
      <c r="H509" s="110">
        <v>1.8401246903956126</v>
      </c>
      <c r="I509" s="110">
        <v>1.6929498464890125</v>
      </c>
      <c r="J509" s="110">
        <v>1.7169242760970751</v>
      </c>
      <c r="K509" s="110">
        <v>1.5650077922100321</v>
      </c>
      <c r="L509" s="110">
        <v>1.9002434662084611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1.6613226043735982</v>
      </c>
      <c r="S509" s="110">
        <v>1.6257942384853679</v>
      </c>
      <c r="T509" s="110">
        <v>1.5926572050259242</v>
      </c>
      <c r="U509" s="110">
        <v>1.563685813230133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35.933553203067319</v>
      </c>
      <c r="D511" s="118">
        <f t="shared" si="254"/>
        <v>35.179805549594327</v>
      </c>
      <c r="E511" s="118">
        <f t="shared" si="254"/>
        <v>35.465429408018167</v>
      </c>
      <c r="F511" s="118">
        <f t="shared" si="254"/>
        <v>21.775040664547916</v>
      </c>
      <c r="G511" s="118">
        <f t="shared" si="254"/>
        <v>21.056365451311759</v>
      </c>
      <c r="H511" s="118">
        <f t="shared" si="254"/>
        <v>20.263055130029471</v>
      </c>
      <c r="I511" s="118">
        <f t="shared" si="254"/>
        <v>22.294561927618037</v>
      </c>
      <c r="J511" s="118">
        <f t="shared" si="254"/>
        <v>94.702034420572559</v>
      </c>
      <c r="K511" s="118">
        <f t="shared" si="254"/>
        <v>27.752444944888204</v>
      </c>
      <c r="L511" s="118">
        <f t="shared" si="254"/>
        <v>28.884266500713633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23.492997525512305</v>
      </c>
      <c r="S511" s="118">
        <f t="shared" si="255"/>
        <v>24.419922651548049</v>
      </c>
      <c r="T511" s="118">
        <f t="shared" si="255"/>
        <v>21.211617282153398</v>
      </c>
      <c r="U511" s="118">
        <f t="shared" si="255"/>
        <v>22.833998158328363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35.933553203067319</v>
      </c>
      <c r="D512" s="123">
        <f t="shared" si="257"/>
        <v>35.179805549594327</v>
      </c>
      <c r="E512" s="123">
        <f t="shared" si="257"/>
        <v>35.465429408018167</v>
      </c>
      <c r="F512" s="123">
        <f t="shared" si="257"/>
        <v>21.775040664547916</v>
      </c>
      <c r="G512" s="123">
        <f t="shared" si="257"/>
        <v>21.056365451311759</v>
      </c>
      <c r="H512" s="123">
        <f t="shared" si="257"/>
        <v>20.263055130029471</v>
      </c>
      <c r="I512" s="123">
        <f t="shared" si="257"/>
        <v>22.294561927618037</v>
      </c>
      <c r="J512" s="123">
        <f t="shared" si="257"/>
        <v>94.702034420572559</v>
      </c>
      <c r="K512" s="123">
        <f t="shared" si="257"/>
        <v>27.752444944888204</v>
      </c>
      <c r="L512" s="123">
        <f t="shared" si="257"/>
        <v>28.884266500713633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23.492997525512305</v>
      </c>
      <c r="S512" s="123">
        <f t="shared" si="258"/>
        <v>24.419922651548049</v>
      </c>
      <c r="T512" s="123">
        <f t="shared" si="258"/>
        <v>21.211617282153398</v>
      </c>
      <c r="U512" s="123">
        <f t="shared" si="258"/>
        <v>22.833998158328363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35.933553203067319</v>
      </c>
      <c r="D513" s="99">
        <v>35.179805549594327</v>
      </c>
      <c r="E513" s="99">
        <v>35.465429408018167</v>
      </c>
      <c r="F513" s="99">
        <v>21.775040664547916</v>
      </c>
      <c r="G513" s="99">
        <v>21.056365451311759</v>
      </c>
      <c r="H513" s="99">
        <v>20.263055130029471</v>
      </c>
      <c r="I513" s="99">
        <v>22.294561927618037</v>
      </c>
      <c r="J513" s="99">
        <v>94.702034420572559</v>
      </c>
      <c r="K513" s="99">
        <v>27.752444944888204</v>
      </c>
      <c r="L513" s="99">
        <v>28.884266500713633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23.492997525512305</v>
      </c>
      <c r="S513" s="99">
        <v>24.419922651548049</v>
      </c>
      <c r="T513" s="99">
        <v>21.211617282153398</v>
      </c>
      <c r="U513" s="99">
        <v>22.833998158328363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17431</v>
      </c>
      <c r="C5" s="120">
        <v>17390</v>
      </c>
      <c r="D5" s="120">
        <v>17399</v>
      </c>
      <c r="E5" s="120">
        <v>17529</v>
      </c>
      <c r="F5" s="120">
        <v>18248</v>
      </c>
      <c r="G5" s="120">
        <v>19409</v>
      </c>
      <c r="H5" s="120">
        <v>20925</v>
      </c>
      <c r="I5" s="120">
        <v>21979</v>
      </c>
      <c r="J5" s="120">
        <v>22167</v>
      </c>
      <c r="K5" s="120">
        <v>22198</v>
      </c>
      <c r="L5" s="120">
        <v>22228</v>
      </c>
      <c r="M5" s="120">
        <v>22436</v>
      </c>
      <c r="N5" s="120">
        <v>22832</v>
      </c>
      <c r="O5" s="120">
        <v>23305</v>
      </c>
      <c r="P5" s="120">
        <v>23680</v>
      </c>
      <c r="Q5" s="120">
        <v>23517</v>
      </c>
      <c r="R5" s="120">
        <v>23387</v>
      </c>
      <c r="S5" s="120">
        <v>23635</v>
      </c>
      <c r="T5" s="120">
        <v>24114</v>
      </c>
      <c r="U5" s="120">
        <v>24496</v>
      </c>
      <c r="V5" s="120">
        <v>24273</v>
      </c>
      <c r="W5" s="120">
        <v>23818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17431</v>
      </c>
      <c r="C7" s="52">
        <v>17390</v>
      </c>
      <c r="D7" s="52">
        <v>17399</v>
      </c>
      <c r="E7" s="52">
        <v>17529</v>
      </c>
      <c r="F7" s="52">
        <v>18248</v>
      </c>
      <c r="G7" s="52">
        <v>19409</v>
      </c>
      <c r="H7" s="52">
        <v>20925</v>
      </c>
      <c r="I7" s="52">
        <v>21979</v>
      </c>
      <c r="J7" s="52">
        <v>22167</v>
      </c>
      <c r="K7" s="52">
        <v>22198</v>
      </c>
      <c r="L7" s="52">
        <v>22228</v>
      </c>
      <c r="M7" s="52">
        <v>22436</v>
      </c>
      <c r="N7" s="52">
        <v>22832</v>
      </c>
      <c r="O7" s="52">
        <v>23305</v>
      </c>
      <c r="P7" s="52">
        <v>23680</v>
      </c>
      <c r="Q7" s="52">
        <v>23517</v>
      </c>
      <c r="R7" s="52">
        <v>23387</v>
      </c>
      <c r="S7" s="52">
        <v>23635</v>
      </c>
      <c r="T7" s="52">
        <v>24114</v>
      </c>
      <c r="U7" s="52">
        <v>24496</v>
      </c>
      <c r="V7" s="52">
        <v>24273</v>
      </c>
      <c r="W7" s="52">
        <v>23818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388</v>
      </c>
      <c r="C9" s="52">
        <v>399</v>
      </c>
      <c r="D9" s="52">
        <v>402</v>
      </c>
      <c r="E9" s="52">
        <v>416</v>
      </c>
      <c r="F9" s="52">
        <v>459</v>
      </c>
      <c r="G9" s="52">
        <v>602</v>
      </c>
      <c r="H9" s="52">
        <v>825</v>
      </c>
      <c r="I9" s="52">
        <v>911</v>
      </c>
      <c r="J9" s="52">
        <v>1005</v>
      </c>
      <c r="K9" s="52">
        <v>1125</v>
      </c>
      <c r="L9" s="52">
        <v>1234</v>
      </c>
      <c r="M9" s="52">
        <v>1499</v>
      </c>
      <c r="N9" s="52">
        <v>1746</v>
      </c>
      <c r="O9" s="52">
        <v>1983</v>
      </c>
      <c r="P9" s="52">
        <v>2356</v>
      </c>
      <c r="Q9" s="52">
        <v>2664</v>
      </c>
      <c r="R9" s="52">
        <v>3023</v>
      </c>
      <c r="S9" s="52">
        <v>3193</v>
      </c>
      <c r="T9" s="52">
        <v>3395</v>
      </c>
      <c r="U9" s="52">
        <v>3648</v>
      </c>
      <c r="V9" s="52">
        <v>3889</v>
      </c>
      <c r="W9" s="52">
        <v>4084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10259</v>
      </c>
      <c r="C13" s="52">
        <v>9881</v>
      </c>
      <c r="D13" s="52">
        <v>9705</v>
      </c>
      <c r="E13" s="52">
        <v>9545</v>
      </c>
      <c r="F13" s="52">
        <v>9296</v>
      </c>
      <c r="G13" s="52">
        <v>9577</v>
      </c>
      <c r="H13" s="52">
        <v>10324</v>
      </c>
      <c r="I13" s="52">
        <v>10134</v>
      </c>
      <c r="J13" s="52">
        <v>10376</v>
      </c>
      <c r="K13" s="52">
        <v>9831</v>
      </c>
      <c r="L13" s="52">
        <v>11161</v>
      </c>
      <c r="M13" s="52">
        <v>9753</v>
      </c>
      <c r="N13" s="52">
        <v>10452</v>
      </c>
      <c r="O13" s="52">
        <v>10593</v>
      </c>
      <c r="P13" s="52">
        <v>10062</v>
      </c>
      <c r="Q13" s="52">
        <v>10299</v>
      </c>
      <c r="R13" s="52">
        <v>10063</v>
      </c>
      <c r="S13" s="52">
        <v>10318</v>
      </c>
      <c r="T13" s="52">
        <v>11125</v>
      </c>
      <c r="U13" s="52">
        <v>11753</v>
      </c>
      <c r="V13" s="52">
        <v>11857</v>
      </c>
      <c r="W13" s="52">
        <v>11949</v>
      </c>
      <c r="DA13" s="63" t="s">
        <v>1072</v>
      </c>
    </row>
    <row r="14" spans="1:105" ht="12" customHeight="1" x14ac:dyDescent="0.25">
      <c r="A14" s="97" t="s">
        <v>121</v>
      </c>
      <c r="B14" s="52">
        <v>7172</v>
      </c>
      <c r="C14" s="52">
        <v>7509</v>
      </c>
      <c r="D14" s="52">
        <v>7694</v>
      </c>
      <c r="E14" s="52">
        <v>7984</v>
      </c>
      <c r="F14" s="52">
        <v>8952</v>
      </c>
      <c r="G14" s="52">
        <v>9832</v>
      </c>
      <c r="H14" s="52">
        <v>10601</v>
      </c>
      <c r="I14" s="52">
        <v>11845</v>
      </c>
      <c r="J14" s="52">
        <v>11791</v>
      </c>
      <c r="K14" s="52">
        <v>12367</v>
      </c>
      <c r="L14" s="52">
        <v>11067</v>
      </c>
      <c r="M14" s="52">
        <v>12683</v>
      </c>
      <c r="N14" s="52">
        <v>12380</v>
      </c>
      <c r="O14" s="52">
        <v>12712</v>
      </c>
      <c r="P14" s="52">
        <v>13618</v>
      </c>
      <c r="Q14" s="52">
        <v>13218</v>
      </c>
      <c r="R14" s="52">
        <v>13324</v>
      </c>
      <c r="S14" s="52">
        <v>13317</v>
      </c>
      <c r="T14" s="52">
        <v>12989</v>
      </c>
      <c r="U14" s="52">
        <v>12743</v>
      </c>
      <c r="V14" s="52">
        <v>12416</v>
      </c>
      <c r="W14" s="52">
        <v>11869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17431</v>
      </c>
      <c r="C17" s="36">
        <v>17390</v>
      </c>
      <c r="D17" s="36">
        <v>17399</v>
      </c>
      <c r="E17" s="36">
        <v>17529</v>
      </c>
      <c r="F17" s="36">
        <v>18248</v>
      </c>
      <c r="G17" s="36">
        <v>19409</v>
      </c>
      <c r="H17" s="36">
        <v>20925</v>
      </c>
      <c r="I17" s="36">
        <v>21979</v>
      </c>
      <c r="J17" s="36">
        <v>22167</v>
      </c>
      <c r="K17" s="36">
        <v>22198</v>
      </c>
      <c r="L17" s="36">
        <v>22228</v>
      </c>
      <c r="M17" s="36">
        <v>22436</v>
      </c>
      <c r="N17" s="36">
        <v>22832</v>
      </c>
      <c r="O17" s="36">
        <v>23305</v>
      </c>
      <c r="P17" s="36">
        <v>23680</v>
      </c>
      <c r="Q17" s="36">
        <v>23517</v>
      </c>
      <c r="R17" s="36">
        <v>23387</v>
      </c>
      <c r="S17" s="36">
        <v>23635</v>
      </c>
      <c r="T17" s="36">
        <v>24114</v>
      </c>
      <c r="U17" s="36">
        <v>24496</v>
      </c>
      <c r="V17" s="36">
        <v>24273</v>
      </c>
      <c r="W17" s="36">
        <v>23818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1362</v>
      </c>
      <c r="D21" s="52">
        <v>1362</v>
      </c>
      <c r="E21" s="52">
        <v>1364</v>
      </c>
      <c r="F21" s="52">
        <v>1371</v>
      </c>
      <c r="G21" s="52">
        <v>1382</v>
      </c>
      <c r="H21" s="52">
        <v>1405</v>
      </c>
      <c r="I21" s="52">
        <v>1441</v>
      </c>
      <c r="J21" s="52">
        <v>1492</v>
      </c>
      <c r="K21" s="52">
        <v>1563</v>
      </c>
      <c r="L21" s="52">
        <v>1659</v>
      </c>
      <c r="M21" s="52">
        <v>1778</v>
      </c>
      <c r="N21" s="52">
        <v>1935</v>
      </c>
      <c r="O21" s="52">
        <v>1839</v>
      </c>
      <c r="P21" s="52">
        <v>965</v>
      </c>
      <c r="Q21" s="52">
        <v>1219</v>
      </c>
      <c r="R21" s="52">
        <v>1511</v>
      </c>
      <c r="S21" s="52">
        <v>1844</v>
      </c>
      <c r="T21" s="52">
        <v>1955</v>
      </c>
      <c r="U21" s="52">
        <v>2080</v>
      </c>
      <c r="V21" s="52">
        <v>2186</v>
      </c>
      <c r="W21" s="52">
        <v>2188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61</v>
      </c>
      <c r="D23" s="52">
        <v>60</v>
      </c>
      <c r="E23" s="52">
        <v>62</v>
      </c>
      <c r="F23" s="52">
        <v>63</v>
      </c>
      <c r="G23" s="52">
        <v>69</v>
      </c>
      <c r="H23" s="52">
        <v>80</v>
      </c>
      <c r="I23" s="52">
        <v>57</v>
      </c>
      <c r="J23" s="52">
        <v>55</v>
      </c>
      <c r="K23" s="52">
        <v>98</v>
      </c>
      <c r="L23" s="52">
        <v>112</v>
      </c>
      <c r="M23" s="52">
        <v>142</v>
      </c>
      <c r="N23" s="52">
        <v>182</v>
      </c>
      <c r="O23" s="52">
        <v>227</v>
      </c>
      <c r="P23" s="52">
        <v>224</v>
      </c>
      <c r="Q23" s="52">
        <v>196</v>
      </c>
      <c r="R23" s="52">
        <v>247</v>
      </c>
      <c r="S23" s="52">
        <v>311</v>
      </c>
      <c r="T23" s="52">
        <v>376</v>
      </c>
      <c r="U23" s="52">
        <v>463</v>
      </c>
      <c r="V23" s="52">
        <v>498</v>
      </c>
      <c r="W23" s="52">
        <v>539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1603</v>
      </c>
      <c r="D27" s="52">
        <v>1605</v>
      </c>
      <c r="E27" s="52">
        <v>1622</v>
      </c>
      <c r="F27" s="52">
        <v>1671</v>
      </c>
      <c r="G27" s="52">
        <v>1767</v>
      </c>
      <c r="H27" s="52">
        <v>1931</v>
      </c>
      <c r="I27" s="52">
        <v>1218</v>
      </c>
      <c r="J27" s="52">
        <v>1156</v>
      </c>
      <c r="K27" s="52">
        <v>1443</v>
      </c>
      <c r="L27" s="52">
        <v>1582</v>
      </c>
      <c r="M27" s="52">
        <v>1710</v>
      </c>
      <c r="N27" s="52">
        <v>1855</v>
      </c>
      <c r="O27" s="52">
        <v>1921</v>
      </c>
      <c r="P27" s="52">
        <v>1435</v>
      </c>
      <c r="Q27" s="52">
        <v>1312</v>
      </c>
      <c r="R27" s="52">
        <v>1513</v>
      </c>
      <c r="S27" s="52">
        <v>1617</v>
      </c>
      <c r="T27" s="52">
        <v>1908</v>
      </c>
      <c r="U27" s="52">
        <v>1449</v>
      </c>
      <c r="V27" s="52">
        <v>1965</v>
      </c>
      <c r="W27" s="52">
        <v>1685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1121</v>
      </c>
      <c r="D28" s="52">
        <v>1123</v>
      </c>
      <c r="E28" s="52">
        <v>1143</v>
      </c>
      <c r="F28" s="52">
        <v>1196</v>
      </c>
      <c r="G28" s="52">
        <v>1298</v>
      </c>
      <c r="H28" s="52">
        <v>1476</v>
      </c>
      <c r="I28" s="52">
        <v>1078</v>
      </c>
      <c r="J28" s="52">
        <v>1257</v>
      </c>
      <c r="K28" s="52">
        <v>1583</v>
      </c>
      <c r="L28" s="52">
        <v>1720</v>
      </c>
      <c r="M28" s="52">
        <v>1956</v>
      </c>
      <c r="N28" s="52">
        <v>2196</v>
      </c>
      <c r="O28" s="52">
        <v>2124</v>
      </c>
      <c r="P28" s="52">
        <v>1690</v>
      </c>
      <c r="Q28" s="52">
        <v>1811</v>
      </c>
      <c r="R28" s="52">
        <v>1711</v>
      </c>
      <c r="S28" s="52">
        <v>2013</v>
      </c>
      <c r="T28" s="52">
        <v>1965</v>
      </c>
      <c r="U28" s="52">
        <v>2630</v>
      </c>
      <c r="V28" s="52">
        <v>2149</v>
      </c>
      <c r="W28" s="52">
        <v>2219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2724</v>
      </c>
      <c r="D31" s="36">
        <v>2729</v>
      </c>
      <c r="E31" s="36">
        <v>2765</v>
      </c>
      <c r="F31" s="36">
        <v>2867</v>
      </c>
      <c r="G31" s="36">
        <v>3065</v>
      </c>
      <c r="H31" s="36">
        <v>3403</v>
      </c>
      <c r="I31" s="36">
        <v>2303</v>
      </c>
      <c r="J31" s="36">
        <v>2415</v>
      </c>
      <c r="K31" s="36">
        <v>3028</v>
      </c>
      <c r="L31" s="36">
        <v>3302</v>
      </c>
      <c r="M31" s="36">
        <v>3660</v>
      </c>
      <c r="N31" s="36">
        <v>4057</v>
      </c>
      <c r="O31" s="36">
        <v>4053</v>
      </c>
      <c r="P31" s="36">
        <v>3128</v>
      </c>
      <c r="Q31" s="36">
        <v>3125</v>
      </c>
      <c r="R31" s="36">
        <v>3224</v>
      </c>
      <c r="S31" s="36">
        <v>3634</v>
      </c>
      <c r="T31" s="36">
        <v>3863</v>
      </c>
      <c r="U31" s="36">
        <v>4074</v>
      </c>
      <c r="V31" s="36">
        <v>4125</v>
      </c>
      <c r="W31" s="36">
        <v>3909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1321</v>
      </c>
      <c r="D35" s="52">
        <v>1371</v>
      </c>
      <c r="E35" s="52">
        <v>1494</v>
      </c>
      <c r="F35" s="52">
        <v>2090</v>
      </c>
      <c r="G35" s="52">
        <v>2543</v>
      </c>
      <c r="H35" s="52">
        <v>2921</v>
      </c>
      <c r="I35" s="52">
        <v>2495</v>
      </c>
      <c r="J35" s="52">
        <v>1680</v>
      </c>
      <c r="K35" s="52">
        <v>1594</v>
      </c>
      <c r="L35" s="52">
        <v>1689</v>
      </c>
      <c r="M35" s="52">
        <v>1986</v>
      </c>
      <c r="N35" s="52">
        <v>2331</v>
      </c>
      <c r="O35" s="52">
        <v>2312</v>
      </c>
      <c r="P35" s="52">
        <v>1340</v>
      </c>
      <c r="Q35" s="52">
        <v>1056</v>
      </c>
      <c r="R35" s="52">
        <v>1381</v>
      </c>
      <c r="S35" s="52">
        <v>2092</v>
      </c>
      <c r="T35" s="52">
        <v>2434</v>
      </c>
      <c r="U35" s="52">
        <v>2462</v>
      </c>
      <c r="V35" s="52">
        <v>1963</v>
      </c>
      <c r="W35" s="52">
        <v>1733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72</v>
      </c>
      <c r="D37" s="52">
        <v>63</v>
      </c>
      <c r="E37" s="52">
        <v>76</v>
      </c>
      <c r="F37" s="52">
        <v>106</v>
      </c>
      <c r="G37" s="52">
        <v>212</v>
      </c>
      <c r="H37" s="52">
        <v>303</v>
      </c>
      <c r="I37" s="52">
        <v>143</v>
      </c>
      <c r="J37" s="52">
        <v>149</v>
      </c>
      <c r="K37" s="52">
        <v>218</v>
      </c>
      <c r="L37" s="52">
        <v>221</v>
      </c>
      <c r="M37" s="52">
        <v>407</v>
      </c>
      <c r="N37" s="52">
        <v>429</v>
      </c>
      <c r="O37" s="52">
        <v>464</v>
      </c>
      <c r="P37" s="52">
        <v>597</v>
      </c>
      <c r="Q37" s="52">
        <v>504</v>
      </c>
      <c r="R37" s="52">
        <v>606</v>
      </c>
      <c r="S37" s="52">
        <v>481</v>
      </c>
      <c r="T37" s="52">
        <v>578</v>
      </c>
      <c r="U37" s="52">
        <v>716</v>
      </c>
      <c r="V37" s="52">
        <v>739</v>
      </c>
      <c r="W37" s="52">
        <v>734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1225</v>
      </c>
      <c r="D41" s="52">
        <v>1429</v>
      </c>
      <c r="E41" s="52">
        <v>1462</v>
      </c>
      <c r="F41" s="52">
        <v>1422</v>
      </c>
      <c r="G41" s="52">
        <v>2048</v>
      </c>
      <c r="H41" s="52">
        <v>2678</v>
      </c>
      <c r="I41" s="52">
        <v>1028</v>
      </c>
      <c r="J41" s="52">
        <v>1398</v>
      </c>
      <c r="K41" s="52">
        <v>898</v>
      </c>
      <c r="L41" s="52">
        <v>2912</v>
      </c>
      <c r="M41" s="52">
        <v>302</v>
      </c>
      <c r="N41" s="52">
        <v>2554</v>
      </c>
      <c r="O41" s="52">
        <v>2062</v>
      </c>
      <c r="P41" s="52">
        <v>904</v>
      </c>
      <c r="Q41" s="52">
        <v>1549</v>
      </c>
      <c r="R41" s="52">
        <v>1277</v>
      </c>
      <c r="S41" s="52">
        <v>1872</v>
      </c>
      <c r="T41" s="52">
        <v>2715</v>
      </c>
      <c r="U41" s="52">
        <v>2077</v>
      </c>
      <c r="V41" s="52">
        <v>2069</v>
      </c>
      <c r="W41" s="52">
        <v>1777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1458</v>
      </c>
      <c r="D42" s="52">
        <v>1308</v>
      </c>
      <c r="E42" s="52">
        <v>1433</v>
      </c>
      <c r="F42" s="52">
        <v>2164</v>
      </c>
      <c r="G42" s="52">
        <v>2178</v>
      </c>
      <c r="H42" s="52">
        <v>2245</v>
      </c>
      <c r="I42" s="52">
        <v>2322</v>
      </c>
      <c r="J42" s="52">
        <v>1203</v>
      </c>
      <c r="K42" s="52">
        <v>2159</v>
      </c>
      <c r="L42" s="52">
        <v>420</v>
      </c>
      <c r="M42" s="52">
        <v>3572</v>
      </c>
      <c r="N42" s="52">
        <v>1893</v>
      </c>
      <c r="O42" s="52">
        <v>2456</v>
      </c>
      <c r="P42" s="52">
        <v>2596</v>
      </c>
      <c r="Q42" s="52">
        <v>1411</v>
      </c>
      <c r="R42" s="52">
        <v>1817</v>
      </c>
      <c r="S42" s="52">
        <v>2006</v>
      </c>
      <c r="T42" s="52">
        <v>1637</v>
      </c>
      <c r="U42" s="52">
        <v>2384</v>
      </c>
      <c r="V42" s="52">
        <v>1822</v>
      </c>
      <c r="W42" s="52">
        <v>1672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2683</v>
      </c>
      <c r="D45" s="36">
        <v>2738</v>
      </c>
      <c r="E45" s="36">
        <v>2895</v>
      </c>
      <c r="F45" s="36">
        <v>3586</v>
      </c>
      <c r="G45" s="36">
        <v>4226</v>
      </c>
      <c r="H45" s="36">
        <v>4919</v>
      </c>
      <c r="I45" s="36">
        <v>3357</v>
      </c>
      <c r="J45" s="36">
        <v>2603</v>
      </c>
      <c r="K45" s="36">
        <v>3059</v>
      </c>
      <c r="L45" s="36">
        <v>3332</v>
      </c>
      <c r="M45" s="36">
        <v>3868</v>
      </c>
      <c r="N45" s="36">
        <v>4453</v>
      </c>
      <c r="O45" s="36">
        <v>4526</v>
      </c>
      <c r="P45" s="36">
        <v>3503</v>
      </c>
      <c r="Q45" s="36">
        <v>2962</v>
      </c>
      <c r="R45" s="36">
        <v>3094</v>
      </c>
      <c r="S45" s="36">
        <v>3882</v>
      </c>
      <c r="T45" s="36">
        <v>4342</v>
      </c>
      <c r="U45" s="36">
        <v>4456</v>
      </c>
      <c r="V45" s="36">
        <v>3902</v>
      </c>
      <c r="W45" s="36">
        <v>3454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473</v>
      </c>
      <c r="D49" s="52">
        <v>488</v>
      </c>
      <c r="E49" s="52">
        <v>523</v>
      </c>
      <c r="F49" s="52">
        <v>699</v>
      </c>
      <c r="G49" s="52">
        <v>816</v>
      </c>
      <c r="H49" s="52">
        <v>977</v>
      </c>
      <c r="I49" s="52">
        <v>836</v>
      </c>
      <c r="J49" s="52">
        <v>529</v>
      </c>
      <c r="K49" s="52">
        <v>521</v>
      </c>
      <c r="L49" s="52">
        <v>562</v>
      </c>
      <c r="M49" s="52">
        <v>596</v>
      </c>
      <c r="N49" s="52">
        <v>611</v>
      </c>
      <c r="O49" s="52">
        <v>758</v>
      </c>
      <c r="P49" s="52">
        <v>730</v>
      </c>
      <c r="Q49" s="52">
        <v>443</v>
      </c>
      <c r="R49" s="52">
        <v>604</v>
      </c>
      <c r="S49" s="52">
        <v>722</v>
      </c>
      <c r="T49" s="52">
        <v>838</v>
      </c>
      <c r="U49" s="52">
        <v>866</v>
      </c>
      <c r="V49" s="52">
        <v>736</v>
      </c>
      <c r="W49" s="52">
        <v>556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</v>
      </c>
      <c r="D51" s="52">
        <v>2</v>
      </c>
      <c r="E51" s="52">
        <v>15</v>
      </c>
      <c r="F51" s="52">
        <v>35</v>
      </c>
      <c r="G51" s="52">
        <v>97</v>
      </c>
      <c r="H51" s="52">
        <v>129</v>
      </c>
      <c r="I51" s="52">
        <v>29</v>
      </c>
      <c r="J51" s="52">
        <v>34</v>
      </c>
      <c r="K51" s="52">
        <v>61</v>
      </c>
      <c r="L51" s="52">
        <v>82</v>
      </c>
      <c r="M51" s="52">
        <v>197</v>
      </c>
      <c r="N51" s="52">
        <v>209</v>
      </c>
      <c r="O51" s="52">
        <v>193</v>
      </c>
      <c r="P51" s="52">
        <v>241</v>
      </c>
      <c r="Q51" s="52">
        <v>139</v>
      </c>
      <c r="R51" s="52">
        <v>203</v>
      </c>
      <c r="S51" s="52">
        <v>143</v>
      </c>
      <c r="T51" s="52">
        <v>103</v>
      </c>
      <c r="U51" s="52">
        <v>76</v>
      </c>
      <c r="V51" s="52">
        <v>54</v>
      </c>
      <c r="W51" s="52">
        <v>91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216</v>
      </c>
      <c r="D55" s="52">
        <v>255</v>
      </c>
      <c r="E55" s="52">
        <v>264</v>
      </c>
      <c r="F55" s="52">
        <v>277</v>
      </c>
      <c r="G55" s="52">
        <v>395</v>
      </c>
      <c r="H55" s="52">
        <v>531</v>
      </c>
      <c r="I55" s="52">
        <v>256</v>
      </c>
      <c r="J55" s="52">
        <v>284</v>
      </c>
      <c r="K55" s="52">
        <v>153</v>
      </c>
      <c r="L55" s="52">
        <v>491</v>
      </c>
      <c r="M55" s="52">
        <v>47</v>
      </c>
      <c r="N55" s="52">
        <v>350</v>
      </c>
      <c r="O55" s="52">
        <v>347</v>
      </c>
      <c r="P55" s="52">
        <v>188</v>
      </c>
      <c r="Q55" s="52">
        <v>231</v>
      </c>
      <c r="R55" s="52">
        <v>251</v>
      </c>
      <c r="S55" s="52">
        <v>352</v>
      </c>
      <c r="T55" s="52">
        <v>523</v>
      </c>
      <c r="U55" s="52">
        <v>406</v>
      </c>
      <c r="V55" s="52">
        <v>390</v>
      </c>
      <c r="W55" s="52">
        <v>283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257</v>
      </c>
      <c r="D56" s="52">
        <v>233</v>
      </c>
      <c r="E56" s="52">
        <v>259</v>
      </c>
      <c r="F56" s="52">
        <v>422</v>
      </c>
      <c r="G56" s="52">
        <v>421</v>
      </c>
      <c r="H56" s="52">
        <v>446</v>
      </c>
      <c r="I56" s="52">
        <v>580</v>
      </c>
      <c r="J56" s="52">
        <v>245</v>
      </c>
      <c r="K56" s="52">
        <v>368</v>
      </c>
      <c r="L56" s="52">
        <v>71</v>
      </c>
      <c r="M56" s="52">
        <v>549</v>
      </c>
      <c r="N56" s="52">
        <v>261</v>
      </c>
      <c r="O56" s="52">
        <v>411</v>
      </c>
      <c r="P56" s="52">
        <v>542</v>
      </c>
      <c r="Q56" s="52">
        <v>212</v>
      </c>
      <c r="R56" s="52">
        <v>353</v>
      </c>
      <c r="S56" s="52">
        <v>370</v>
      </c>
      <c r="T56" s="52">
        <v>315</v>
      </c>
      <c r="U56" s="52">
        <v>460</v>
      </c>
      <c r="V56" s="52">
        <v>346</v>
      </c>
      <c r="W56" s="52">
        <v>273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473</v>
      </c>
      <c r="D59" s="36">
        <v>488</v>
      </c>
      <c r="E59" s="36">
        <v>523</v>
      </c>
      <c r="F59" s="36">
        <v>699</v>
      </c>
      <c r="G59" s="36">
        <v>816</v>
      </c>
      <c r="H59" s="36">
        <v>977</v>
      </c>
      <c r="I59" s="36">
        <v>836</v>
      </c>
      <c r="J59" s="36">
        <v>529</v>
      </c>
      <c r="K59" s="36">
        <v>521</v>
      </c>
      <c r="L59" s="36">
        <v>562</v>
      </c>
      <c r="M59" s="36">
        <v>596</v>
      </c>
      <c r="N59" s="36">
        <v>611</v>
      </c>
      <c r="O59" s="36">
        <v>758</v>
      </c>
      <c r="P59" s="36">
        <v>730</v>
      </c>
      <c r="Q59" s="36">
        <v>443</v>
      </c>
      <c r="R59" s="36">
        <v>604</v>
      </c>
      <c r="S59" s="36">
        <v>722</v>
      </c>
      <c r="T59" s="36">
        <v>838</v>
      </c>
      <c r="U59" s="36">
        <v>866</v>
      </c>
      <c r="V59" s="36">
        <v>736</v>
      </c>
      <c r="W59" s="36">
        <v>556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848</v>
      </c>
      <c r="D63" s="52">
        <v>883</v>
      </c>
      <c r="E63" s="52">
        <v>971</v>
      </c>
      <c r="F63" s="52">
        <v>1391</v>
      </c>
      <c r="G63" s="52">
        <v>1727</v>
      </c>
      <c r="H63" s="52">
        <v>1944</v>
      </c>
      <c r="I63" s="52">
        <v>1659</v>
      </c>
      <c r="J63" s="52">
        <v>1151</v>
      </c>
      <c r="K63" s="52">
        <v>1073</v>
      </c>
      <c r="L63" s="52">
        <v>1127</v>
      </c>
      <c r="M63" s="52">
        <v>1390</v>
      </c>
      <c r="N63" s="52">
        <v>1720</v>
      </c>
      <c r="O63" s="52">
        <v>1554</v>
      </c>
      <c r="P63" s="52">
        <v>610</v>
      </c>
      <c r="Q63" s="52">
        <v>613</v>
      </c>
      <c r="R63" s="52">
        <v>777</v>
      </c>
      <c r="S63" s="52">
        <v>1370</v>
      </c>
      <c r="T63" s="52">
        <v>1596</v>
      </c>
      <c r="U63" s="52">
        <v>1596</v>
      </c>
      <c r="V63" s="52">
        <v>1227</v>
      </c>
      <c r="W63" s="52">
        <v>1177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64</v>
      </c>
      <c r="D65" s="52">
        <v>61</v>
      </c>
      <c r="E65" s="52">
        <v>61</v>
      </c>
      <c r="F65" s="52">
        <v>71</v>
      </c>
      <c r="G65" s="52">
        <v>115</v>
      </c>
      <c r="H65" s="52">
        <v>174</v>
      </c>
      <c r="I65" s="52">
        <v>114</v>
      </c>
      <c r="J65" s="52">
        <v>115</v>
      </c>
      <c r="K65" s="52">
        <v>157</v>
      </c>
      <c r="L65" s="52">
        <v>139</v>
      </c>
      <c r="M65" s="52">
        <v>210</v>
      </c>
      <c r="N65" s="52">
        <v>220</v>
      </c>
      <c r="O65" s="52">
        <v>271</v>
      </c>
      <c r="P65" s="52">
        <v>356</v>
      </c>
      <c r="Q65" s="52">
        <v>365</v>
      </c>
      <c r="R65" s="52">
        <v>403</v>
      </c>
      <c r="S65" s="52">
        <v>338</v>
      </c>
      <c r="T65" s="52">
        <v>475</v>
      </c>
      <c r="U65" s="52">
        <v>640</v>
      </c>
      <c r="V65" s="52">
        <v>685</v>
      </c>
      <c r="W65" s="52">
        <v>643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1009</v>
      </c>
      <c r="D69" s="52">
        <f t="shared" si="6"/>
        <v>1174</v>
      </c>
      <c r="E69" s="52">
        <f t="shared" si="6"/>
        <v>1198</v>
      </c>
      <c r="F69" s="52">
        <f t="shared" si="6"/>
        <v>1145</v>
      </c>
      <c r="G69" s="52">
        <f t="shared" si="6"/>
        <v>1653</v>
      </c>
      <c r="H69" s="52">
        <f t="shared" si="6"/>
        <v>2147</v>
      </c>
      <c r="I69" s="52">
        <f t="shared" si="6"/>
        <v>772</v>
      </c>
      <c r="J69" s="52">
        <f t="shared" si="6"/>
        <v>1114</v>
      </c>
      <c r="K69" s="52">
        <f t="shared" si="6"/>
        <v>745</v>
      </c>
      <c r="L69" s="52">
        <f t="shared" si="6"/>
        <v>2421</v>
      </c>
      <c r="M69" s="52">
        <f t="shared" si="6"/>
        <v>255</v>
      </c>
      <c r="N69" s="52">
        <f t="shared" si="6"/>
        <v>2204</v>
      </c>
      <c r="O69" s="52">
        <f t="shared" si="6"/>
        <v>1715</v>
      </c>
      <c r="P69" s="52">
        <f t="shared" si="6"/>
        <v>716</v>
      </c>
      <c r="Q69" s="52">
        <f t="shared" si="6"/>
        <v>1318</v>
      </c>
      <c r="R69" s="52">
        <f t="shared" ref="R69:V69" si="7">R41-R55</f>
        <v>1026</v>
      </c>
      <c r="S69" s="52">
        <f t="shared" si="7"/>
        <v>1520</v>
      </c>
      <c r="T69" s="52">
        <f t="shared" si="7"/>
        <v>2192</v>
      </c>
      <c r="U69" s="52">
        <f t="shared" si="7"/>
        <v>1671</v>
      </c>
      <c r="V69" s="52">
        <f t="shared" si="7"/>
        <v>1679</v>
      </c>
      <c r="W69" s="52">
        <f t="shared" ref="W69" si="8">W41-W55</f>
        <v>1494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1201</v>
      </c>
      <c r="D70" s="52">
        <f t="shared" si="9"/>
        <v>1075</v>
      </c>
      <c r="E70" s="52">
        <f t="shared" si="9"/>
        <v>1174</v>
      </c>
      <c r="F70" s="52">
        <f t="shared" si="9"/>
        <v>1742</v>
      </c>
      <c r="G70" s="52">
        <f t="shared" si="9"/>
        <v>1757</v>
      </c>
      <c r="H70" s="52">
        <f t="shared" si="9"/>
        <v>1799</v>
      </c>
      <c r="I70" s="52">
        <f t="shared" si="9"/>
        <v>1742</v>
      </c>
      <c r="J70" s="52">
        <f t="shared" si="9"/>
        <v>958</v>
      </c>
      <c r="K70" s="52">
        <f t="shared" si="9"/>
        <v>1791</v>
      </c>
      <c r="L70" s="52">
        <f t="shared" si="9"/>
        <v>349</v>
      </c>
      <c r="M70" s="52">
        <f t="shared" si="9"/>
        <v>3023</v>
      </c>
      <c r="N70" s="52">
        <f t="shared" si="9"/>
        <v>1632</v>
      </c>
      <c r="O70" s="52">
        <f t="shared" si="9"/>
        <v>2045</v>
      </c>
      <c r="P70" s="52">
        <f t="shared" si="9"/>
        <v>2054</v>
      </c>
      <c r="Q70" s="52">
        <f t="shared" si="9"/>
        <v>1199</v>
      </c>
      <c r="R70" s="52">
        <f t="shared" ref="R70:V70" si="10">R42-R56</f>
        <v>1464</v>
      </c>
      <c r="S70" s="52">
        <f t="shared" si="10"/>
        <v>1636</v>
      </c>
      <c r="T70" s="52">
        <f t="shared" si="10"/>
        <v>1322</v>
      </c>
      <c r="U70" s="52">
        <f t="shared" si="10"/>
        <v>1924</v>
      </c>
      <c r="V70" s="52">
        <f t="shared" si="10"/>
        <v>1476</v>
      </c>
      <c r="W70" s="52">
        <f t="shared" ref="W70" si="11">W42-W56</f>
        <v>1399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2210</v>
      </c>
      <c r="D73" s="36">
        <v>2250</v>
      </c>
      <c r="E73" s="36">
        <v>2372</v>
      </c>
      <c r="F73" s="36">
        <v>2887</v>
      </c>
      <c r="G73" s="36">
        <v>3410</v>
      </c>
      <c r="H73" s="36">
        <v>3942</v>
      </c>
      <c r="I73" s="36">
        <v>2521</v>
      </c>
      <c r="J73" s="36">
        <v>2074</v>
      </c>
      <c r="K73" s="36">
        <v>2538</v>
      </c>
      <c r="L73" s="36">
        <v>2770</v>
      </c>
      <c r="M73" s="36">
        <v>3272</v>
      </c>
      <c r="N73" s="36">
        <v>3842</v>
      </c>
      <c r="O73" s="36">
        <v>3768</v>
      </c>
      <c r="P73" s="36">
        <v>2773</v>
      </c>
      <c r="Q73" s="36">
        <v>2519</v>
      </c>
      <c r="R73" s="36">
        <v>2490</v>
      </c>
      <c r="S73" s="36">
        <v>3160</v>
      </c>
      <c r="T73" s="36">
        <v>3504</v>
      </c>
      <c r="U73" s="36">
        <v>3590</v>
      </c>
      <c r="V73" s="36">
        <v>3166</v>
      </c>
      <c r="W73" s="36">
        <v>2898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515</v>
      </c>
      <c r="I79" s="52">
        <f>RES_hhdet_numvin!I26</f>
        <v>823</v>
      </c>
      <c r="J79" s="52">
        <f>RES_hhdet_numvin!J26</f>
        <v>779</v>
      </c>
      <c r="K79" s="52">
        <f>RES_hhdet_numvin!K26</f>
        <v>921</v>
      </c>
      <c r="L79" s="52">
        <f>RES_hhdet_numvin!L26</f>
        <v>1140</v>
      </c>
      <c r="M79" s="52">
        <f>RES_hhdet_numvin!M26</f>
        <v>1501</v>
      </c>
      <c r="N79" s="52">
        <f>RES_hhdet_numvin!N26</f>
        <v>1915</v>
      </c>
      <c r="O79" s="52">
        <f>RES_hhdet_numvin!O26</f>
        <v>2022</v>
      </c>
      <c r="P79" s="52">
        <f>RES_hhdet_numvin!P26</f>
        <v>1228</v>
      </c>
      <c r="Q79" s="52">
        <f>RES_hhdet_numvin!Q26</f>
        <v>1000</v>
      </c>
      <c r="R79" s="52">
        <f>RES_hhdet_numvin!R26</f>
        <v>1340</v>
      </c>
      <c r="S79" s="52">
        <f>RES_hhdet_numvin!S26</f>
        <v>2061</v>
      </c>
      <c r="T79" s="52">
        <f>RES_hhdet_numvin!T26</f>
        <v>2419</v>
      </c>
      <c r="U79" s="52">
        <f>RES_hhdet_numvin!U26</f>
        <v>2458</v>
      </c>
      <c r="V79" s="52">
        <f>RES_hhdet_numvin!V26</f>
        <v>1963</v>
      </c>
      <c r="W79" s="52">
        <f>RES_hhdet_numvin!W26</f>
        <v>1733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193</v>
      </c>
      <c r="Q82" s="138">
        <f>RES_hhdet_numvin!Q29</f>
        <v>289</v>
      </c>
      <c r="R82" s="138">
        <f>RES_hhdet_numvin!R29</f>
        <v>458</v>
      </c>
      <c r="S82" s="138">
        <f>RES_hhdet_numvin!S29</f>
        <v>420</v>
      </c>
      <c r="T82" s="138">
        <f>RES_hhdet_numvin!T29</f>
        <v>548</v>
      </c>
      <c r="U82" s="138">
        <f>RES_hhdet_numvin!U29</f>
        <v>704</v>
      </c>
      <c r="V82" s="138">
        <f>RES_hhdet_numvin!V29</f>
        <v>738</v>
      </c>
      <c r="W82" s="138">
        <f>RES_hhdet_numvin!W29</f>
        <v>734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289</v>
      </c>
      <c r="Q88" s="138">
        <f>RES_hhdet_numvin!Q35</f>
        <v>869</v>
      </c>
      <c r="R88" s="138">
        <f>RES_hhdet_numvin!R35</f>
        <v>930</v>
      </c>
      <c r="S88" s="138">
        <f>RES_hhdet_numvin!S35</f>
        <v>1572</v>
      </c>
      <c r="T88" s="138">
        <f>RES_hhdet_numvin!T35</f>
        <v>2460</v>
      </c>
      <c r="U88" s="138">
        <f>RES_hhdet_numvin!U35</f>
        <v>1998</v>
      </c>
      <c r="V88" s="138">
        <f>RES_hhdet_numvin!V35</f>
        <v>2054</v>
      </c>
      <c r="W88" s="138">
        <f>RES_hhdet_numvin!W35</f>
        <v>1777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827</v>
      </c>
      <c r="Q89" s="138">
        <f>RES_hhdet_numvin!Q36</f>
        <v>789</v>
      </c>
      <c r="R89" s="138">
        <f>RES_hhdet_numvin!R36</f>
        <v>1319</v>
      </c>
      <c r="S89" s="138">
        <f>RES_hhdet_numvin!S36</f>
        <v>1683</v>
      </c>
      <c r="T89" s="138">
        <f>RES_hhdet_numvin!T36</f>
        <v>1487</v>
      </c>
      <c r="U89" s="138">
        <f>RES_hhdet_numvin!U36</f>
        <v>2284</v>
      </c>
      <c r="V89" s="138">
        <f>RES_hhdet_numvin!V36</f>
        <v>1808</v>
      </c>
      <c r="W89" s="138">
        <f>RES_hhdet_numvin!W36</f>
        <v>1672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1124</v>
      </c>
      <c r="Q94" s="39">
        <f>RES_hhdet_numvin!Q41</f>
        <v>1653</v>
      </c>
      <c r="R94" s="39">
        <f>RES_hhdet_numvin!R41</f>
        <v>2245</v>
      </c>
      <c r="S94" s="39">
        <f>RES_hhdet_numvin!S41</f>
        <v>3246</v>
      </c>
      <c r="T94" s="39">
        <f>RES_hhdet_numvin!T41</f>
        <v>3940</v>
      </c>
      <c r="U94" s="39">
        <f>RES_hhdet_numvin!U41</f>
        <v>4281</v>
      </c>
      <c r="V94" s="39">
        <f>RES_hhdet_numvin!V41</f>
        <v>3875</v>
      </c>
      <c r="W94" s="39">
        <f>RES_hhdet_numvin!W41</f>
        <v>3454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26.443473236138921</v>
      </c>
      <c r="C98" s="117">
        <f t="shared" si="12"/>
        <v>27.311589041888663</v>
      </c>
      <c r="D98" s="117">
        <f t="shared" si="12"/>
        <v>26.4856589351315</v>
      </c>
      <c r="E98" s="117">
        <f t="shared" si="12"/>
        <v>26.486903613578303</v>
      </c>
      <c r="F98" s="117">
        <f t="shared" si="12"/>
        <v>26.509288866899169</v>
      </c>
      <c r="G98" s="117">
        <f t="shared" si="12"/>
        <v>26.663914575263721</v>
      </c>
      <c r="H98" s="117">
        <f t="shared" si="12"/>
        <v>30.139006316059707</v>
      </c>
      <c r="I98" s="117">
        <f t="shared" si="12"/>
        <v>29.246658354300646</v>
      </c>
      <c r="J98" s="117">
        <f t="shared" si="12"/>
        <v>31.253600721594289</v>
      </c>
      <c r="K98" s="117">
        <f t="shared" si="12"/>
        <v>31.360652350981212</v>
      </c>
      <c r="L98" s="117">
        <f t="shared" si="12"/>
        <v>35.791586898325058</v>
      </c>
      <c r="M98" s="117">
        <f t="shared" si="12"/>
        <v>29.300426315985234</v>
      </c>
      <c r="N98" s="117">
        <f t="shared" si="12"/>
        <v>31.49960689027602</v>
      </c>
      <c r="O98" s="117">
        <f t="shared" si="12"/>
        <v>33.7318451682683</v>
      </c>
      <c r="P98" s="117">
        <f t="shared" si="12"/>
        <v>27.257993342384701</v>
      </c>
      <c r="Q98" s="117">
        <f t="shared" si="12"/>
        <v>26.715291050242698</v>
      </c>
      <c r="R98" s="117">
        <f t="shared" ref="R98:V98" si="13">R99+R102+R104+R113</f>
        <v>26.743171509838071</v>
      </c>
      <c r="S98" s="117">
        <f t="shared" si="13"/>
        <v>26.734589208771027</v>
      </c>
      <c r="T98" s="117">
        <f t="shared" si="13"/>
        <v>26.660006389515772</v>
      </c>
      <c r="U98" s="117">
        <f t="shared" si="13"/>
        <v>26.556584305511155</v>
      </c>
      <c r="V98" s="117">
        <f t="shared" si="13"/>
        <v>26.360303039400215</v>
      </c>
      <c r="W98" s="117">
        <f t="shared" ref="W98" si="14">W99+W102+W104+W113</f>
        <v>26.268007608836349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24.017577104981218</v>
      </c>
      <c r="C99" s="122">
        <f t="shared" si="15"/>
        <v>25.107419288844824</v>
      </c>
      <c r="D99" s="122">
        <f t="shared" si="15"/>
        <v>24.01346611608319</v>
      </c>
      <c r="E99" s="122">
        <f t="shared" si="15"/>
        <v>24.011851205854782</v>
      </c>
      <c r="F99" s="122">
        <f t="shared" si="15"/>
        <v>24.010881246398483</v>
      </c>
      <c r="G99" s="122">
        <f t="shared" si="15"/>
        <v>24.009602983578425</v>
      </c>
      <c r="H99" s="122">
        <f t="shared" si="15"/>
        <v>27.282013131806252</v>
      </c>
      <c r="I99" s="122">
        <f t="shared" si="15"/>
        <v>26.187299496005515</v>
      </c>
      <c r="J99" s="122">
        <f t="shared" si="15"/>
        <v>28.375208266321344</v>
      </c>
      <c r="K99" s="122">
        <f t="shared" si="15"/>
        <v>28.375949941473333</v>
      </c>
      <c r="L99" s="122">
        <f t="shared" si="15"/>
        <v>32.754783741484673</v>
      </c>
      <c r="M99" s="122">
        <f t="shared" si="15"/>
        <v>26.191172907602557</v>
      </c>
      <c r="N99" s="122">
        <f t="shared" si="15"/>
        <v>28.380599433091103</v>
      </c>
      <c r="O99" s="122">
        <f t="shared" si="15"/>
        <v>30.574043408383748</v>
      </c>
      <c r="P99" s="122">
        <f t="shared" si="15"/>
        <v>24.006705596920799</v>
      </c>
      <c r="Q99" s="122">
        <f t="shared" si="15"/>
        <v>23.4652340071525</v>
      </c>
      <c r="R99" s="122">
        <f t="shared" ref="R99:V99" si="16">SUM(R100:R101)</f>
        <v>23.47781368918832</v>
      </c>
      <c r="S99" s="122">
        <f t="shared" si="16"/>
        <v>23.476599245542072</v>
      </c>
      <c r="T99" s="122">
        <f t="shared" si="16"/>
        <v>23.483981525680097</v>
      </c>
      <c r="U99" s="122">
        <f t="shared" si="16"/>
        <v>23.484664158586483</v>
      </c>
      <c r="V99" s="122">
        <f t="shared" si="16"/>
        <v>23.483329790853055</v>
      </c>
      <c r="W99" s="122">
        <f t="shared" ref="W99" si="17">SUM(W100:W101)</f>
        <v>23.495515595683276</v>
      </c>
      <c r="DA99" s="130" t="s">
        <v>1592</v>
      </c>
    </row>
    <row r="100" spans="1:105" ht="12" customHeight="1" x14ac:dyDescent="0.25">
      <c r="A100" s="97" t="s">
        <v>74</v>
      </c>
      <c r="B100" s="98">
        <v>23.748753224419598</v>
      </c>
      <c r="C100" s="98">
        <v>24.828202923473768</v>
      </c>
      <c r="D100" s="98">
        <v>23.748753224419595</v>
      </c>
      <c r="E100" s="98">
        <v>23.748753224419598</v>
      </c>
      <c r="F100" s="98">
        <v>23.748753224419598</v>
      </c>
      <c r="G100" s="98">
        <v>23.748753224419598</v>
      </c>
      <c r="H100" s="98">
        <v>26.987188306104905</v>
      </c>
      <c r="I100" s="98">
        <v>25.907738607050746</v>
      </c>
      <c r="J100" s="98">
        <v>28.066723989681851</v>
      </c>
      <c r="K100" s="98">
        <v>28.066723989681847</v>
      </c>
      <c r="L100" s="98">
        <v>32.38460877042133</v>
      </c>
      <c r="M100" s="98">
        <v>25.907738607050739</v>
      </c>
      <c r="N100" s="98">
        <v>28.066723989681847</v>
      </c>
      <c r="O100" s="98">
        <v>30.225623387790183</v>
      </c>
      <c r="P100" s="98">
        <v>23.748753224419605</v>
      </c>
      <c r="Q100" s="98">
        <v>23.203525365434224</v>
      </c>
      <c r="R100" s="98">
        <v>23.211263972484968</v>
      </c>
      <c r="S100" s="98">
        <v>23.209114359415302</v>
      </c>
      <c r="T100" s="98">
        <v>23.213413585554612</v>
      </c>
      <c r="U100" s="98">
        <v>23.213413585554591</v>
      </c>
      <c r="V100" s="98">
        <v>23.213413585554619</v>
      </c>
      <c r="W100" s="98">
        <v>23.213413585554637</v>
      </c>
      <c r="DA100" s="63" t="s">
        <v>1593</v>
      </c>
    </row>
    <row r="101" spans="1:105" ht="12" customHeight="1" x14ac:dyDescent="0.25">
      <c r="A101" s="97" t="s">
        <v>53</v>
      </c>
      <c r="B101" s="98">
        <v>0.26882388056162032</v>
      </c>
      <c r="C101" s="98">
        <v>0.27921636537105582</v>
      </c>
      <c r="D101" s="98">
        <v>0.26471289166359524</v>
      </c>
      <c r="E101" s="98">
        <v>0.26309798143518542</v>
      </c>
      <c r="F101" s="98">
        <v>0.26212802197888513</v>
      </c>
      <c r="G101" s="98">
        <v>0.26084975915882819</v>
      </c>
      <c r="H101" s="98">
        <v>0.29482482570134821</v>
      </c>
      <c r="I101" s="98">
        <v>0.27956088895477105</v>
      </c>
      <c r="J101" s="98">
        <v>0.30848427663949246</v>
      </c>
      <c r="K101" s="98">
        <v>0.30922595179148715</v>
      </c>
      <c r="L101" s="98">
        <v>0.3701749710633418</v>
      </c>
      <c r="M101" s="98">
        <v>0.28343430055181784</v>
      </c>
      <c r="N101" s="98">
        <v>0.31387544340925472</v>
      </c>
      <c r="O101" s="98">
        <v>0.34842002059356625</v>
      </c>
      <c r="P101" s="98">
        <v>0.25795237250119257</v>
      </c>
      <c r="Q101" s="98">
        <v>0.26170864171827518</v>
      </c>
      <c r="R101" s="98">
        <v>0.26654971670335365</v>
      </c>
      <c r="S101" s="98">
        <v>0.26748488612677002</v>
      </c>
      <c r="T101" s="98">
        <v>0.27056794012548341</v>
      </c>
      <c r="U101" s="98">
        <v>0.27125057303189282</v>
      </c>
      <c r="V101" s="98">
        <v>0.2699162052984373</v>
      </c>
      <c r="W101" s="98">
        <v>0.28210201012864017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7.786636354714385E-3</v>
      </c>
      <c r="C102" s="122">
        <f t="shared" si="18"/>
        <v>7.8802401908499176E-3</v>
      </c>
      <c r="D102" s="122">
        <f t="shared" si="18"/>
        <v>8.2856258174542948E-3</v>
      </c>
      <c r="E102" s="122">
        <f t="shared" si="18"/>
        <v>1.1760247836229587E-2</v>
      </c>
      <c r="F102" s="122">
        <f t="shared" si="18"/>
        <v>8.9910557976097625E-3</v>
      </c>
      <c r="G102" s="122">
        <f t="shared" si="18"/>
        <v>1.0478752529755211E-2</v>
      </c>
      <c r="H102" s="122">
        <f t="shared" si="18"/>
        <v>1.9376298665931369E-2</v>
      </c>
      <c r="I102" s="122">
        <f t="shared" si="18"/>
        <v>1.4935402715089625E-2</v>
      </c>
      <c r="J102" s="122">
        <f t="shared" si="18"/>
        <v>1.673773743765258E-2</v>
      </c>
      <c r="K102" s="122">
        <f t="shared" si="18"/>
        <v>1.8962343620386141E-2</v>
      </c>
      <c r="L102" s="122">
        <f t="shared" si="18"/>
        <v>2.0662621322863686E-2</v>
      </c>
      <c r="M102" s="122">
        <f t="shared" si="18"/>
        <v>2.4681999144576913E-2</v>
      </c>
      <c r="N102" s="122">
        <f t="shared" si="18"/>
        <v>2.8692863064450267E-2</v>
      </c>
      <c r="O102" s="122">
        <f t="shared" si="18"/>
        <v>3.2489845803816184E-2</v>
      </c>
      <c r="P102" s="122">
        <f t="shared" si="18"/>
        <v>3.760660867317285E-2</v>
      </c>
      <c r="Q102" s="122">
        <f t="shared" si="18"/>
        <v>4.2732628795899924E-2</v>
      </c>
      <c r="R102" s="122">
        <f t="shared" si="18"/>
        <v>4.6845715773419595E-2</v>
      </c>
      <c r="S102" s="122">
        <f t="shared" si="18"/>
        <v>5.097889321178397E-2</v>
      </c>
      <c r="T102" s="122">
        <f t="shared" si="18"/>
        <v>5.6501667382918383E-2</v>
      </c>
      <c r="U102" s="122">
        <f t="shared" si="18"/>
        <v>6.3565770807335401E-2</v>
      </c>
      <c r="V102" s="122">
        <f t="shared" si="18"/>
        <v>7.0541208119957496E-2</v>
      </c>
      <c r="W102" s="122">
        <f t="shared" si="18"/>
        <v>7.557243477388341E-2</v>
      </c>
      <c r="DA102" s="130" t="s">
        <v>1595</v>
      </c>
    </row>
    <row r="103" spans="1:105" ht="12" customHeight="1" x14ac:dyDescent="0.25">
      <c r="A103" s="97" t="s">
        <v>53</v>
      </c>
      <c r="B103" s="98">
        <v>7.786636354714385E-3</v>
      </c>
      <c r="C103" s="98">
        <v>7.8802401908499176E-3</v>
      </c>
      <c r="D103" s="98">
        <v>8.2856258174542948E-3</v>
      </c>
      <c r="E103" s="98">
        <v>1.1760247836229587E-2</v>
      </c>
      <c r="F103" s="98">
        <v>8.9910557976097625E-3</v>
      </c>
      <c r="G103" s="98">
        <v>1.0478752529755211E-2</v>
      </c>
      <c r="H103" s="98">
        <v>1.9376298665931369E-2</v>
      </c>
      <c r="I103" s="98">
        <v>1.4935402715089625E-2</v>
      </c>
      <c r="J103" s="98">
        <v>1.673773743765258E-2</v>
      </c>
      <c r="K103" s="98">
        <v>1.8962343620386141E-2</v>
      </c>
      <c r="L103" s="98">
        <v>2.0662621322863686E-2</v>
      </c>
      <c r="M103" s="98">
        <v>2.4681999144576913E-2</v>
      </c>
      <c r="N103" s="98">
        <v>2.8692863064450267E-2</v>
      </c>
      <c r="O103" s="98">
        <v>3.2489845803816184E-2</v>
      </c>
      <c r="P103" s="98">
        <v>3.760660867317285E-2</v>
      </c>
      <c r="Q103" s="98">
        <v>4.2732628795899924E-2</v>
      </c>
      <c r="R103" s="98">
        <v>4.6845715773419595E-2</v>
      </c>
      <c r="S103" s="98">
        <v>5.097889321178397E-2</v>
      </c>
      <c r="T103" s="98">
        <v>5.6501667382918383E-2</v>
      </c>
      <c r="U103" s="98">
        <v>6.3565770807335401E-2</v>
      </c>
      <c r="V103" s="98">
        <v>7.0541208119957496E-2</v>
      </c>
      <c r="W103" s="98">
        <v>7.557243477388341E-2</v>
      </c>
      <c r="DA103" s="63" t="s">
        <v>1596</v>
      </c>
    </row>
    <row r="104" spans="1:105" ht="12" customHeight="1" x14ac:dyDescent="0.25">
      <c r="A104" s="121" t="s">
        <v>55</v>
      </c>
      <c r="B104" s="122">
        <v>2.0745235646756108</v>
      </c>
      <c r="C104" s="122">
        <v>1.8321473180659922</v>
      </c>
      <c r="D104" s="122">
        <v>2.0999441397361802</v>
      </c>
      <c r="E104" s="122">
        <v>2.0985621472475842</v>
      </c>
      <c r="F104" s="122">
        <v>2.0999215152750175</v>
      </c>
      <c r="G104" s="122">
        <v>2.2299232870034094</v>
      </c>
      <c r="H104" s="122">
        <v>2.3510439052406484</v>
      </c>
      <c r="I104" s="122">
        <v>2.5671257287881586</v>
      </c>
      <c r="J104" s="122">
        <v>2.367667997917144</v>
      </c>
      <c r="K104" s="122">
        <v>2.5143918202378348</v>
      </c>
      <c r="L104" s="122">
        <v>2.4645278586731152</v>
      </c>
      <c r="M104" s="122">
        <v>2.5304799332662329</v>
      </c>
      <c r="N104" s="122">
        <v>2.5283946927238992</v>
      </c>
      <c r="O104" s="122">
        <v>2.5650898604060384</v>
      </c>
      <c r="P104" s="122">
        <v>2.6574654555091533</v>
      </c>
      <c r="Q104" s="122">
        <v>2.6666340357446723</v>
      </c>
      <c r="R104" s="122">
        <v>2.6930605664793301</v>
      </c>
      <c r="S104" s="122">
        <v>2.6884683635964572</v>
      </c>
      <c r="T104" s="122">
        <v>2.6038189604532613</v>
      </c>
      <c r="U104" s="122">
        <v>2.4982314232416218</v>
      </c>
      <c r="V104" s="122">
        <v>2.3142769136625958</v>
      </c>
      <c r="W104" s="122">
        <v>2.2217722440249021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1.2947372625751921</v>
      </c>
      <c r="C109" s="101">
        <v>1.1149774686490335</v>
      </c>
      <c r="D109" s="101">
        <v>1.2513737941444407</v>
      </c>
      <c r="E109" s="101">
        <v>1.2241173474484641</v>
      </c>
      <c r="F109" s="101">
        <v>1.1510822778904999</v>
      </c>
      <c r="G109" s="101">
        <v>1.1835691035851708</v>
      </c>
      <c r="H109" s="101">
        <v>1.2467118100964807</v>
      </c>
      <c r="I109" s="101">
        <v>1.2706580071746763</v>
      </c>
      <c r="J109" s="101">
        <v>1.1975034808514473</v>
      </c>
      <c r="K109" s="101">
        <v>1.2046257026107108</v>
      </c>
      <c r="L109" s="101">
        <v>1.3404044635321197</v>
      </c>
      <c r="M109" s="101">
        <v>1.1974079576146144</v>
      </c>
      <c r="N109" s="101">
        <v>1.2575798490766898</v>
      </c>
      <c r="O109" s="101">
        <v>1.2635999356673198</v>
      </c>
      <c r="P109" s="101">
        <v>1.2253825494432573</v>
      </c>
      <c r="Q109" s="101">
        <v>1.2611163588345138</v>
      </c>
      <c r="R109" s="101">
        <v>1.2470808503578779</v>
      </c>
      <c r="S109" s="101">
        <v>1.2575889997002376</v>
      </c>
      <c r="T109" s="101">
        <v>1.2800296128305761</v>
      </c>
      <c r="U109" s="101">
        <v>1.2754036993580131</v>
      </c>
      <c r="V109" s="101">
        <v>1.1985317855502091</v>
      </c>
      <c r="W109" s="101">
        <v>1.1782457334984249</v>
      </c>
      <c r="DA109" s="131" t="s">
        <v>1602</v>
      </c>
    </row>
    <row r="110" spans="1:105" ht="12" customHeight="1" x14ac:dyDescent="0.25">
      <c r="A110" s="107" t="s">
        <v>121</v>
      </c>
      <c r="B110" s="104">
        <v>0.77978630210041866</v>
      </c>
      <c r="C110" s="104">
        <v>0.71716984941695872</v>
      </c>
      <c r="D110" s="104">
        <v>0.84857034559173949</v>
      </c>
      <c r="E110" s="104">
        <v>0.87444479979912026</v>
      </c>
      <c r="F110" s="104">
        <v>0.94883923738451748</v>
      </c>
      <c r="G110" s="104">
        <v>1.0463541834182386</v>
      </c>
      <c r="H110" s="104">
        <v>1.1043320951441675</v>
      </c>
      <c r="I110" s="104">
        <v>1.2964677216134821</v>
      </c>
      <c r="J110" s="104">
        <v>1.1701645170656967</v>
      </c>
      <c r="K110" s="104">
        <v>1.3097661176271242</v>
      </c>
      <c r="L110" s="104">
        <v>1.1241233951409955</v>
      </c>
      <c r="M110" s="104">
        <v>1.3330719756516185</v>
      </c>
      <c r="N110" s="104">
        <v>1.2708148436472095</v>
      </c>
      <c r="O110" s="104">
        <v>1.3014899247387188</v>
      </c>
      <c r="P110" s="104">
        <v>1.4320829060658957</v>
      </c>
      <c r="Q110" s="104">
        <v>1.4055176769101587</v>
      </c>
      <c r="R110" s="104">
        <v>1.4459797161214523</v>
      </c>
      <c r="S110" s="104">
        <v>1.4308793638962198</v>
      </c>
      <c r="T110" s="104">
        <v>1.323789347622685</v>
      </c>
      <c r="U110" s="104">
        <v>1.2228277238836089</v>
      </c>
      <c r="V110" s="104">
        <v>1.1157451281123865</v>
      </c>
      <c r="W110" s="104">
        <v>1.043526510526477</v>
      </c>
      <c r="DA110" s="132" t="s">
        <v>1603</v>
      </c>
    </row>
    <row r="111" spans="1:105" ht="12" customHeight="1" x14ac:dyDescent="0.25">
      <c r="A111" s="108" t="s">
        <v>53</v>
      </c>
      <c r="B111" s="98">
        <v>0.48709471982130703</v>
      </c>
      <c r="C111" s="98">
        <v>0.41085664702099095</v>
      </c>
      <c r="D111" s="98">
        <v>0.50565109842543177</v>
      </c>
      <c r="E111" s="98">
        <v>0.51032031716522031</v>
      </c>
      <c r="F111" s="98">
        <v>0.55300346159466796</v>
      </c>
      <c r="G111" s="98">
        <v>0.61512034228602153</v>
      </c>
      <c r="H111" s="98">
        <v>0.63822889229323065</v>
      </c>
      <c r="I111" s="98">
        <v>0.79066135717384944</v>
      </c>
      <c r="J111" s="98">
        <v>0.65630531287176441</v>
      </c>
      <c r="K111" s="98">
        <v>0.75452339943869862</v>
      </c>
      <c r="L111" s="98">
        <v>0.56077617378678857</v>
      </c>
      <c r="M111" s="98">
        <v>0.72024825203235832</v>
      </c>
      <c r="N111" s="98">
        <v>0.65836229250666933</v>
      </c>
      <c r="O111" s="98">
        <v>0.68547055662588607</v>
      </c>
      <c r="P111" s="98">
        <v>0.7783504405819065</v>
      </c>
      <c r="Q111" s="98">
        <v>0.76933634766019021</v>
      </c>
      <c r="R111" s="98">
        <v>0.81338435323932845</v>
      </c>
      <c r="S111" s="98">
        <v>0.80578154133112945</v>
      </c>
      <c r="T111" s="98">
        <v>0.714174546953809</v>
      </c>
      <c r="U111" s="98">
        <v>0.63477734267538644</v>
      </c>
      <c r="V111" s="98">
        <v>0.57121576786290618</v>
      </c>
      <c r="W111" s="98">
        <v>0.53003027719792195</v>
      </c>
      <c r="DA111" s="63" t="s">
        <v>1604</v>
      </c>
    </row>
    <row r="112" spans="1:105" ht="12" customHeight="1" x14ac:dyDescent="0.25">
      <c r="A112" s="108" t="s">
        <v>52</v>
      </c>
      <c r="B112" s="98">
        <v>0.29269158227911163</v>
      </c>
      <c r="C112" s="98">
        <v>0.30631320239596771</v>
      </c>
      <c r="D112" s="98">
        <v>0.34291924716630773</v>
      </c>
      <c r="E112" s="98">
        <v>0.36412448263390002</v>
      </c>
      <c r="F112" s="98">
        <v>0.39583577578984952</v>
      </c>
      <c r="G112" s="98">
        <v>0.43123384113221713</v>
      </c>
      <c r="H112" s="98">
        <v>0.46610320285093676</v>
      </c>
      <c r="I112" s="98">
        <v>0.50580636443963256</v>
      </c>
      <c r="J112" s="98">
        <v>0.51385920419393238</v>
      </c>
      <c r="K112" s="98">
        <v>0.55524271818842563</v>
      </c>
      <c r="L112" s="98">
        <v>0.56334722135420701</v>
      </c>
      <c r="M112" s="98">
        <v>0.6128237236192603</v>
      </c>
      <c r="N112" s="98">
        <v>0.6124525511405402</v>
      </c>
      <c r="O112" s="98">
        <v>0.61601936811283275</v>
      </c>
      <c r="P112" s="98">
        <v>0.65373246548398922</v>
      </c>
      <c r="Q112" s="98">
        <v>0.6361813292499684</v>
      </c>
      <c r="R112" s="98">
        <v>0.63259536288212392</v>
      </c>
      <c r="S112" s="98">
        <v>0.6250978225650905</v>
      </c>
      <c r="T112" s="98">
        <v>0.60961480066887597</v>
      </c>
      <c r="U112" s="98">
        <v>0.58805038120822251</v>
      </c>
      <c r="V112" s="98">
        <v>0.54452936024948018</v>
      </c>
      <c r="W112" s="98">
        <v>0.5134962333285551</v>
      </c>
      <c r="DA112" s="63" t="s">
        <v>1605</v>
      </c>
    </row>
    <row r="113" spans="1:105" ht="12" customHeight="1" x14ac:dyDescent="0.25">
      <c r="A113" s="121" t="s">
        <v>54</v>
      </c>
      <c r="B113" s="122">
        <v>0.34358593012737548</v>
      </c>
      <c r="C113" s="122">
        <v>0.36414219478699533</v>
      </c>
      <c r="D113" s="122">
        <v>0.36396305349467395</v>
      </c>
      <c r="E113" s="122">
        <v>0.36473001263970689</v>
      </c>
      <c r="F113" s="122">
        <v>0.38949504942805935</v>
      </c>
      <c r="G113" s="122">
        <v>0.41390955215213016</v>
      </c>
      <c r="H113" s="122">
        <v>0.48657298034687302</v>
      </c>
      <c r="I113" s="122">
        <v>0.47729772679188343</v>
      </c>
      <c r="J113" s="122">
        <v>0.49398671991814658</v>
      </c>
      <c r="K113" s="122">
        <v>0.45134824564965537</v>
      </c>
      <c r="L113" s="122">
        <v>0.55161267684440984</v>
      </c>
      <c r="M113" s="122">
        <v>0.55409147597187047</v>
      </c>
      <c r="N113" s="122">
        <v>0.56191990139656667</v>
      </c>
      <c r="O113" s="122">
        <v>0.56022205367470146</v>
      </c>
      <c r="P113" s="122">
        <v>0.55621568128157506</v>
      </c>
      <c r="Q113" s="122">
        <v>0.54069037854962743</v>
      </c>
      <c r="R113" s="122">
        <v>0.52545153839699954</v>
      </c>
      <c r="S113" s="122">
        <v>0.51854270642071365</v>
      </c>
      <c r="T113" s="122">
        <v>0.51570423599949589</v>
      </c>
      <c r="U113" s="122">
        <v>0.51012295287571585</v>
      </c>
      <c r="V113" s="122">
        <v>0.49215512676460349</v>
      </c>
      <c r="W113" s="122">
        <v>0.47514733435428924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0.34358593012737548</v>
      </c>
      <c r="C115" s="33">
        <v>0.36414219478699533</v>
      </c>
      <c r="D115" s="33">
        <v>0.36396305349467395</v>
      </c>
      <c r="E115" s="33">
        <v>0.36473001263970689</v>
      </c>
      <c r="F115" s="33">
        <v>0.38949504942805935</v>
      </c>
      <c r="G115" s="33">
        <v>0.41390955215213016</v>
      </c>
      <c r="H115" s="33">
        <v>0.48657298034687302</v>
      </c>
      <c r="I115" s="33">
        <v>0.47729772679188343</v>
      </c>
      <c r="J115" s="33">
        <v>0.49398671991814658</v>
      </c>
      <c r="K115" s="33">
        <v>0.45134824564965537</v>
      </c>
      <c r="L115" s="33">
        <v>0.55161267684440984</v>
      </c>
      <c r="M115" s="33">
        <v>0.55409147597187047</v>
      </c>
      <c r="N115" s="33">
        <v>0.56191990139656667</v>
      </c>
      <c r="O115" s="33">
        <v>0.56022205367470146</v>
      </c>
      <c r="P115" s="33">
        <v>0.55621568128157506</v>
      </c>
      <c r="Q115" s="33">
        <v>0.54069037854962743</v>
      </c>
      <c r="R115" s="33">
        <v>0.52545153839699954</v>
      </c>
      <c r="S115" s="33">
        <v>0.51854270642071365</v>
      </c>
      <c r="T115" s="33">
        <v>0.51570423599949589</v>
      </c>
      <c r="U115" s="33">
        <v>0.51012295287571585</v>
      </c>
      <c r="V115" s="33">
        <v>0.49215512676460349</v>
      </c>
      <c r="W115" s="33">
        <v>0.47514733435428924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13.578343560170861</v>
      </c>
      <c r="C117" s="117">
        <f t="shared" si="19"/>
        <v>14.083138388421313</v>
      </c>
      <c r="D117" s="117">
        <f t="shared" si="19"/>
        <v>13.874718720518974</v>
      </c>
      <c r="E117" s="117">
        <f t="shared" si="19"/>
        <v>14.042199153047148</v>
      </c>
      <c r="F117" s="117">
        <f t="shared" si="19"/>
        <v>14.275976301486978</v>
      </c>
      <c r="G117" s="117">
        <f t="shared" si="19"/>
        <v>14.64821635799019</v>
      </c>
      <c r="H117" s="117">
        <f t="shared" si="19"/>
        <v>16.8402472346359</v>
      </c>
      <c r="I117" s="117">
        <f t="shared" si="19"/>
        <v>16.650403960075561</v>
      </c>
      <c r="J117" s="117">
        <f t="shared" si="19"/>
        <v>17.936013808006273</v>
      </c>
      <c r="K117" s="117">
        <f t="shared" si="19"/>
        <v>18.258882497813243</v>
      </c>
      <c r="L117" s="117">
        <f t="shared" si="19"/>
        <v>21.056147657101398</v>
      </c>
      <c r="M117" s="117">
        <f t="shared" si="19"/>
        <v>17.683280586066353</v>
      </c>
      <c r="N117" s="117">
        <f t="shared" si="19"/>
        <v>19.353888574716567</v>
      </c>
      <c r="O117" s="117">
        <f t="shared" si="19"/>
        <v>21.133178308512793</v>
      </c>
      <c r="P117" s="117">
        <f t="shared" si="19"/>
        <v>17.400183608512329</v>
      </c>
      <c r="Q117" s="117">
        <f t="shared" si="19"/>
        <v>17.24328697779918</v>
      </c>
      <c r="R117" s="117">
        <f t="shared" ref="R117:V117" si="20">R118+R121+R123+R132</f>
        <v>17.494040955797125</v>
      </c>
      <c r="S117" s="117">
        <f t="shared" si="20"/>
        <v>17.823658073180912</v>
      </c>
      <c r="T117" s="117">
        <f t="shared" si="20"/>
        <v>18.151209023218534</v>
      </c>
      <c r="U117" s="117">
        <f t="shared" si="20"/>
        <v>18.470082035657502</v>
      </c>
      <c r="V117" s="117">
        <f t="shared" si="20"/>
        <v>18.684116117589831</v>
      </c>
      <c r="W117" s="117">
        <f t="shared" ref="W117" si="21">W118+W121+W123+W132</f>
        <v>18.967331844701619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11.763220441180707</v>
      </c>
      <c r="C118" s="122">
        <f t="shared" si="22"/>
        <v>12.4111914755726</v>
      </c>
      <c r="D118" s="122">
        <f t="shared" si="22"/>
        <v>11.994272374342192</v>
      </c>
      <c r="E118" s="122">
        <f t="shared" si="22"/>
        <v>12.138602006453056</v>
      </c>
      <c r="F118" s="122">
        <f t="shared" si="22"/>
        <v>12.339048704899493</v>
      </c>
      <c r="G118" s="122">
        <f t="shared" si="22"/>
        <v>12.57276445146006</v>
      </c>
      <c r="H118" s="122">
        <f t="shared" si="22"/>
        <v>14.57244826424782</v>
      </c>
      <c r="I118" s="122">
        <f t="shared" si="22"/>
        <v>14.228146101685802</v>
      </c>
      <c r="J118" s="122">
        <f t="shared" si="22"/>
        <v>15.635893450731064</v>
      </c>
      <c r="K118" s="122">
        <f t="shared" si="22"/>
        <v>15.862628739828857</v>
      </c>
      <c r="L118" s="122">
        <f t="shared" si="22"/>
        <v>18.605553281026644</v>
      </c>
      <c r="M118" s="122">
        <f t="shared" si="22"/>
        <v>15.149350424292315</v>
      </c>
      <c r="N118" s="122">
        <f t="shared" si="22"/>
        <v>16.790909017841443</v>
      </c>
      <c r="O118" s="122">
        <f t="shared" si="22"/>
        <v>18.515563874246816</v>
      </c>
      <c r="P118" s="122">
        <f t="shared" si="22"/>
        <v>14.673103263918245</v>
      </c>
      <c r="Q118" s="122">
        <f t="shared" si="22"/>
        <v>14.48915212881699</v>
      </c>
      <c r="R118" s="122">
        <f t="shared" ref="R118:V118" si="23">SUM(R119:R120)</f>
        <v>14.696543284239359</v>
      </c>
      <c r="S118" s="122">
        <f t="shared" si="23"/>
        <v>14.99490447665058</v>
      </c>
      <c r="T118" s="122">
        <f t="shared" si="23"/>
        <v>15.339475475501848</v>
      </c>
      <c r="U118" s="122">
        <f t="shared" si="23"/>
        <v>15.689092178998958</v>
      </c>
      <c r="V118" s="122">
        <f t="shared" si="23"/>
        <v>16.012282443840999</v>
      </c>
      <c r="W118" s="122">
        <f t="shared" ref="W118" si="24">SUM(W119:W120)</f>
        <v>16.342993553898896</v>
      </c>
      <c r="DA118" s="130" t="s">
        <v>1760</v>
      </c>
    </row>
    <row r="119" spans="1:105" ht="12" customHeight="1" x14ac:dyDescent="0.25">
      <c r="A119" s="97" t="s">
        <v>74</v>
      </c>
      <c r="B119" s="98">
        <v>11.494396560619087</v>
      </c>
      <c r="C119" s="98">
        <v>12.131975110201545</v>
      </c>
      <c r="D119" s="98">
        <v>11.729559482678596</v>
      </c>
      <c r="E119" s="98">
        <v>11.87550402501787</v>
      </c>
      <c r="F119" s="98">
        <v>12.076920682920608</v>
      </c>
      <c r="G119" s="98">
        <v>12.311914692301231</v>
      </c>
      <c r="H119" s="98">
        <v>14.277623438546472</v>
      </c>
      <c r="I119" s="98">
        <v>13.948585212731031</v>
      </c>
      <c r="J119" s="98">
        <v>15.327409174091573</v>
      </c>
      <c r="K119" s="98">
        <v>15.553402788037369</v>
      </c>
      <c r="L119" s="98">
        <v>18.235378309963302</v>
      </c>
      <c r="M119" s="98">
        <v>14.865916123740497</v>
      </c>
      <c r="N119" s="98">
        <v>16.477033574432188</v>
      </c>
      <c r="O119" s="98">
        <v>18.167143853653251</v>
      </c>
      <c r="P119" s="98">
        <v>14.415150891417053</v>
      </c>
      <c r="Q119" s="98">
        <v>14.227443487098714</v>
      </c>
      <c r="R119" s="98">
        <v>14.429993567536005</v>
      </c>
      <c r="S119" s="98">
        <v>14.727419590523811</v>
      </c>
      <c r="T119" s="98">
        <v>15.068907535376365</v>
      </c>
      <c r="U119" s="98">
        <v>15.417841605967066</v>
      </c>
      <c r="V119" s="98">
        <v>15.742366238542562</v>
      </c>
      <c r="W119" s="98">
        <v>16.060891543770257</v>
      </c>
      <c r="DA119" s="63" t="s">
        <v>1761</v>
      </c>
    </row>
    <row r="120" spans="1:105" ht="12" customHeight="1" x14ac:dyDescent="0.25">
      <c r="A120" s="97" t="s">
        <v>53</v>
      </c>
      <c r="B120" s="98">
        <v>0.26882388056162032</v>
      </c>
      <c r="C120" s="98">
        <v>0.27921636537105582</v>
      </c>
      <c r="D120" s="98">
        <v>0.26471289166359524</v>
      </c>
      <c r="E120" s="98">
        <v>0.26309798143518542</v>
      </c>
      <c r="F120" s="98">
        <v>0.26212802197888513</v>
      </c>
      <c r="G120" s="98">
        <v>0.26084975915882819</v>
      </c>
      <c r="H120" s="98">
        <v>0.29482482570134821</v>
      </c>
      <c r="I120" s="98">
        <v>0.27956088895477105</v>
      </c>
      <c r="J120" s="98">
        <v>0.30848427663949246</v>
      </c>
      <c r="K120" s="98">
        <v>0.30922595179148715</v>
      </c>
      <c r="L120" s="98">
        <v>0.3701749710633418</v>
      </c>
      <c r="M120" s="98">
        <v>0.28343430055181784</v>
      </c>
      <c r="N120" s="98">
        <v>0.31387544340925472</v>
      </c>
      <c r="O120" s="98">
        <v>0.34842002059356625</v>
      </c>
      <c r="P120" s="98">
        <v>0.25795237250119257</v>
      </c>
      <c r="Q120" s="98">
        <v>0.26170864171827518</v>
      </c>
      <c r="R120" s="98">
        <v>0.26654971670335365</v>
      </c>
      <c r="S120" s="98">
        <v>0.26748488612677002</v>
      </c>
      <c r="T120" s="98">
        <v>0.27056794012548341</v>
      </c>
      <c r="U120" s="98">
        <v>0.27125057303189282</v>
      </c>
      <c r="V120" s="98">
        <v>0.2699162052984373</v>
      </c>
      <c r="W120" s="98">
        <v>0.28210201012864017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1.5533266098772057E-2</v>
      </c>
      <c r="C121" s="122">
        <f t="shared" si="25"/>
        <v>1.6420465113603958E-2</v>
      </c>
      <c r="D121" s="122">
        <f t="shared" si="25"/>
        <v>1.8034325729736934E-2</v>
      </c>
      <c r="E121" s="122">
        <f t="shared" si="25"/>
        <v>2.7070978941704106E-2</v>
      </c>
      <c r="F121" s="122">
        <f t="shared" si="25"/>
        <v>2.218466166629238E-2</v>
      </c>
      <c r="G121" s="122">
        <f t="shared" si="25"/>
        <v>2.8256080151492259E-2</v>
      </c>
      <c r="H121" s="122">
        <f t="shared" si="25"/>
        <v>5.6314467731443919E-2</v>
      </c>
      <c r="I121" s="122">
        <f t="shared" si="25"/>
        <v>4.4649175043293368E-2</v>
      </c>
      <c r="J121" s="122">
        <f t="shared" si="25"/>
        <v>5.0943950662887795E-2</v>
      </c>
      <c r="K121" s="122">
        <f t="shared" si="25"/>
        <v>5.9288132096311431E-2</v>
      </c>
      <c r="L121" s="122">
        <f t="shared" si="25"/>
        <v>6.6260485828851232E-2</v>
      </c>
      <c r="M121" s="122">
        <f t="shared" si="25"/>
        <v>8.2214422697475309E-2</v>
      </c>
      <c r="N121" s="122">
        <f t="shared" si="25"/>
        <v>9.9318331250716971E-2</v>
      </c>
      <c r="O121" s="122">
        <f t="shared" si="25"/>
        <v>0.11721935615149923</v>
      </c>
      <c r="P121" s="122">
        <f t="shared" si="25"/>
        <v>0.14184367950782886</v>
      </c>
      <c r="Q121" s="122">
        <f t="shared" si="25"/>
        <v>0.16642328201596457</v>
      </c>
      <c r="R121" s="122">
        <f t="shared" si="25"/>
        <v>0.18843916374019742</v>
      </c>
      <c r="S121" s="122">
        <f t="shared" si="25"/>
        <v>0.21058330993338109</v>
      </c>
      <c r="T121" s="122">
        <f t="shared" si="25"/>
        <v>0.23985574151255037</v>
      </c>
      <c r="U121" s="122">
        <f t="shared" si="25"/>
        <v>0.27773672935991484</v>
      </c>
      <c r="V121" s="122">
        <f t="shared" si="25"/>
        <v>0.31577177783197896</v>
      </c>
      <c r="W121" s="122">
        <f t="shared" si="25"/>
        <v>0.34518293558163754</v>
      </c>
      <c r="DA121" s="130" t="s">
        <v>1763</v>
      </c>
    </row>
    <row r="122" spans="1:105" ht="12" customHeight="1" x14ac:dyDescent="0.25">
      <c r="A122" s="97" t="s">
        <v>53</v>
      </c>
      <c r="B122" s="98">
        <v>1.5533266098772057E-2</v>
      </c>
      <c r="C122" s="98">
        <v>1.6420465113603958E-2</v>
      </c>
      <c r="D122" s="98">
        <v>1.8034325729736934E-2</v>
      </c>
      <c r="E122" s="98">
        <v>2.7070978941704106E-2</v>
      </c>
      <c r="F122" s="98">
        <v>2.218466166629238E-2</v>
      </c>
      <c r="G122" s="98">
        <v>2.8256080151492259E-2</v>
      </c>
      <c r="H122" s="98">
        <v>5.6314467731443919E-2</v>
      </c>
      <c r="I122" s="98">
        <v>4.4649175043293368E-2</v>
      </c>
      <c r="J122" s="98">
        <v>5.0943950662887795E-2</v>
      </c>
      <c r="K122" s="98">
        <v>5.9288132096311431E-2</v>
      </c>
      <c r="L122" s="98">
        <v>6.6260485828851232E-2</v>
      </c>
      <c r="M122" s="98">
        <v>8.2214422697475309E-2</v>
      </c>
      <c r="N122" s="98">
        <v>9.9318331250716971E-2</v>
      </c>
      <c r="O122" s="98">
        <v>0.11721935615149923</v>
      </c>
      <c r="P122" s="98">
        <v>0.14184367950782886</v>
      </c>
      <c r="Q122" s="98">
        <v>0.16642328201596457</v>
      </c>
      <c r="R122" s="98">
        <v>0.18843916374019742</v>
      </c>
      <c r="S122" s="98">
        <v>0.21058330993338109</v>
      </c>
      <c r="T122" s="98">
        <v>0.23985574151255037</v>
      </c>
      <c r="U122" s="98">
        <v>0.27773672935991484</v>
      </c>
      <c r="V122" s="98">
        <v>0.31577177783197896</v>
      </c>
      <c r="W122" s="98">
        <v>0.34518293558163754</v>
      </c>
      <c r="DA122" s="63" t="s">
        <v>1764</v>
      </c>
    </row>
    <row r="123" spans="1:105" ht="12" customHeight="1" x14ac:dyDescent="0.25">
      <c r="A123" s="121" t="s">
        <v>55</v>
      </c>
      <c r="B123" s="122">
        <v>1.5402221284727955</v>
      </c>
      <c r="C123" s="122">
        <v>1.3798462351003153</v>
      </c>
      <c r="D123" s="122">
        <v>1.5859827062259142</v>
      </c>
      <c r="E123" s="122">
        <v>1.5985218319901602</v>
      </c>
      <c r="F123" s="122">
        <v>1.6166185949176373</v>
      </c>
      <c r="G123" s="122">
        <v>1.7289716481635424</v>
      </c>
      <c r="H123" s="122">
        <v>1.8356945252078565</v>
      </c>
      <c r="I123" s="122">
        <v>2.0081417555333752</v>
      </c>
      <c r="J123" s="122">
        <v>1.8663709216450552</v>
      </c>
      <c r="K123" s="122">
        <v>1.9866432604160045</v>
      </c>
      <c r="L123" s="122">
        <v>1.9554066470308455</v>
      </c>
      <c r="M123" s="122">
        <v>2.0198561387575218</v>
      </c>
      <c r="N123" s="122">
        <v>2.0243377163105487</v>
      </c>
      <c r="O123" s="122">
        <v>2.0607289608944326</v>
      </c>
      <c r="P123" s="122">
        <v>2.1471559834231719</v>
      </c>
      <c r="Q123" s="122">
        <v>2.1601429318159333</v>
      </c>
      <c r="R123" s="122">
        <v>2.1912679659539558</v>
      </c>
      <c r="S123" s="122">
        <v>2.2023441697438617</v>
      </c>
      <c r="T123" s="122">
        <v>2.1535901999784044</v>
      </c>
      <c r="U123" s="122">
        <v>2.0839143975815295</v>
      </c>
      <c r="V123" s="122">
        <v>1.9460395639056047</v>
      </c>
      <c r="W123" s="122">
        <v>1.8783725466860834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0.90649640387828645</v>
      </c>
      <c r="C128" s="101">
        <v>0.78395694460958942</v>
      </c>
      <c r="D128" s="101">
        <v>0.88456098878691858</v>
      </c>
      <c r="E128" s="101">
        <v>0.87034335883530289</v>
      </c>
      <c r="F128" s="101">
        <v>0.82345479079654305</v>
      </c>
      <c r="G128" s="101">
        <v>0.85307205647455076</v>
      </c>
      <c r="H128" s="101">
        <v>0.90566253988485634</v>
      </c>
      <c r="I128" s="101">
        <v>0.92597670780909414</v>
      </c>
      <c r="J128" s="101">
        <v>0.87365388271015887</v>
      </c>
      <c r="K128" s="101">
        <v>0.87991710189905947</v>
      </c>
      <c r="L128" s="101">
        <v>0.98181174584488873</v>
      </c>
      <c r="M128" s="101">
        <v>0.87808787669927169</v>
      </c>
      <c r="N128" s="101">
        <v>0.92673335520297262</v>
      </c>
      <c r="O128" s="101">
        <v>0.93668853899034688</v>
      </c>
      <c r="P128" s="101">
        <v>0.91234497790195812</v>
      </c>
      <c r="Q128" s="101">
        <v>0.94610027951728504</v>
      </c>
      <c r="R128" s="101">
        <v>0.94297392846928196</v>
      </c>
      <c r="S128" s="101">
        <v>0.96149211948486335</v>
      </c>
      <c r="T128" s="101">
        <v>0.99345230884860591</v>
      </c>
      <c r="U128" s="101">
        <v>0.99975640025892476</v>
      </c>
      <c r="V128" s="101">
        <v>0.95045289551609025</v>
      </c>
      <c r="W128" s="101">
        <v>0.94221741358005862</v>
      </c>
      <c r="DA128" s="131" t="s">
        <v>1770</v>
      </c>
    </row>
    <row r="129" spans="1:105" ht="12" customHeight="1" x14ac:dyDescent="0.25">
      <c r="A129" s="107" t="s">
        <v>121</v>
      </c>
      <c r="B129" s="104">
        <v>0.63372572459450915</v>
      </c>
      <c r="C129" s="104">
        <v>0.59588929049072603</v>
      </c>
      <c r="D129" s="104">
        <v>0.70142171743899551</v>
      </c>
      <c r="E129" s="104">
        <v>0.72817847315485718</v>
      </c>
      <c r="F129" s="104">
        <v>0.79316380412109411</v>
      </c>
      <c r="G129" s="104">
        <v>0.87589959168899179</v>
      </c>
      <c r="H129" s="104">
        <v>0.93003198532300002</v>
      </c>
      <c r="I129" s="104">
        <v>1.082165047724281</v>
      </c>
      <c r="J129" s="104">
        <v>0.99271703893489627</v>
      </c>
      <c r="K129" s="104">
        <v>1.106726158516945</v>
      </c>
      <c r="L129" s="104">
        <v>0.97359490118595682</v>
      </c>
      <c r="M129" s="104">
        <v>1.1417682620582501</v>
      </c>
      <c r="N129" s="104">
        <v>1.0976043611075763</v>
      </c>
      <c r="O129" s="104">
        <v>1.1240404219040858</v>
      </c>
      <c r="P129" s="104">
        <v>1.2348110055212138</v>
      </c>
      <c r="Q129" s="104">
        <v>1.2140426522986485</v>
      </c>
      <c r="R129" s="104">
        <v>1.248294037484674</v>
      </c>
      <c r="S129" s="104">
        <v>1.2408520502589981</v>
      </c>
      <c r="T129" s="104">
        <v>1.1601378911297984</v>
      </c>
      <c r="U129" s="104">
        <v>1.084157997322605</v>
      </c>
      <c r="V129" s="104">
        <v>0.9955866683895146</v>
      </c>
      <c r="W129" s="104">
        <v>0.93615513310602483</v>
      </c>
      <c r="DA129" s="132" t="s">
        <v>1771</v>
      </c>
    </row>
    <row r="130" spans="1:105" ht="12" customHeight="1" x14ac:dyDescent="0.25">
      <c r="A130" s="108" t="s">
        <v>53</v>
      </c>
      <c r="B130" s="98">
        <v>0.34103414231539758</v>
      </c>
      <c r="C130" s="98">
        <v>0.28957608809475827</v>
      </c>
      <c r="D130" s="98">
        <v>0.35850247027268778</v>
      </c>
      <c r="E130" s="98">
        <v>0.36405399052095716</v>
      </c>
      <c r="F130" s="98">
        <v>0.39732802833124459</v>
      </c>
      <c r="G130" s="98">
        <v>0.44466575055677465</v>
      </c>
      <c r="H130" s="98">
        <v>0.46392878247206326</v>
      </c>
      <c r="I130" s="98">
        <v>0.57635868328464845</v>
      </c>
      <c r="J130" s="98">
        <v>0.47885783474096394</v>
      </c>
      <c r="K130" s="98">
        <v>0.55148344032851937</v>
      </c>
      <c r="L130" s="98">
        <v>0.41024767983174976</v>
      </c>
      <c r="M130" s="98">
        <v>0.5289445384389897</v>
      </c>
      <c r="N130" s="98">
        <v>0.485151809967036</v>
      </c>
      <c r="O130" s="98">
        <v>0.50802105379125295</v>
      </c>
      <c r="P130" s="98">
        <v>0.58107854003722459</v>
      </c>
      <c r="Q130" s="98">
        <v>0.57786132304868021</v>
      </c>
      <c r="R130" s="98">
        <v>0.61569867460255012</v>
      </c>
      <c r="S130" s="98">
        <v>0.61575422769390753</v>
      </c>
      <c r="T130" s="98">
        <v>0.5505230904609224</v>
      </c>
      <c r="U130" s="98">
        <v>0.49610761611438253</v>
      </c>
      <c r="V130" s="98">
        <v>0.45105730814003442</v>
      </c>
      <c r="W130" s="98">
        <v>0.42265889977746973</v>
      </c>
      <c r="DA130" s="63" t="s">
        <v>1772</v>
      </c>
    </row>
    <row r="131" spans="1:105" ht="12" customHeight="1" x14ac:dyDescent="0.25">
      <c r="A131" s="108" t="s">
        <v>52</v>
      </c>
      <c r="B131" s="98">
        <v>0.29269158227911163</v>
      </c>
      <c r="C131" s="98">
        <v>0.30631320239596771</v>
      </c>
      <c r="D131" s="98">
        <v>0.34291924716630773</v>
      </c>
      <c r="E131" s="98">
        <v>0.36412448263390002</v>
      </c>
      <c r="F131" s="98">
        <v>0.39583577578984952</v>
      </c>
      <c r="G131" s="98">
        <v>0.43123384113221713</v>
      </c>
      <c r="H131" s="98">
        <v>0.46610320285093676</v>
      </c>
      <c r="I131" s="98">
        <v>0.50580636443963256</v>
      </c>
      <c r="J131" s="98">
        <v>0.51385920419393238</v>
      </c>
      <c r="K131" s="98">
        <v>0.55524271818842563</v>
      </c>
      <c r="L131" s="98">
        <v>0.56334722135420701</v>
      </c>
      <c r="M131" s="98">
        <v>0.6128237236192603</v>
      </c>
      <c r="N131" s="98">
        <v>0.6124525511405402</v>
      </c>
      <c r="O131" s="98">
        <v>0.61601936811283275</v>
      </c>
      <c r="P131" s="98">
        <v>0.65373246548398922</v>
      </c>
      <c r="Q131" s="98">
        <v>0.6361813292499684</v>
      </c>
      <c r="R131" s="98">
        <v>0.63259536288212392</v>
      </c>
      <c r="S131" s="98">
        <v>0.6250978225650905</v>
      </c>
      <c r="T131" s="98">
        <v>0.60961480066887597</v>
      </c>
      <c r="U131" s="98">
        <v>0.58805038120822251</v>
      </c>
      <c r="V131" s="98">
        <v>0.54452936024948018</v>
      </c>
      <c r="W131" s="98">
        <v>0.5134962333285551</v>
      </c>
      <c r="DA131" s="63" t="s">
        <v>1773</v>
      </c>
    </row>
    <row r="132" spans="1:105" ht="12" customHeight="1" x14ac:dyDescent="0.25">
      <c r="A132" s="121" t="s">
        <v>54</v>
      </c>
      <c r="B132" s="122">
        <v>0.25936772441858674</v>
      </c>
      <c r="C132" s="122">
        <v>0.27568021263479275</v>
      </c>
      <c r="D132" s="122">
        <v>0.27642931422113093</v>
      </c>
      <c r="E132" s="122">
        <v>0.27800433566222765</v>
      </c>
      <c r="F132" s="122">
        <v>0.29812434000355337</v>
      </c>
      <c r="G132" s="122">
        <v>0.31822417821509619</v>
      </c>
      <c r="H132" s="122">
        <v>0.37578997744877818</v>
      </c>
      <c r="I132" s="122">
        <v>0.36946692781308821</v>
      </c>
      <c r="J132" s="122">
        <v>0.38280548496726513</v>
      </c>
      <c r="K132" s="122">
        <v>0.35032236547207229</v>
      </c>
      <c r="L132" s="122">
        <v>0.42892724321505593</v>
      </c>
      <c r="M132" s="122">
        <v>0.4318596003190403</v>
      </c>
      <c r="N132" s="122">
        <v>0.43932350931385861</v>
      </c>
      <c r="O132" s="122">
        <v>0.43966611722004689</v>
      </c>
      <c r="P132" s="122">
        <v>0.43808068166308062</v>
      </c>
      <c r="Q132" s="122">
        <v>0.42756863515029586</v>
      </c>
      <c r="R132" s="122">
        <v>0.41779054186361453</v>
      </c>
      <c r="S132" s="122">
        <v>0.41582611685308551</v>
      </c>
      <c r="T132" s="122">
        <v>0.41828760622573163</v>
      </c>
      <c r="U132" s="122">
        <v>0.41933872971709663</v>
      </c>
      <c r="V132" s="122">
        <v>0.41002233201124993</v>
      </c>
      <c r="W132" s="122">
        <v>0.40078280853500259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0.25936772441858674</v>
      </c>
      <c r="C134" s="33">
        <v>0.27568021263479275</v>
      </c>
      <c r="D134" s="33">
        <v>0.27642931422113093</v>
      </c>
      <c r="E134" s="33">
        <v>0.27800433566222765</v>
      </c>
      <c r="F134" s="33">
        <v>0.29812434000355337</v>
      </c>
      <c r="G134" s="33">
        <v>0.31822417821509619</v>
      </c>
      <c r="H134" s="33">
        <v>0.37578997744877818</v>
      </c>
      <c r="I134" s="33">
        <v>0.36946692781308821</v>
      </c>
      <c r="J134" s="33">
        <v>0.38280548496726513</v>
      </c>
      <c r="K134" s="33">
        <v>0.35032236547207229</v>
      </c>
      <c r="L134" s="33">
        <v>0.42892724321505593</v>
      </c>
      <c r="M134" s="33">
        <v>0.4318596003190403</v>
      </c>
      <c r="N134" s="33">
        <v>0.43932350931385861</v>
      </c>
      <c r="O134" s="33">
        <v>0.43966611722004689</v>
      </c>
      <c r="P134" s="33">
        <v>0.43808068166308062</v>
      </c>
      <c r="Q134" s="33">
        <v>0.42756863515029586</v>
      </c>
      <c r="R134" s="33">
        <v>0.41779054186361453</v>
      </c>
      <c r="S134" s="33">
        <v>0.41582611685308551</v>
      </c>
      <c r="T134" s="33">
        <v>0.41828760622573163</v>
      </c>
      <c r="U134" s="33">
        <v>0.41933872971709663</v>
      </c>
      <c r="V134" s="33">
        <v>0.41002233201124993</v>
      </c>
      <c r="W134" s="33">
        <v>0.40078280853500259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0.51348563174424622</v>
      </c>
      <c r="C136" s="119">
        <f t="shared" si="26"/>
        <v>0.51564697926662384</v>
      </c>
      <c r="D136" s="119">
        <f t="shared" si="26"/>
        <v>0.52385778864331234</v>
      </c>
      <c r="E136" s="119">
        <f t="shared" si="26"/>
        <v>0.53015631264080731</v>
      </c>
      <c r="F136" s="119">
        <f t="shared" si="26"/>
        <v>0.53852732048624208</v>
      </c>
      <c r="G136" s="119">
        <f t="shared" si="26"/>
        <v>0.54936480975600754</v>
      </c>
      <c r="H136" s="119">
        <f t="shared" si="26"/>
        <v>0.55875256994330624</v>
      </c>
      <c r="I136" s="119">
        <f t="shared" si="26"/>
        <v>0.56930962020921483</v>
      </c>
      <c r="J136" s="119">
        <f t="shared" si="26"/>
        <v>0.57388631690087488</v>
      </c>
      <c r="K136" s="119">
        <f t="shared" si="26"/>
        <v>0.58222266212654084</v>
      </c>
      <c r="L136" s="119">
        <f t="shared" si="26"/>
        <v>0.58829880097008957</v>
      </c>
      <c r="M136" s="119">
        <f t="shared" si="26"/>
        <v>0.60351615349770549</v>
      </c>
      <c r="N136" s="119">
        <f t="shared" si="26"/>
        <v>0.61441682882370019</v>
      </c>
      <c r="O136" s="119">
        <f t="shared" si="26"/>
        <v>0.62650525647475908</v>
      </c>
      <c r="P136" s="119">
        <f t="shared" si="26"/>
        <v>0.63835159800468466</v>
      </c>
      <c r="Q136" s="119">
        <f t="shared" si="26"/>
        <v>0.64544634551688818</v>
      </c>
      <c r="R136" s="119">
        <f t="shared" ref="R136:V136" si="27">IF(R117=0,"",R117/R98)</f>
        <v>0.65414982472671768</v>
      </c>
      <c r="S136" s="119">
        <f t="shared" si="27"/>
        <v>0.66668905716095184</v>
      </c>
      <c r="T136" s="119">
        <f t="shared" si="27"/>
        <v>0.68084038533301405</v>
      </c>
      <c r="U136" s="119">
        <f t="shared" si="27"/>
        <v>0.69549915844503007</v>
      </c>
      <c r="V136" s="119">
        <f t="shared" si="27"/>
        <v>0.70879747056257503</v>
      </c>
      <c r="W136" s="119">
        <f t="shared" ref="W136" si="28">IF(W117=0,"",W117/W98)</f>
        <v>0.72206967986110826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0.48977548358701961</v>
      </c>
      <c r="C137" s="124">
        <f t="shared" si="29"/>
        <v>0.4943236631686343</v>
      </c>
      <c r="D137" s="124">
        <f t="shared" si="29"/>
        <v>0.49948109599675583</v>
      </c>
      <c r="E137" s="124">
        <f t="shared" si="29"/>
        <v>0.50552545500920454</v>
      </c>
      <c r="F137" s="124">
        <f t="shared" si="29"/>
        <v>0.51389403738566619</v>
      </c>
      <c r="G137" s="124">
        <f t="shared" si="29"/>
        <v>0.52365565811560111</v>
      </c>
      <c r="H137" s="124">
        <f t="shared" si="29"/>
        <v>0.53414123781279133</v>
      </c>
      <c r="I137" s="124">
        <f t="shared" si="29"/>
        <v>0.54332238816209721</v>
      </c>
      <c r="J137" s="124">
        <f t="shared" si="29"/>
        <v>0.55104065859101981</v>
      </c>
      <c r="K137" s="124">
        <f t="shared" si="29"/>
        <v>0.55901665926766286</v>
      </c>
      <c r="L137" s="124">
        <f t="shared" si="29"/>
        <v>0.56802552652674942</v>
      </c>
      <c r="M137" s="124">
        <f t="shared" si="29"/>
        <v>0.57841435653669737</v>
      </c>
      <c r="N137" s="124">
        <f t="shared" si="29"/>
        <v>0.59163334648469912</v>
      </c>
      <c r="O137" s="124">
        <f t="shared" si="29"/>
        <v>0.60559748761165288</v>
      </c>
      <c r="P137" s="124">
        <f t="shared" si="29"/>
        <v>0.61120853107809503</v>
      </c>
      <c r="Q137" s="124">
        <f t="shared" si="29"/>
        <v>0.617473157284539</v>
      </c>
      <c r="R137" s="124">
        <f t="shared" ref="R137:V137" si="30">IF(R118=0,"",R118/R99)</f>
        <v>0.62597580331797287</v>
      </c>
      <c r="S137" s="124">
        <f t="shared" si="30"/>
        <v>0.63871706118159066</v>
      </c>
      <c r="T137" s="124">
        <f t="shared" si="30"/>
        <v>0.6531888750946212</v>
      </c>
      <c r="U137" s="124">
        <f t="shared" si="30"/>
        <v>0.66805691037581638</v>
      </c>
      <c r="V137" s="124">
        <f t="shared" si="30"/>
        <v>0.68185741061635607</v>
      </c>
      <c r="W137" s="124">
        <f t="shared" ref="W137" si="31">IF(W118=0,"",W118/W99)</f>
        <v>0.69557926862015829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0.48863685976770377</v>
      </c>
      <c r="D138" s="111">
        <f t="shared" si="32"/>
        <v>0.49390211653796234</v>
      </c>
      <c r="E138" s="111">
        <f t="shared" si="32"/>
        <v>0.50004747250507919</v>
      </c>
      <c r="F138" s="111">
        <f t="shared" si="32"/>
        <v>0.5085286191151519</v>
      </c>
      <c r="G138" s="111">
        <f t="shared" si="32"/>
        <v>0.51842362316694313</v>
      </c>
      <c r="H138" s="111">
        <f t="shared" si="32"/>
        <v>0.52905190702347682</v>
      </c>
      <c r="I138" s="111">
        <f t="shared" si="32"/>
        <v>0.53839454783347807</v>
      </c>
      <c r="J138" s="111">
        <f t="shared" si="32"/>
        <v>0.54610609986852676</v>
      </c>
      <c r="K138" s="111">
        <f t="shared" si="32"/>
        <v>0.55415811242363933</v>
      </c>
      <c r="L138" s="111">
        <f t="shared" si="32"/>
        <v>0.56308780628588884</v>
      </c>
      <c r="M138" s="111">
        <f t="shared" si="32"/>
        <v>0.57380215036192961</v>
      </c>
      <c r="N138" s="111">
        <f t="shared" si="32"/>
        <v>0.58706650553479733</v>
      </c>
      <c r="O138" s="111">
        <f t="shared" si="32"/>
        <v>0.6010510890237577</v>
      </c>
      <c r="P138" s="111">
        <f t="shared" si="32"/>
        <v>0.60698558594624263</v>
      </c>
      <c r="Q138" s="111">
        <f t="shared" si="32"/>
        <v>0.61315870166405928</v>
      </c>
      <c r="R138" s="111">
        <f t="shared" ref="R138:V138" si="33">IF(R119=0,"",R119/R100)</f>
        <v>0.62168064542463386</v>
      </c>
      <c r="S138" s="111">
        <f t="shared" si="33"/>
        <v>0.63455327775354342</v>
      </c>
      <c r="T138" s="111">
        <f t="shared" si="33"/>
        <v>0.64914655829651602</v>
      </c>
      <c r="U138" s="111">
        <f t="shared" si="33"/>
        <v>0.66417812912967655</v>
      </c>
      <c r="V138" s="111">
        <f t="shared" si="33"/>
        <v>0.67815817697483383</v>
      </c>
      <c r="W138" s="111">
        <f t="shared" ref="W138" si="34">IF(W119=0,"",W119/W100)</f>
        <v>0.69187978254799676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2.0837518547557039</v>
      </c>
      <c r="D140" s="124">
        <f t="shared" si="38"/>
        <v>2.1765797933749638</v>
      </c>
      <c r="E140" s="124">
        <f t="shared" si="38"/>
        <v>2.3019054801130143</v>
      </c>
      <c r="F140" s="124">
        <f t="shared" si="38"/>
        <v>2.467414524575644</v>
      </c>
      <c r="G140" s="124">
        <f t="shared" si="38"/>
        <v>2.6965118291759427</v>
      </c>
      <c r="H140" s="124">
        <f t="shared" si="38"/>
        <v>2.9063583660825567</v>
      </c>
      <c r="I140" s="124">
        <f t="shared" si="38"/>
        <v>2.9894858474879387</v>
      </c>
      <c r="J140" s="124">
        <f t="shared" si="38"/>
        <v>3.043658131969869</v>
      </c>
      <c r="K140" s="124">
        <f t="shared" si="38"/>
        <v>3.1266247085920127</v>
      </c>
      <c r="L140" s="124">
        <f t="shared" si="38"/>
        <v>3.2067802431017025</v>
      </c>
      <c r="M140" s="124">
        <f t="shared" si="38"/>
        <v>3.3309466634326226</v>
      </c>
      <c r="N140" s="124">
        <f t="shared" si="38"/>
        <v>3.4614297997250012</v>
      </c>
      <c r="O140" s="124">
        <f t="shared" si="38"/>
        <v>3.6078766535029509</v>
      </c>
      <c r="P140" s="124">
        <f t="shared" si="38"/>
        <v>3.7717753477998364</v>
      </c>
      <c r="Q140" s="124">
        <f t="shared" si="38"/>
        <v>3.8945247859858418</v>
      </c>
      <c r="R140" s="124">
        <f t="shared" ref="R140:V140" si="39">IF(R121=0,"",R121/R102)</f>
        <v>4.0225485005209034</v>
      </c>
      <c r="S140" s="124">
        <f t="shared" si="39"/>
        <v>4.1307940731185573</v>
      </c>
      <c r="T140" s="124">
        <f t="shared" si="39"/>
        <v>4.2451090847818715</v>
      </c>
      <c r="U140" s="124">
        <f t="shared" si="39"/>
        <v>4.3692812315879985</v>
      </c>
      <c r="V140" s="124">
        <f t="shared" si="39"/>
        <v>4.4764157894063752</v>
      </c>
      <c r="W140" s="124">
        <f t="shared" ref="W140" si="40">IF(W121=0,"",W121/W102)</f>
        <v>4.5675772735712767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2.0837518547557039</v>
      </c>
      <c r="D141" s="111">
        <f t="shared" si="41"/>
        <v>2.1765797933749638</v>
      </c>
      <c r="E141" s="111">
        <f t="shared" si="41"/>
        <v>2.3019054801130143</v>
      </c>
      <c r="F141" s="111">
        <f t="shared" si="41"/>
        <v>2.467414524575644</v>
      </c>
      <c r="G141" s="111">
        <f t="shared" si="41"/>
        <v>2.6965118291759427</v>
      </c>
      <c r="H141" s="111">
        <f t="shared" si="41"/>
        <v>2.9063583660825567</v>
      </c>
      <c r="I141" s="111">
        <f t="shared" si="41"/>
        <v>2.9894858474879387</v>
      </c>
      <c r="J141" s="111">
        <f t="shared" si="41"/>
        <v>3.043658131969869</v>
      </c>
      <c r="K141" s="111">
        <f t="shared" si="41"/>
        <v>3.1266247085920127</v>
      </c>
      <c r="L141" s="111">
        <f t="shared" si="41"/>
        <v>3.2067802431017025</v>
      </c>
      <c r="M141" s="111">
        <f t="shared" si="41"/>
        <v>3.3309466634326226</v>
      </c>
      <c r="N141" s="111">
        <f t="shared" si="41"/>
        <v>3.4614297997250012</v>
      </c>
      <c r="O141" s="111">
        <f t="shared" si="41"/>
        <v>3.6078766535029509</v>
      </c>
      <c r="P141" s="111">
        <f t="shared" si="41"/>
        <v>3.7717753477998364</v>
      </c>
      <c r="Q141" s="111">
        <f t="shared" si="41"/>
        <v>3.8945247859858418</v>
      </c>
      <c r="R141" s="111">
        <f t="shared" ref="R141:V141" si="42">IF(R122=0,"",R122/R103)</f>
        <v>4.0225485005209034</v>
      </c>
      <c r="S141" s="111">
        <f t="shared" si="42"/>
        <v>4.1307940731185573</v>
      </c>
      <c r="T141" s="111">
        <f t="shared" si="42"/>
        <v>4.2451090847818715</v>
      </c>
      <c r="U141" s="111">
        <f t="shared" si="42"/>
        <v>4.3692812315879985</v>
      </c>
      <c r="V141" s="111">
        <f t="shared" si="42"/>
        <v>4.4764157894063752</v>
      </c>
      <c r="W141" s="111">
        <f t="shared" ref="W141" si="43">IF(W122=0,"",W122/W103)</f>
        <v>4.5675772735712767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0.74244619569488335</v>
      </c>
      <c r="C142" s="124">
        <f t="shared" si="44"/>
        <v>0.75313061427662698</v>
      </c>
      <c r="D142" s="124">
        <f t="shared" si="44"/>
        <v>0.75524994985112515</v>
      </c>
      <c r="E142" s="124">
        <f t="shared" si="44"/>
        <v>0.76172241745937186</v>
      </c>
      <c r="F142" s="124">
        <f t="shared" si="44"/>
        <v>0.76984715055215569</v>
      </c>
      <c r="G142" s="124">
        <f t="shared" si="44"/>
        <v>0.775350281438134</v>
      </c>
      <c r="H142" s="124">
        <f t="shared" si="44"/>
        <v>0.78079976350758884</v>
      </c>
      <c r="I142" s="124">
        <f t="shared" si="44"/>
        <v>0.78225298161821688</v>
      </c>
      <c r="J142" s="124">
        <f t="shared" si="44"/>
        <v>0.78827391479164999</v>
      </c>
      <c r="K142" s="124">
        <f t="shared" si="44"/>
        <v>0.79010886228069621</v>
      </c>
      <c r="L142" s="124">
        <f t="shared" si="44"/>
        <v>0.79342038684992711</v>
      </c>
      <c r="M142" s="124">
        <f t="shared" si="44"/>
        <v>0.79821069205254669</v>
      </c>
      <c r="N142" s="124">
        <f t="shared" si="44"/>
        <v>0.80064149878818247</v>
      </c>
      <c r="O142" s="124">
        <f t="shared" si="44"/>
        <v>0.80337495878925336</v>
      </c>
      <c r="P142" s="124">
        <f t="shared" si="44"/>
        <v>0.80797136195013708</v>
      </c>
      <c r="Q142" s="124">
        <f t="shared" si="44"/>
        <v>0.81006351185069958</v>
      </c>
      <c r="R142" s="124">
        <f t="shared" ref="R142:V142" si="45">IF(R123=0,"",R123/R104)</f>
        <v>0.81367199580610483</v>
      </c>
      <c r="S142" s="124">
        <f t="shared" si="45"/>
        <v>0.81918173171199593</v>
      </c>
      <c r="T142" s="124">
        <f t="shared" si="45"/>
        <v>0.82708906905091317</v>
      </c>
      <c r="U142" s="124">
        <f t="shared" si="45"/>
        <v>0.83415586650395723</v>
      </c>
      <c r="V142" s="124">
        <f t="shared" si="45"/>
        <v>0.84088449070936144</v>
      </c>
      <c r="W142" s="124">
        <f t="shared" ref="W142" si="46">IF(W123=0,"",W123/W104)</f>
        <v>0.8454388390788764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0.70311460693414163</v>
      </c>
      <c r="D147" s="112">
        <f t="shared" si="59"/>
        <v>0.70687191383266057</v>
      </c>
      <c r="E147" s="112">
        <f t="shared" si="59"/>
        <v>0.71099667090694896</v>
      </c>
      <c r="F147" s="112">
        <f t="shared" si="59"/>
        <v>0.71537439730687669</v>
      </c>
      <c r="G147" s="112">
        <f t="shared" si="59"/>
        <v>0.72076235674832556</v>
      </c>
      <c r="H147" s="112">
        <f t="shared" si="59"/>
        <v>0.72644097260518359</v>
      </c>
      <c r="I147" s="112">
        <f t="shared" si="59"/>
        <v>0.72873794725302588</v>
      </c>
      <c r="J147" s="112">
        <f t="shared" si="59"/>
        <v>0.72956270831795389</v>
      </c>
      <c r="K147" s="112">
        <f t="shared" si="59"/>
        <v>0.73044855343204906</v>
      </c>
      <c r="L147" s="112">
        <f t="shared" si="59"/>
        <v>0.7324742438246602</v>
      </c>
      <c r="M147" s="112">
        <f t="shared" si="59"/>
        <v>0.73332390278124759</v>
      </c>
      <c r="N147" s="112">
        <f t="shared" si="59"/>
        <v>0.73691810176775385</v>
      </c>
      <c r="O147" s="112">
        <f t="shared" si="59"/>
        <v>0.74128568113266979</v>
      </c>
      <c r="P147" s="112">
        <f t="shared" si="59"/>
        <v>0.74453890200776462</v>
      </c>
      <c r="Q147" s="112">
        <f t="shared" si="59"/>
        <v>0.75020855362755168</v>
      </c>
      <c r="R147" s="112">
        <f t="shared" ref="R147:V147" si="60">IF(R128=0,"",R128/R109)</f>
        <v>0.75614498306078104</v>
      </c>
      <c r="S147" s="112">
        <f t="shared" si="60"/>
        <v>0.76455194798463355</v>
      </c>
      <c r="T147" s="112">
        <f t="shared" si="60"/>
        <v>0.77611666081048591</v>
      </c>
      <c r="U147" s="112">
        <f t="shared" si="60"/>
        <v>0.78387447108877129</v>
      </c>
      <c r="V147" s="112">
        <f t="shared" si="60"/>
        <v>0.79301434219349176</v>
      </c>
      <c r="W147" s="112">
        <f t="shared" ref="W147" si="61">IF(W128=0,"",W128/W109)</f>
        <v>0.79967818833720239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0.81269153213837775</v>
      </c>
      <c r="C148" s="113">
        <f t="shared" si="62"/>
        <v>0.83089004783897324</v>
      </c>
      <c r="D148" s="113">
        <f t="shared" si="62"/>
        <v>0.82659230443631426</v>
      </c>
      <c r="E148" s="113">
        <f t="shared" si="62"/>
        <v>0.83273235008331714</v>
      </c>
      <c r="F148" s="113">
        <f t="shared" si="62"/>
        <v>0.83593065386656662</v>
      </c>
      <c r="G148" s="113">
        <f t="shared" si="62"/>
        <v>0.83709665959149293</v>
      </c>
      <c r="H148" s="113">
        <f t="shared" si="62"/>
        <v>0.84216694363264599</v>
      </c>
      <c r="I148" s="113">
        <f t="shared" si="62"/>
        <v>0.83470265374405406</v>
      </c>
      <c r="J148" s="113">
        <f t="shared" si="62"/>
        <v>0.84835681176201827</v>
      </c>
      <c r="K148" s="113">
        <f t="shared" si="62"/>
        <v>0.84497998812335862</v>
      </c>
      <c r="L148" s="113">
        <f t="shared" si="62"/>
        <v>0.86609255300112464</v>
      </c>
      <c r="M148" s="113">
        <f t="shared" si="62"/>
        <v>0.85649408502503599</v>
      </c>
      <c r="N148" s="113">
        <f t="shared" si="62"/>
        <v>0.8637012438078524</v>
      </c>
      <c r="O148" s="113">
        <f t="shared" si="62"/>
        <v>0.86365664500226003</v>
      </c>
      <c r="P148" s="113">
        <f t="shared" si="62"/>
        <v>0.86224826809321287</v>
      </c>
      <c r="Q148" s="113">
        <f t="shared" si="62"/>
        <v>0.86376903844251729</v>
      </c>
      <c r="R148" s="113">
        <f t="shared" ref="R148:V148" si="63">IF(R129=0,"",R129/R110)</f>
        <v>0.86328599465625289</v>
      </c>
      <c r="S148" s="113">
        <f t="shared" si="63"/>
        <v>0.86719543349916939</v>
      </c>
      <c r="T148" s="113">
        <f t="shared" si="63"/>
        <v>0.87637651202830835</v>
      </c>
      <c r="U148" s="113">
        <f t="shared" si="63"/>
        <v>0.88659913097112375</v>
      </c>
      <c r="V148" s="113">
        <f t="shared" si="63"/>
        <v>0.89230653426544149</v>
      </c>
      <c r="W148" s="113">
        <f t="shared" ref="W148" si="64">IF(W129=0,"",W129/W110)</f>
        <v>0.89710718765900688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0.70481052258590726</v>
      </c>
      <c r="D149" s="111">
        <f t="shared" si="65"/>
        <v>0.70899177592819185</v>
      </c>
      <c r="E149" s="111">
        <f t="shared" si="65"/>
        <v>0.71338329726561078</v>
      </c>
      <c r="F149" s="111">
        <f t="shared" si="65"/>
        <v>0.71849103292317551</v>
      </c>
      <c r="G149" s="111">
        <f t="shared" si="65"/>
        <v>0.72289228625447066</v>
      </c>
      <c r="H149" s="111">
        <f t="shared" si="65"/>
        <v>0.72690031440775604</v>
      </c>
      <c r="I149" s="111">
        <f t="shared" si="65"/>
        <v>0.72895769858386994</v>
      </c>
      <c r="J149" s="111">
        <f t="shared" si="65"/>
        <v>0.72962663161394836</v>
      </c>
      <c r="K149" s="111">
        <f t="shared" si="65"/>
        <v>0.73090303195205908</v>
      </c>
      <c r="L149" s="111">
        <f t="shared" si="65"/>
        <v>0.73157116690861601</v>
      </c>
      <c r="M149" s="111">
        <f t="shared" si="65"/>
        <v>0.7343919779693211</v>
      </c>
      <c r="N149" s="111">
        <f t="shared" si="65"/>
        <v>0.73690704265557749</v>
      </c>
      <c r="O149" s="111">
        <f t="shared" si="65"/>
        <v>0.74112746182987266</v>
      </c>
      <c r="P149" s="111">
        <f t="shared" si="65"/>
        <v>0.74655130869175268</v>
      </c>
      <c r="Q149" s="111">
        <f t="shared" si="65"/>
        <v>0.75111662773525556</v>
      </c>
      <c r="R149" s="111">
        <f t="shared" ref="R149:V149" si="66">IF(R130=0,"",R130/R111)</f>
        <v>0.75695908355073593</v>
      </c>
      <c r="S149" s="111">
        <f t="shared" si="66"/>
        <v>0.76417018274791715</v>
      </c>
      <c r="T149" s="111">
        <f t="shared" si="66"/>
        <v>0.77085229767580732</v>
      </c>
      <c r="U149" s="111">
        <f t="shared" si="66"/>
        <v>0.7815458787855365</v>
      </c>
      <c r="V149" s="111">
        <f t="shared" si="66"/>
        <v>0.78964435773119235</v>
      </c>
      <c r="W149" s="111">
        <f t="shared" ref="W149" si="67">IF(W130=0,"",W130/W111)</f>
        <v>0.79742406794554122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0.7570674768850989</v>
      </c>
      <c r="D151" s="124">
        <f t="shared" si="71"/>
        <v>0.75949828304530387</v>
      </c>
      <c r="E151" s="124">
        <f t="shared" si="71"/>
        <v>0.76221952136648019</v>
      </c>
      <c r="F151" s="124">
        <f t="shared" si="71"/>
        <v>0.76541239854350862</v>
      </c>
      <c r="G151" s="124">
        <f t="shared" si="71"/>
        <v>0.76882540294246382</v>
      </c>
      <c r="H151" s="124">
        <f t="shared" si="71"/>
        <v>0.77231986285157317</v>
      </c>
      <c r="I151" s="124">
        <f t="shared" si="71"/>
        <v>0.77408063578351638</v>
      </c>
      <c r="J151" s="124">
        <f t="shared" si="71"/>
        <v>0.77493072087179971</v>
      </c>
      <c r="K151" s="124">
        <f t="shared" si="71"/>
        <v>0.77616866543444774</v>
      </c>
      <c r="L151" s="124">
        <f t="shared" si="71"/>
        <v>0.77758771910175106</v>
      </c>
      <c r="M151" s="124">
        <f t="shared" si="71"/>
        <v>0.77940127045189289</v>
      </c>
      <c r="N151" s="124">
        <f t="shared" si="71"/>
        <v>0.78182585849333097</v>
      </c>
      <c r="O151" s="124">
        <f t="shared" si="71"/>
        <v>0.78480687137558391</v>
      </c>
      <c r="P151" s="124">
        <f t="shared" si="71"/>
        <v>0.78760936882200105</v>
      </c>
      <c r="Q151" s="124">
        <f t="shared" si="71"/>
        <v>0.79078276979373208</v>
      </c>
      <c r="R151" s="124">
        <f t="shared" ref="R151:V151" si="72">IF(R132=0,"",R132/R113)</f>
        <v>0.79510765757423119</v>
      </c>
      <c r="S151" s="124">
        <f t="shared" si="72"/>
        <v>0.80191296050302519</v>
      </c>
      <c r="T151" s="124">
        <f t="shared" si="72"/>
        <v>0.81109980687872518</v>
      </c>
      <c r="U151" s="124">
        <f t="shared" si="72"/>
        <v>0.82203462391401649</v>
      </c>
      <c r="V151" s="124">
        <f t="shared" si="72"/>
        <v>0.83311604352617574</v>
      </c>
      <c r="W151" s="124">
        <f t="shared" ref="W151" si="73">IF(W132=0,"",W132/W113)</f>
        <v>0.84349164892117978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0.7570674768850989</v>
      </c>
      <c r="D153" s="45">
        <f t="shared" si="77"/>
        <v>0.75949828304530387</v>
      </c>
      <c r="E153" s="45">
        <f t="shared" si="77"/>
        <v>0.76221952136648019</v>
      </c>
      <c r="F153" s="45">
        <f t="shared" si="77"/>
        <v>0.76541239854350862</v>
      </c>
      <c r="G153" s="45">
        <f t="shared" si="77"/>
        <v>0.76882540294246382</v>
      </c>
      <c r="H153" s="45">
        <f t="shared" si="77"/>
        <v>0.77231986285157317</v>
      </c>
      <c r="I153" s="45">
        <f t="shared" si="77"/>
        <v>0.77408063578351638</v>
      </c>
      <c r="J153" s="45">
        <f t="shared" si="77"/>
        <v>0.77493072087179971</v>
      </c>
      <c r="K153" s="45">
        <f t="shared" si="77"/>
        <v>0.77616866543444774</v>
      </c>
      <c r="L153" s="45">
        <f t="shared" si="77"/>
        <v>0.77758771910175106</v>
      </c>
      <c r="M153" s="45">
        <f t="shared" si="77"/>
        <v>0.77940127045189289</v>
      </c>
      <c r="N153" s="45">
        <f t="shared" si="77"/>
        <v>0.78182585849333097</v>
      </c>
      <c r="O153" s="45">
        <f t="shared" si="77"/>
        <v>0.78480687137558391</v>
      </c>
      <c r="P153" s="45">
        <f t="shared" si="77"/>
        <v>0.78760936882200105</v>
      </c>
      <c r="Q153" s="45">
        <f t="shared" si="77"/>
        <v>0.79078276979373208</v>
      </c>
      <c r="R153" s="45">
        <f t="shared" ref="R153:V153" si="78">IF(R134=0,"",R134/R115)</f>
        <v>0.79510765757423119</v>
      </c>
      <c r="S153" s="45">
        <f t="shared" si="78"/>
        <v>0.80191296050302519</v>
      </c>
      <c r="T153" s="45">
        <f t="shared" si="78"/>
        <v>0.81109980687872518</v>
      </c>
      <c r="U153" s="45">
        <f t="shared" si="78"/>
        <v>0.82203462391401649</v>
      </c>
      <c r="V153" s="45">
        <f t="shared" si="78"/>
        <v>0.83311604352617574</v>
      </c>
      <c r="W153" s="45">
        <f t="shared" ref="W153" si="79">IF(W134=0,"",W134/W115)</f>
        <v>0.84349164892117978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62.741137679999994</v>
      </c>
      <c r="C155" s="117">
        <f t="shared" si="80"/>
        <v>65.592904319999988</v>
      </c>
      <c r="D155" s="117">
        <f t="shared" si="80"/>
        <v>62.741137679999987</v>
      </c>
      <c r="E155" s="117">
        <f t="shared" si="80"/>
        <v>62.741137679999994</v>
      </c>
      <c r="F155" s="117">
        <f t="shared" si="80"/>
        <v>62.741137679999994</v>
      </c>
      <c r="G155" s="117">
        <f t="shared" si="80"/>
        <v>62.741137679999994</v>
      </c>
      <c r="H155" s="117">
        <f t="shared" si="80"/>
        <v>71.296664760000027</v>
      </c>
      <c r="I155" s="117">
        <f t="shared" si="80"/>
        <v>68.444898120000062</v>
      </c>
      <c r="J155" s="117">
        <f t="shared" si="80"/>
        <v>74.148658560000001</v>
      </c>
      <c r="K155" s="117">
        <f t="shared" si="80"/>
        <v>74.148658560000001</v>
      </c>
      <c r="L155" s="117">
        <f t="shared" si="80"/>
        <v>85.555952280000028</v>
      </c>
      <c r="M155" s="117">
        <f t="shared" si="80"/>
        <v>68.444898120000047</v>
      </c>
      <c r="N155" s="117">
        <f t="shared" si="80"/>
        <v>74.148658560000001</v>
      </c>
      <c r="O155" s="117">
        <f t="shared" si="80"/>
        <v>79.852191839999975</v>
      </c>
      <c r="P155" s="117">
        <f t="shared" si="80"/>
        <v>62.741137680000008</v>
      </c>
      <c r="Q155" s="117">
        <f t="shared" si="80"/>
        <v>61.300716120000018</v>
      </c>
      <c r="R155" s="117">
        <f t="shared" ref="R155:V155" si="81">R156+R159+R161+R170</f>
        <v>61.321160520000049</v>
      </c>
      <c r="S155" s="117">
        <f t="shared" si="81"/>
        <v>61.315481519999999</v>
      </c>
      <c r="T155" s="117">
        <f t="shared" si="81"/>
        <v>61.326839520000043</v>
      </c>
      <c r="U155" s="117">
        <f t="shared" si="81"/>
        <v>61.326839519999986</v>
      </c>
      <c r="V155" s="117">
        <f t="shared" si="81"/>
        <v>61.326839520000057</v>
      </c>
      <c r="W155" s="117">
        <f t="shared" ref="W155" si="82">W156+W159+W161+W170</f>
        <v>61.326839520000107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62.741137679999994</v>
      </c>
      <c r="C156" s="122">
        <f t="shared" si="83"/>
        <v>65.592904319999988</v>
      </c>
      <c r="D156" s="122">
        <f t="shared" si="83"/>
        <v>62.741137679999987</v>
      </c>
      <c r="E156" s="122">
        <f t="shared" si="83"/>
        <v>62.741137679999994</v>
      </c>
      <c r="F156" s="122">
        <f t="shared" si="83"/>
        <v>62.741137679999994</v>
      </c>
      <c r="G156" s="122">
        <f t="shared" si="83"/>
        <v>62.741137679999994</v>
      </c>
      <c r="H156" s="122">
        <f t="shared" si="83"/>
        <v>71.296664760000027</v>
      </c>
      <c r="I156" s="122">
        <f t="shared" si="83"/>
        <v>68.444898120000062</v>
      </c>
      <c r="J156" s="122">
        <f t="shared" si="83"/>
        <v>74.148658560000001</v>
      </c>
      <c r="K156" s="122">
        <f t="shared" si="83"/>
        <v>74.148658560000001</v>
      </c>
      <c r="L156" s="122">
        <f t="shared" si="83"/>
        <v>85.555952280000028</v>
      </c>
      <c r="M156" s="122">
        <f t="shared" si="83"/>
        <v>68.444898120000047</v>
      </c>
      <c r="N156" s="122">
        <f t="shared" si="83"/>
        <v>74.148658560000001</v>
      </c>
      <c r="O156" s="122">
        <f t="shared" si="83"/>
        <v>79.852191839999975</v>
      </c>
      <c r="P156" s="122">
        <f t="shared" si="83"/>
        <v>62.741137680000008</v>
      </c>
      <c r="Q156" s="122">
        <f t="shared" si="83"/>
        <v>61.300716120000018</v>
      </c>
      <c r="R156" s="122">
        <f t="shared" ref="R156:V156" si="84">SUM(R157:R158)</f>
        <v>61.321160520000049</v>
      </c>
      <c r="S156" s="122">
        <f t="shared" si="84"/>
        <v>61.315481519999999</v>
      </c>
      <c r="T156" s="122">
        <f t="shared" si="84"/>
        <v>61.326839520000043</v>
      </c>
      <c r="U156" s="122">
        <f t="shared" si="84"/>
        <v>61.326839519999986</v>
      </c>
      <c r="V156" s="122">
        <f t="shared" si="84"/>
        <v>61.326839520000057</v>
      </c>
      <c r="W156" s="122">
        <f t="shared" ref="W156" si="85">SUM(W157:W158)</f>
        <v>61.326839520000107</v>
      </c>
      <c r="DA156" s="130" t="s">
        <v>2096</v>
      </c>
    </row>
    <row r="157" spans="1:105" ht="12" customHeight="1" x14ac:dyDescent="0.25">
      <c r="A157" s="97" t="s">
        <v>74</v>
      </c>
      <c r="B157" s="98">
        <v>62.741137679999994</v>
      </c>
      <c r="C157" s="98">
        <v>65.592904319999988</v>
      </c>
      <c r="D157" s="98">
        <v>62.741137679999987</v>
      </c>
      <c r="E157" s="98">
        <v>62.741137679999994</v>
      </c>
      <c r="F157" s="98">
        <v>62.741137679999994</v>
      </c>
      <c r="G157" s="98">
        <v>62.741137679999994</v>
      </c>
      <c r="H157" s="98">
        <v>71.296664760000027</v>
      </c>
      <c r="I157" s="98">
        <v>68.444898120000062</v>
      </c>
      <c r="J157" s="98">
        <v>74.148658560000001</v>
      </c>
      <c r="K157" s="98">
        <v>74.148658560000001</v>
      </c>
      <c r="L157" s="98">
        <v>85.555952280000028</v>
      </c>
      <c r="M157" s="98">
        <v>68.444898120000047</v>
      </c>
      <c r="N157" s="98">
        <v>74.148658560000001</v>
      </c>
      <c r="O157" s="98">
        <v>79.852191839999975</v>
      </c>
      <c r="P157" s="98">
        <v>62.741137680000008</v>
      </c>
      <c r="Q157" s="98">
        <v>61.300716120000018</v>
      </c>
      <c r="R157" s="98">
        <v>61.321160520000049</v>
      </c>
      <c r="S157" s="98">
        <v>61.315481519999999</v>
      </c>
      <c r="T157" s="98">
        <v>61.326839520000043</v>
      </c>
      <c r="U157" s="98">
        <v>61.326839519999986</v>
      </c>
      <c r="V157" s="98">
        <v>61.326839520000057</v>
      </c>
      <c r="W157" s="98">
        <v>61.326839520000107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17643.141170116211</v>
      </c>
      <c r="C174" s="117">
        <f t="shared" si="87"/>
        <v>18265.312280458031</v>
      </c>
      <c r="D174" s="117">
        <f t="shared" si="87"/>
        <v>17703.788345053126</v>
      </c>
      <c r="E174" s="117">
        <f t="shared" si="87"/>
        <v>17573.317874717079</v>
      </c>
      <c r="F174" s="117">
        <f t="shared" si="87"/>
        <v>16895.168211422479</v>
      </c>
      <c r="G174" s="117">
        <f t="shared" si="87"/>
        <v>15977.192359746361</v>
      </c>
      <c r="H174" s="117">
        <f t="shared" si="87"/>
        <v>16751.094071960546</v>
      </c>
      <c r="I174" s="117">
        <f t="shared" si="87"/>
        <v>15475.619302994521</v>
      </c>
      <c r="J174" s="117">
        <f t="shared" si="87"/>
        <v>16397.319276047347</v>
      </c>
      <c r="K174" s="117">
        <f t="shared" si="87"/>
        <v>16430.506660145573</v>
      </c>
      <c r="L174" s="117">
        <f t="shared" si="87"/>
        <v>18726.658072139664</v>
      </c>
      <c r="M174" s="117">
        <f t="shared" si="87"/>
        <v>15188.266984083988</v>
      </c>
      <c r="N174" s="117">
        <f t="shared" si="87"/>
        <v>16045.04327846488</v>
      </c>
      <c r="O174" s="117">
        <f t="shared" si="87"/>
        <v>16833.355902465584</v>
      </c>
      <c r="P174" s="117">
        <f t="shared" si="87"/>
        <v>13387.266155909376</v>
      </c>
      <c r="Q174" s="117">
        <f t="shared" si="87"/>
        <v>13211.669639593594</v>
      </c>
      <c r="R174" s="117">
        <f t="shared" ref="R174:V174" si="88">R175+R178+R180+R189</f>
        <v>13298.973132912161</v>
      </c>
      <c r="S174" s="117">
        <f t="shared" si="88"/>
        <v>13155.205098286735</v>
      </c>
      <c r="T174" s="117">
        <f t="shared" si="88"/>
        <v>12857.919644607629</v>
      </c>
      <c r="U174" s="117">
        <f t="shared" si="88"/>
        <v>12608.306477510399</v>
      </c>
      <c r="V174" s="117">
        <f t="shared" si="88"/>
        <v>12630.09617056913</v>
      </c>
      <c r="W174" s="117">
        <f t="shared" ref="W174" si="89">W175+W178+W180+W189</f>
        <v>12826.304832091981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16024.578149901416</v>
      </c>
      <c r="C175" s="122">
        <f t="shared" si="90"/>
        <v>16791.218305305654</v>
      </c>
      <c r="D175" s="122">
        <f t="shared" si="90"/>
        <v>16051.302427153714</v>
      </c>
      <c r="E175" s="122">
        <f t="shared" si="90"/>
        <v>15931.190000803877</v>
      </c>
      <c r="F175" s="122">
        <f t="shared" si="90"/>
        <v>15302.857786914423</v>
      </c>
      <c r="G175" s="122">
        <f t="shared" si="90"/>
        <v>14386.711458551039</v>
      </c>
      <c r="H175" s="122">
        <f t="shared" si="90"/>
        <v>15163.192961668183</v>
      </c>
      <c r="I175" s="122">
        <f t="shared" si="90"/>
        <v>13856.785710839627</v>
      </c>
      <c r="J175" s="122">
        <f t="shared" si="90"/>
        <v>14887.159838377644</v>
      </c>
      <c r="K175" s="122">
        <f t="shared" si="90"/>
        <v>14866.758168273487</v>
      </c>
      <c r="L175" s="122">
        <f t="shared" si="90"/>
        <v>17137.760253440108</v>
      </c>
      <c r="M175" s="122">
        <f t="shared" si="90"/>
        <v>13576.543988028961</v>
      </c>
      <c r="N175" s="122">
        <f t="shared" si="90"/>
        <v>14456.305685303501</v>
      </c>
      <c r="O175" s="122">
        <f t="shared" si="90"/>
        <v>15257.503747672303</v>
      </c>
      <c r="P175" s="122">
        <f t="shared" si="90"/>
        <v>11790.455493757976</v>
      </c>
      <c r="Q175" s="122">
        <f t="shared" si="90"/>
        <v>11604.39985981135</v>
      </c>
      <c r="R175" s="122">
        <f t="shared" ref="R175:V175" si="91">SUM(R176:R177)</f>
        <v>11675.160268750167</v>
      </c>
      <c r="S175" s="122">
        <f t="shared" si="91"/>
        <v>11552.056239714588</v>
      </c>
      <c r="T175" s="122">
        <f t="shared" si="91"/>
        <v>11326.146850114435</v>
      </c>
      <c r="U175" s="122">
        <f t="shared" si="91"/>
        <v>11149.846675553592</v>
      </c>
      <c r="V175" s="122">
        <f t="shared" si="91"/>
        <v>11251.642791069133</v>
      </c>
      <c r="W175" s="122">
        <f t="shared" ref="W175" si="92">SUM(W176:W177)</f>
        <v>11472.53532529165</v>
      </c>
      <c r="DA175" s="130" t="s">
        <v>2264</v>
      </c>
    </row>
    <row r="176" spans="1:105" ht="12" customHeight="1" x14ac:dyDescent="0.25">
      <c r="A176" s="97" t="s">
        <v>74</v>
      </c>
      <c r="B176" s="98">
        <v>15845.218289254772</v>
      </c>
      <c r="C176" s="98">
        <v>16604.485336400227</v>
      </c>
      <c r="D176" s="98">
        <v>15874.360595436512</v>
      </c>
      <c r="E176" s="98">
        <v>15756.631867191509</v>
      </c>
      <c r="F176" s="98">
        <v>15135.795703638752</v>
      </c>
      <c r="G176" s="98">
        <v>14230.408573342262</v>
      </c>
      <c r="H176" s="98">
        <v>14999.330943847075</v>
      </c>
      <c r="I176" s="98">
        <v>13708.858455798725</v>
      </c>
      <c r="J176" s="98">
        <v>14725.312401317271</v>
      </c>
      <c r="K176" s="98">
        <v>14704.748175511302</v>
      </c>
      <c r="L176" s="98">
        <v>16944.07953931978</v>
      </c>
      <c r="M176" s="98">
        <v>13429.622036013556</v>
      </c>
      <c r="N176" s="98">
        <v>14296.426068675539</v>
      </c>
      <c r="O176" s="98">
        <v>15083.630122291346</v>
      </c>
      <c r="P176" s="98">
        <v>11663.766891891892</v>
      </c>
      <c r="Q176" s="98">
        <v>11474.975549602415</v>
      </c>
      <c r="R176" s="98">
        <v>11542.609141830939</v>
      </c>
      <c r="S176" s="98">
        <v>11420.43579437275</v>
      </c>
      <c r="T176" s="98">
        <v>11195.65397694286</v>
      </c>
      <c r="U176" s="98">
        <v>11021.064663618545</v>
      </c>
      <c r="V176" s="98">
        <v>11122.316977711871</v>
      </c>
      <c r="W176" s="98">
        <v>11334.788815181813</v>
      </c>
      <c r="DA176" s="63" t="s">
        <v>2265</v>
      </c>
    </row>
    <row r="177" spans="1:105" ht="12" customHeight="1" x14ac:dyDescent="0.25">
      <c r="A177" s="97" t="s">
        <v>53</v>
      </c>
      <c r="B177" s="98">
        <v>179.3598606466436</v>
      </c>
      <c r="C177" s="98">
        <v>186.73296890542721</v>
      </c>
      <c r="D177" s="98">
        <v>176.94183171720286</v>
      </c>
      <c r="E177" s="98">
        <v>174.55813361236844</v>
      </c>
      <c r="F177" s="98">
        <v>167.06208327567043</v>
      </c>
      <c r="G177" s="98">
        <v>156.30288520877798</v>
      </c>
      <c r="H177" s="98">
        <v>163.86201782110777</v>
      </c>
      <c r="I177" s="98">
        <v>147.92725504090211</v>
      </c>
      <c r="J177" s="98">
        <v>161.84743706037341</v>
      </c>
      <c r="K177" s="98">
        <v>162.00999276218559</v>
      </c>
      <c r="L177" s="98">
        <v>193.68071412032864</v>
      </c>
      <c r="M177" s="98">
        <v>146.92195201540565</v>
      </c>
      <c r="N177" s="98">
        <v>159.87961662796218</v>
      </c>
      <c r="O177" s="98">
        <v>173.87362538095581</v>
      </c>
      <c r="P177" s="98">
        <v>126.68860186608401</v>
      </c>
      <c r="Q177" s="98">
        <v>129.42431020893565</v>
      </c>
      <c r="R177" s="98">
        <v>132.55112691922875</v>
      </c>
      <c r="S177" s="98">
        <v>131.62044534183775</v>
      </c>
      <c r="T177" s="98">
        <v>130.49287317157552</v>
      </c>
      <c r="U177" s="98">
        <v>128.78201193504708</v>
      </c>
      <c r="V177" s="98">
        <v>129.32581335726221</v>
      </c>
      <c r="W177" s="98">
        <v>137.74651010983646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5.1952602148659457</v>
      </c>
      <c r="C178" s="122">
        <f t="shared" si="93"/>
        <v>5.2701088797920956</v>
      </c>
      <c r="D178" s="122">
        <f t="shared" si="93"/>
        <v>5.5383544029538152</v>
      </c>
      <c r="E178" s="122">
        <f t="shared" si="93"/>
        <v>7.8025946908180774</v>
      </c>
      <c r="F178" s="122">
        <f t="shared" si="93"/>
        <v>5.7302706557541399</v>
      </c>
      <c r="G178" s="122">
        <f t="shared" si="93"/>
        <v>6.2789371900176771</v>
      </c>
      <c r="H178" s="122">
        <f t="shared" si="93"/>
        <v>10.769240309905941</v>
      </c>
      <c r="I178" s="122">
        <f t="shared" si="93"/>
        <v>7.9029406968693907</v>
      </c>
      <c r="J178" s="122">
        <f t="shared" si="93"/>
        <v>8.7815169576352012</v>
      </c>
      <c r="K178" s="122">
        <f t="shared" si="93"/>
        <v>9.9347714345927933</v>
      </c>
      <c r="L178" s="122">
        <f t="shared" si="93"/>
        <v>10.810972016596395</v>
      </c>
      <c r="M178" s="122">
        <f t="shared" si="93"/>
        <v>12.794243628607127</v>
      </c>
      <c r="N178" s="122">
        <f t="shared" si="93"/>
        <v>14.615364288698171</v>
      </c>
      <c r="O178" s="122">
        <f t="shared" si="93"/>
        <v>16.213555318531739</v>
      </c>
      <c r="P178" s="122">
        <f t="shared" si="93"/>
        <v>18.469799783319267</v>
      </c>
      <c r="Q178" s="122">
        <f t="shared" si="93"/>
        <v>21.132817659408776</v>
      </c>
      <c r="R178" s="122">
        <f t="shared" si="93"/>
        <v>23.295663165214435</v>
      </c>
      <c r="S178" s="122">
        <f t="shared" si="93"/>
        <v>25.085023399748152</v>
      </c>
      <c r="T178" s="122">
        <f t="shared" si="93"/>
        <v>27.250327264798077</v>
      </c>
      <c r="U178" s="122">
        <f t="shared" si="93"/>
        <v>30.179209441921568</v>
      </c>
      <c r="V178" s="122">
        <f t="shared" si="93"/>
        <v>33.798634302933536</v>
      </c>
      <c r="W178" s="122">
        <f t="shared" si="93"/>
        <v>36.900974742642717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5.1952602148659457</v>
      </c>
      <c r="C179" s="98">
        <f>RES_hhdet_fech!C29</f>
        <v>5.2701088797920956</v>
      </c>
      <c r="D179" s="98">
        <f>RES_hhdet_fech!D29</f>
        <v>5.5383544029538152</v>
      </c>
      <c r="E179" s="98">
        <f>RES_hhdet_fech!E29</f>
        <v>7.8025946908180774</v>
      </c>
      <c r="F179" s="98">
        <f>RES_hhdet_fech!F29</f>
        <v>5.7302706557541399</v>
      </c>
      <c r="G179" s="98">
        <f>RES_hhdet_fech!G29</f>
        <v>6.2789371900176771</v>
      </c>
      <c r="H179" s="98">
        <f>RES_hhdet_fech!H29</f>
        <v>10.769240309905941</v>
      </c>
      <c r="I179" s="98">
        <f>RES_hhdet_fech!I29</f>
        <v>7.9029406968693907</v>
      </c>
      <c r="J179" s="98">
        <f>RES_hhdet_fech!J29</f>
        <v>8.7815169576352012</v>
      </c>
      <c r="K179" s="98">
        <f>RES_hhdet_fech!K29</f>
        <v>9.9347714345927933</v>
      </c>
      <c r="L179" s="98">
        <f>RES_hhdet_fech!L29</f>
        <v>10.810972016596395</v>
      </c>
      <c r="M179" s="98">
        <f>RES_hhdet_fech!M29</f>
        <v>12.794243628607127</v>
      </c>
      <c r="N179" s="98">
        <f>RES_hhdet_fech!N29</f>
        <v>14.615364288698171</v>
      </c>
      <c r="O179" s="98">
        <f>RES_hhdet_fech!O29</f>
        <v>16.213555318531739</v>
      </c>
      <c r="P179" s="98">
        <f>RES_hhdet_fech!P29</f>
        <v>18.469799783319267</v>
      </c>
      <c r="Q179" s="98">
        <f>RES_hhdet_fech!Q29</f>
        <v>21.132817659408776</v>
      </c>
      <c r="R179" s="98">
        <f>RES_hhdet_fech!R29</f>
        <v>23.295663165214435</v>
      </c>
      <c r="S179" s="98">
        <f>RES_hhdet_fech!S29</f>
        <v>25.085023399748152</v>
      </c>
      <c r="T179" s="98">
        <f>RES_hhdet_fech!T29</f>
        <v>27.250327264798077</v>
      </c>
      <c r="U179" s="98">
        <f>RES_hhdet_fech!U29</f>
        <v>30.179209441921568</v>
      </c>
      <c r="V179" s="98">
        <f>RES_hhdet_fech!V29</f>
        <v>33.798634302933536</v>
      </c>
      <c r="W179" s="98">
        <f>RES_hhdet_fech!W29</f>
        <v>36.900974742642717</v>
      </c>
      <c r="DA179" s="63" t="s">
        <v>2268</v>
      </c>
    </row>
    <row r="180" spans="1:105" ht="12" customHeight="1" x14ac:dyDescent="0.25">
      <c r="A180" s="121" t="s">
        <v>55</v>
      </c>
      <c r="B180" s="122">
        <v>1384.1265020467761</v>
      </c>
      <c r="C180" s="122">
        <v>1225.2946123696083</v>
      </c>
      <c r="D180" s="122">
        <v>1403.664023514672</v>
      </c>
      <c r="E180" s="122">
        <v>1392.3371425916712</v>
      </c>
      <c r="F180" s="122">
        <v>1338.3432278961229</v>
      </c>
      <c r="G180" s="122">
        <v>1336.1846477329925</v>
      </c>
      <c r="H180" s="122">
        <v>1306.6972816224011</v>
      </c>
      <c r="I180" s="122">
        <v>1358.3726386917642</v>
      </c>
      <c r="J180" s="122">
        <v>1242.2059284421159</v>
      </c>
      <c r="K180" s="122">
        <v>1317.3428628419686</v>
      </c>
      <c r="L180" s="122">
        <v>1289.4753912348538</v>
      </c>
      <c r="M180" s="122">
        <v>1311.708041713598</v>
      </c>
      <c r="N180" s="122">
        <v>1287.8955096521963</v>
      </c>
      <c r="O180" s="122">
        <v>1280.0684435323849</v>
      </c>
      <c r="P180" s="122">
        <v>1305.1656776846053</v>
      </c>
      <c r="Q180" s="122">
        <v>1318.746176625868</v>
      </c>
      <c r="R180" s="122">
        <v>1339.2181292236971</v>
      </c>
      <c r="S180" s="122">
        <v>1322.9061590280007</v>
      </c>
      <c r="T180" s="122">
        <v>1255.8022107519048</v>
      </c>
      <c r="U180" s="122">
        <v>1186.0888084707733</v>
      </c>
      <c r="V180" s="122">
        <v>1108.8468877310586</v>
      </c>
      <c r="W180" s="122">
        <v>1084.8606599214718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1467.7643399697324</v>
      </c>
      <c r="C185" s="101">
        <v>1312.3355895545246</v>
      </c>
      <c r="D185" s="101">
        <v>1499.5854946831371</v>
      </c>
      <c r="E185" s="101">
        <v>1491.5122840047813</v>
      </c>
      <c r="F185" s="101">
        <v>1440.0911028255714</v>
      </c>
      <c r="G185" s="101">
        <v>1437.2881564890401</v>
      </c>
      <c r="H185" s="101">
        <v>1404.4225446941175</v>
      </c>
      <c r="I185" s="101">
        <v>1458.2349144899829</v>
      </c>
      <c r="J185" s="101">
        <v>1342.2287473306026</v>
      </c>
      <c r="K185" s="101">
        <v>1425.0632612514053</v>
      </c>
      <c r="L185" s="101">
        <v>1396.7300341258447</v>
      </c>
      <c r="M185" s="101">
        <v>1427.8534345389073</v>
      </c>
      <c r="N185" s="101">
        <v>1399.3162691123136</v>
      </c>
      <c r="O185" s="101">
        <v>1387.2998444077155</v>
      </c>
      <c r="P185" s="101">
        <v>1416.3386056474938</v>
      </c>
      <c r="Q185" s="101">
        <v>1424.0978010724727</v>
      </c>
      <c r="R185" s="101">
        <v>1441.2749964883355</v>
      </c>
      <c r="S185" s="101">
        <v>1417.4995218563447</v>
      </c>
      <c r="T185" s="101">
        <v>1338.134327839964</v>
      </c>
      <c r="U185" s="101">
        <v>1262.0560727927927</v>
      </c>
      <c r="V185" s="101">
        <v>1175.5861234670601</v>
      </c>
      <c r="W185" s="101">
        <v>1146.7903490322774</v>
      </c>
      <c r="DA185" s="131" t="s">
        <v>2274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1110.7584696656318</v>
      </c>
      <c r="D186" s="104">
        <v>1282.6713178102327</v>
      </c>
      <c r="E186" s="104">
        <v>1273.7716710500711</v>
      </c>
      <c r="F186" s="104">
        <v>1232.6854703733175</v>
      </c>
      <c r="G186" s="104">
        <v>1237.703331280931</v>
      </c>
      <c r="H186" s="104">
        <v>1211.5255416023649</v>
      </c>
      <c r="I186" s="104">
        <v>1272.9353822173741</v>
      </c>
      <c r="J186" s="104">
        <v>1154.1865264586595</v>
      </c>
      <c r="K186" s="104">
        <v>1231.7118094932848</v>
      </c>
      <c r="L186" s="104">
        <v>1181.3097574310814</v>
      </c>
      <c r="M186" s="104">
        <v>1222.3943133981174</v>
      </c>
      <c r="N186" s="104">
        <v>1193.8268684666434</v>
      </c>
      <c r="O186" s="104">
        <v>1190.711754618573</v>
      </c>
      <c r="P186" s="104">
        <v>1223.0227784951069</v>
      </c>
      <c r="Q186" s="104">
        <v>1236.6599018357654</v>
      </c>
      <c r="R186" s="104">
        <v>1262.1393049003671</v>
      </c>
      <c r="S186" s="104">
        <v>1249.6153039057624</v>
      </c>
      <c r="T186" s="104">
        <v>1185.2852500463334</v>
      </c>
      <c r="U186" s="104">
        <v>1116.0234190352642</v>
      </c>
      <c r="V186" s="104">
        <v>1045.1124226761481</v>
      </c>
      <c r="W186" s="104">
        <v>1022.5135493658209</v>
      </c>
      <c r="DA186" s="132" t="s">
        <v>2275</v>
      </c>
    </row>
    <row r="187" spans="1:105" ht="12" customHeight="1" x14ac:dyDescent="0.25">
      <c r="A187" s="108" t="s">
        <v>53</v>
      </c>
      <c r="B187" s="98">
        <v>789.86497372027338</v>
      </c>
      <c r="C187" s="98">
        <v>636.33810159197299</v>
      </c>
      <c r="D187" s="98">
        <v>764.32574404572028</v>
      </c>
      <c r="E187" s="98">
        <v>743.36489086066035</v>
      </c>
      <c r="F187" s="98">
        <v>718.43501545419895</v>
      </c>
      <c r="G187" s="98">
        <v>727.608785678034</v>
      </c>
      <c r="H187" s="98">
        <v>700.17941867467903</v>
      </c>
      <c r="I187" s="98">
        <v>776.30996909513453</v>
      </c>
      <c r="J187" s="98">
        <v>647.34380363825119</v>
      </c>
      <c r="K187" s="98">
        <v>709.55827083949748</v>
      </c>
      <c r="L187" s="98">
        <v>589.30395781515779</v>
      </c>
      <c r="M187" s="98">
        <v>660.44998589736872</v>
      </c>
      <c r="N187" s="98">
        <v>618.47766250828465</v>
      </c>
      <c r="O187" s="98">
        <v>627.12575311194576</v>
      </c>
      <c r="P187" s="98">
        <v>664.72430782549372</v>
      </c>
      <c r="Q187" s="98">
        <v>676.90889115509253</v>
      </c>
      <c r="R187" s="98">
        <v>709.9714821505097</v>
      </c>
      <c r="S187" s="98">
        <v>703.70498803642238</v>
      </c>
      <c r="T187" s="98">
        <v>639.45261229292475</v>
      </c>
      <c r="U187" s="98">
        <v>579.33457547788942</v>
      </c>
      <c r="V187" s="98">
        <v>535.0547181254509</v>
      </c>
      <c r="W187" s="98">
        <v>519.35732781294405</v>
      </c>
      <c r="DA187" s="63" t="s">
        <v>2276</v>
      </c>
    </row>
    <row r="188" spans="1:105" ht="12" customHeight="1" x14ac:dyDescent="0.25">
      <c r="A188" s="108" t="s">
        <v>52</v>
      </c>
      <c r="B188" s="98">
        <v>474.62396847546967</v>
      </c>
      <c r="C188" s="98">
        <v>474.42036807365889</v>
      </c>
      <c r="D188" s="98">
        <v>518.34557376451255</v>
      </c>
      <c r="E188" s="98">
        <v>530.40678018941082</v>
      </c>
      <c r="F188" s="98">
        <v>514.25045491911862</v>
      </c>
      <c r="G188" s="98">
        <v>510.09454560289726</v>
      </c>
      <c r="H188" s="98">
        <v>511.34612292768549</v>
      </c>
      <c r="I188" s="98">
        <v>496.62541312223948</v>
      </c>
      <c r="J188" s="98">
        <v>506.84272282040826</v>
      </c>
      <c r="K188" s="98">
        <v>522.15353865378756</v>
      </c>
      <c r="L188" s="98">
        <v>592.00579961592359</v>
      </c>
      <c r="M188" s="98">
        <v>561.94432750074884</v>
      </c>
      <c r="N188" s="98">
        <v>575.34920595835888</v>
      </c>
      <c r="O188" s="98">
        <v>563.5860015066271</v>
      </c>
      <c r="P188" s="98">
        <v>558.29847066961338</v>
      </c>
      <c r="Q188" s="98">
        <v>559.75101068067272</v>
      </c>
      <c r="R188" s="98">
        <v>552.16782274985746</v>
      </c>
      <c r="S188" s="98">
        <v>545.91031586934014</v>
      </c>
      <c r="T188" s="98">
        <v>545.83263775340879</v>
      </c>
      <c r="U188" s="98">
        <v>536.68884355737487</v>
      </c>
      <c r="V188" s="98">
        <v>510.05770455069705</v>
      </c>
      <c r="W188" s="98">
        <v>503.1562215528769</v>
      </c>
      <c r="DA188" s="63" t="s">
        <v>2277</v>
      </c>
    </row>
    <row r="189" spans="1:105" ht="12" customHeight="1" x14ac:dyDescent="0.25">
      <c r="A189" s="121" t="s">
        <v>54</v>
      </c>
      <c r="B189" s="122">
        <v>229.24125795315109</v>
      </c>
      <c r="C189" s="122">
        <v>243.52925390297614</v>
      </c>
      <c r="D189" s="122">
        <v>243.28353998178386</v>
      </c>
      <c r="E189" s="122">
        <v>241.98813663071428</v>
      </c>
      <c r="F189" s="122">
        <v>248.23692595617769</v>
      </c>
      <c r="G189" s="122">
        <v>248.0173162723105</v>
      </c>
      <c r="H189" s="122">
        <v>270.43458836005414</v>
      </c>
      <c r="I189" s="122">
        <v>252.55801276625891</v>
      </c>
      <c r="J189" s="122">
        <v>259.17199226995285</v>
      </c>
      <c r="K189" s="122">
        <v>236.47085759552627</v>
      </c>
      <c r="L189" s="122">
        <v>288.61145544810535</v>
      </c>
      <c r="M189" s="122">
        <v>287.22071071282102</v>
      </c>
      <c r="N189" s="122">
        <v>286.22671922048312</v>
      </c>
      <c r="O189" s="122">
        <v>279.57015594236333</v>
      </c>
      <c r="P189" s="122">
        <v>273.17518468347629</v>
      </c>
      <c r="Q189" s="122">
        <v>267.39078549696677</v>
      </c>
      <c r="R189" s="122">
        <v>261.29907177308348</v>
      </c>
      <c r="S189" s="122">
        <v>255.15767614440026</v>
      </c>
      <c r="T189" s="122">
        <v>248.72025647649238</v>
      </c>
      <c r="U189" s="122">
        <v>242.1917840441123</v>
      </c>
      <c r="V189" s="122">
        <v>235.80785746600495</v>
      </c>
      <c r="W189" s="122">
        <v>232.00787213621564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229.24125795315109</v>
      </c>
      <c r="C191" s="33">
        <v>243.52925390297614</v>
      </c>
      <c r="D191" s="33">
        <v>243.28353998178386</v>
      </c>
      <c r="E191" s="33">
        <v>241.98813663071428</v>
      </c>
      <c r="F191" s="33">
        <v>248.23692595617769</v>
      </c>
      <c r="G191" s="33">
        <v>248.0173162723105</v>
      </c>
      <c r="H191" s="33">
        <v>270.43458836005414</v>
      </c>
      <c r="I191" s="33">
        <v>252.55801276625891</v>
      </c>
      <c r="J191" s="33">
        <v>259.17199226995285</v>
      </c>
      <c r="K191" s="33">
        <v>236.47085759552627</v>
      </c>
      <c r="L191" s="33">
        <v>288.61145544810535</v>
      </c>
      <c r="M191" s="33">
        <v>287.22071071282102</v>
      </c>
      <c r="N191" s="33">
        <v>286.22671922048312</v>
      </c>
      <c r="O191" s="33">
        <v>279.57015594236333</v>
      </c>
      <c r="P191" s="33">
        <v>273.17518468347629</v>
      </c>
      <c r="Q191" s="33">
        <v>267.39078549696677</v>
      </c>
      <c r="R191" s="33">
        <v>261.29907177308348</v>
      </c>
      <c r="S191" s="33">
        <v>255.15767614440026</v>
      </c>
      <c r="T191" s="33">
        <v>248.72025647649238</v>
      </c>
      <c r="U191" s="33">
        <v>242.1917840441123</v>
      </c>
      <c r="V191" s="33">
        <v>235.80785746600495</v>
      </c>
      <c r="W191" s="33">
        <v>232.00787213621564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9059.4994896900425</v>
      </c>
      <c r="C193" s="117">
        <f t="shared" si="94"/>
        <v>9418.4531027797493</v>
      </c>
      <c r="D193" s="117">
        <f t="shared" si="94"/>
        <v>9274.2674130487776</v>
      </c>
      <c r="E193" s="117">
        <f t="shared" si="94"/>
        <v>9316.6054053247954</v>
      </c>
      <c r="F193" s="117">
        <f t="shared" si="94"/>
        <v>9098.50966606168</v>
      </c>
      <c r="G193" s="117">
        <f t="shared" si="94"/>
        <v>8777.3072411471949</v>
      </c>
      <c r="H193" s="117">
        <f t="shared" si="94"/>
        <v>9359.7168620700377</v>
      </c>
      <c r="I193" s="117">
        <f t="shared" si="94"/>
        <v>8810.4189478902008</v>
      </c>
      <c r="J193" s="117">
        <f t="shared" si="94"/>
        <v>9410.1971663785316</v>
      </c>
      <c r="K193" s="117">
        <f t="shared" si="94"/>
        <v>9566.2133277578178</v>
      </c>
      <c r="L193" s="117">
        <f t="shared" si="94"/>
        <v>11016.87049001661</v>
      </c>
      <c r="M193" s="117">
        <f t="shared" si="94"/>
        <v>9166.3644685305626</v>
      </c>
      <c r="N193" s="117">
        <f t="shared" si="94"/>
        <v>9858.3446094934152</v>
      </c>
      <c r="O193" s="117">
        <f t="shared" si="94"/>
        <v>10546.1859570051</v>
      </c>
      <c r="P193" s="117">
        <f t="shared" si="94"/>
        <v>8545.7827435387826</v>
      </c>
      <c r="Q193" s="117">
        <f t="shared" si="94"/>
        <v>8527.4238870521112</v>
      </c>
      <c r="R193" s="117">
        <f t="shared" ref="R193:V193" si="95">R194+R197+R199+R208</f>
        <v>8699.5209439398222</v>
      </c>
      <c r="S193" s="117">
        <f t="shared" si="95"/>
        <v>8770.4312837357284</v>
      </c>
      <c r="T193" s="117">
        <f t="shared" si="95"/>
        <v>8754.1909654155897</v>
      </c>
      <c r="U193" s="117">
        <f t="shared" si="95"/>
        <v>8769.0665445255036</v>
      </c>
      <c r="V193" s="117">
        <f t="shared" si="95"/>
        <v>8952.1802186614659</v>
      </c>
      <c r="W193" s="117">
        <f t="shared" ref="W193" si="96">W194+W197+W199+W208</f>
        <v>9261.4858239096429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7848.4455126459552</v>
      </c>
      <c r="C194" s="122">
        <f t="shared" si="97"/>
        <v>8300.2965417429186</v>
      </c>
      <c r="D194" s="122">
        <f t="shared" si="97"/>
        <v>8017.3221284901256</v>
      </c>
      <c r="E194" s="122">
        <f t="shared" si="97"/>
        <v>8053.6220739944702</v>
      </c>
      <c r="F194" s="122">
        <f t="shared" si="97"/>
        <v>7864.0473716561328</v>
      </c>
      <c r="G194" s="122">
        <f t="shared" si="97"/>
        <v>7533.6828569468016</v>
      </c>
      <c r="H194" s="122">
        <f t="shared" si="97"/>
        <v>8099.2866577396499</v>
      </c>
      <c r="I194" s="122">
        <f t="shared" si="97"/>
        <v>7528.7019046638097</v>
      </c>
      <c r="J194" s="122">
        <f t="shared" si="97"/>
        <v>8203.4303618893973</v>
      </c>
      <c r="K194" s="122">
        <f t="shared" si="97"/>
        <v>8310.7654853684835</v>
      </c>
      <c r="L194" s="122">
        <f t="shared" si="97"/>
        <v>9734.6852914495175</v>
      </c>
      <c r="M194" s="122">
        <f t="shared" si="97"/>
        <v>7852.8679548279397</v>
      </c>
      <c r="N194" s="122">
        <f t="shared" si="97"/>
        <v>8552.8325104018913</v>
      </c>
      <c r="O194" s="122">
        <f t="shared" si="97"/>
        <v>9239.9059368157268</v>
      </c>
      <c r="P194" s="122">
        <f t="shared" si="97"/>
        <v>7206.4269830814692</v>
      </c>
      <c r="Q194" s="122">
        <f t="shared" si="97"/>
        <v>7165.4054198299773</v>
      </c>
      <c r="R194" s="122">
        <f t="shared" ref="R194:V194" si="98">SUM(R195:R196)</f>
        <v>7308.3678280969662</v>
      </c>
      <c r="S194" s="122">
        <f t="shared" si="98"/>
        <v>7378.4954120349585</v>
      </c>
      <c r="T194" s="122">
        <f t="shared" si="98"/>
        <v>7398.1131201827347</v>
      </c>
      <c r="U194" s="122">
        <f t="shared" si="98"/>
        <v>7448.7321212344013</v>
      </c>
      <c r="V194" s="122">
        <f t="shared" si="98"/>
        <v>7672.0160186985886</v>
      </c>
      <c r="W194" s="122">
        <f t="shared" ref="W194" si="99">SUM(W195:W196)</f>
        <v>7980.0577307852964</v>
      </c>
      <c r="DA194" s="130" t="s">
        <v>2432</v>
      </c>
    </row>
    <row r="195" spans="1:105" ht="12" customHeight="1" x14ac:dyDescent="0.25">
      <c r="A195" s="97" t="s">
        <v>74</v>
      </c>
      <c r="B195" s="98">
        <v>7669.0856519993113</v>
      </c>
      <c r="C195" s="98">
        <v>8113.5635728374918</v>
      </c>
      <c r="D195" s="98">
        <v>7840.3802967729225</v>
      </c>
      <c r="E195" s="98">
        <v>7879.0639403821015</v>
      </c>
      <c r="F195" s="98">
        <v>7696.9852883804624</v>
      </c>
      <c r="G195" s="98">
        <v>7377.3799717380234</v>
      </c>
      <c r="H195" s="98">
        <v>7935.4246399185422</v>
      </c>
      <c r="I195" s="98">
        <v>7380.7746496229074</v>
      </c>
      <c r="J195" s="98">
        <v>8041.5829248290247</v>
      </c>
      <c r="K195" s="98">
        <v>8148.7554926062976</v>
      </c>
      <c r="L195" s="98">
        <v>9541.0045773291895</v>
      </c>
      <c r="M195" s="98">
        <v>7705.9460028125341</v>
      </c>
      <c r="N195" s="98">
        <v>8392.9528937739287</v>
      </c>
      <c r="O195" s="98">
        <v>9066.0323114347702</v>
      </c>
      <c r="P195" s="98">
        <v>7079.7383812153848</v>
      </c>
      <c r="Q195" s="98">
        <v>7035.9811096210415</v>
      </c>
      <c r="R195" s="98">
        <v>7175.8167011777377</v>
      </c>
      <c r="S195" s="98">
        <v>7246.8749666931208</v>
      </c>
      <c r="T195" s="98">
        <v>7267.6202470111593</v>
      </c>
      <c r="U195" s="98">
        <v>7319.9501092993542</v>
      </c>
      <c r="V195" s="98">
        <v>7542.690205341326</v>
      </c>
      <c r="W195" s="98">
        <v>7842.3112206754595</v>
      </c>
      <c r="DA195" s="63" t="s">
        <v>2433</v>
      </c>
    </row>
    <row r="196" spans="1:105" ht="12" customHeight="1" x14ac:dyDescent="0.25">
      <c r="A196" s="97" t="s">
        <v>53</v>
      </c>
      <c r="B196" s="98">
        <v>179.3598606466436</v>
      </c>
      <c r="C196" s="98">
        <v>186.73296890542721</v>
      </c>
      <c r="D196" s="98">
        <v>176.94183171720286</v>
      </c>
      <c r="E196" s="98">
        <v>174.55813361236844</v>
      </c>
      <c r="F196" s="98">
        <v>167.06208327567043</v>
      </c>
      <c r="G196" s="98">
        <v>156.30288520877798</v>
      </c>
      <c r="H196" s="98">
        <v>163.86201782110777</v>
      </c>
      <c r="I196" s="98">
        <v>147.92725504090211</v>
      </c>
      <c r="J196" s="98">
        <v>161.84743706037341</v>
      </c>
      <c r="K196" s="98">
        <v>162.00999276218559</v>
      </c>
      <c r="L196" s="98">
        <v>193.68071412032864</v>
      </c>
      <c r="M196" s="98">
        <v>146.92195201540565</v>
      </c>
      <c r="N196" s="98">
        <v>159.87961662796218</v>
      </c>
      <c r="O196" s="98">
        <v>173.87362538095581</v>
      </c>
      <c r="P196" s="98">
        <v>126.68860186608401</v>
      </c>
      <c r="Q196" s="98">
        <v>129.42431020893565</v>
      </c>
      <c r="R196" s="98">
        <v>132.55112691922875</v>
      </c>
      <c r="S196" s="98">
        <v>131.62044534183775</v>
      </c>
      <c r="T196" s="98">
        <v>130.49287317157552</v>
      </c>
      <c r="U196" s="98">
        <v>128.78201193504708</v>
      </c>
      <c r="V196" s="98">
        <v>129.32581335726221</v>
      </c>
      <c r="W196" s="98">
        <v>137.74651010983646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10.363827934640526</v>
      </c>
      <c r="C197" s="122">
        <f t="shared" si="100"/>
        <v>10.981599153031283</v>
      </c>
      <c r="D197" s="122">
        <f t="shared" si="100"/>
        <v>12.054670282018538</v>
      </c>
      <c r="E197" s="122">
        <f t="shared" si="100"/>
        <v>17.960835477894843</v>
      </c>
      <c r="F197" s="122">
        <f t="shared" si="100"/>
        <v>14.138953045757365</v>
      </c>
      <c r="G197" s="122">
        <f t="shared" si="100"/>
        <v>16.931228407535418</v>
      </c>
      <c r="H197" s="122">
        <f t="shared" si="100"/>
        <v>31.299271671048636</v>
      </c>
      <c r="I197" s="122">
        <f t="shared" si="100"/>
        <v>23.62572936682751</v>
      </c>
      <c r="J197" s="122">
        <f t="shared" si="100"/>
        <v>26.727935499137683</v>
      </c>
      <c r="K197" s="122">
        <f t="shared" si="100"/>
        <v>31.062301841611944</v>
      </c>
      <c r="L197" s="122">
        <f t="shared" si="100"/>
        <v>34.66841147154669</v>
      </c>
      <c r="M197" s="122">
        <f t="shared" si="100"/>
        <v>42.616943125852998</v>
      </c>
      <c r="N197" s="122">
        <f t="shared" si="100"/>
        <v>50.590057482736441</v>
      </c>
      <c r="O197" s="122">
        <f t="shared" si="100"/>
        <v>58.496507704009268</v>
      </c>
      <c r="P197" s="122">
        <f t="shared" si="100"/>
        <v>69.66393550152236</v>
      </c>
      <c r="Q197" s="122">
        <f t="shared" si="100"/>
        <v>82.302282172286766</v>
      </c>
      <c r="R197" s="122">
        <f t="shared" si="100"/>
        <v>93.707934933873346</v>
      </c>
      <c r="S197" s="122">
        <f t="shared" si="100"/>
        <v>103.62106598371999</v>
      </c>
      <c r="T197" s="122">
        <f t="shared" si="100"/>
        <v>115.68061183507344</v>
      </c>
      <c r="U197" s="122">
        <f t="shared" si="100"/>
        <v>131.86145339875119</v>
      </c>
      <c r="V197" s="122">
        <f t="shared" si="100"/>
        <v>151.29674025402363</v>
      </c>
      <c r="W197" s="122">
        <f t="shared" si="100"/>
        <v>168.54805360712254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10.363827934640526</v>
      </c>
      <c r="C198" s="98">
        <f>RES_hhdet_tesh!C29</f>
        <v>10.981599153031283</v>
      </c>
      <c r="D198" s="98">
        <f>RES_hhdet_tesh!D29</f>
        <v>12.054670282018538</v>
      </c>
      <c r="E198" s="98">
        <f>RES_hhdet_tesh!E29</f>
        <v>17.960835477894843</v>
      </c>
      <c r="F198" s="98">
        <f>RES_hhdet_tesh!F29</f>
        <v>14.138953045757365</v>
      </c>
      <c r="G198" s="98">
        <f>RES_hhdet_tesh!G29</f>
        <v>16.931228407535418</v>
      </c>
      <c r="H198" s="98">
        <f>RES_hhdet_tesh!H29</f>
        <v>31.299271671048636</v>
      </c>
      <c r="I198" s="98">
        <f>RES_hhdet_tesh!I29</f>
        <v>23.62572936682751</v>
      </c>
      <c r="J198" s="98">
        <f>RES_hhdet_tesh!J29</f>
        <v>26.727935499137683</v>
      </c>
      <c r="K198" s="98">
        <f>RES_hhdet_tesh!K29</f>
        <v>31.062301841611944</v>
      </c>
      <c r="L198" s="98">
        <f>RES_hhdet_tesh!L29</f>
        <v>34.66841147154669</v>
      </c>
      <c r="M198" s="98">
        <f>RES_hhdet_tesh!M29</f>
        <v>42.616943125852998</v>
      </c>
      <c r="N198" s="98">
        <f>RES_hhdet_tesh!N29</f>
        <v>50.590057482736441</v>
      </c>
      <c r="O198" s="98">
        <f>RES_hhdet_tesh!O29</f>
        <v>58.496507704009268</v>
      </c>
      <c r="P198" s="98">
        <f>RES_hhdet_tesh!P29</f>
        <v>69.66393550152236</v>
      </c>
      <c r="Q198" s="98">
        <f>RES_hhdet_tesh!Q29</f>
        <v>82.302282172286766</v>
      </c>
      <c r="R198" s="98">
        <f>RES_hhdet_tesh!R29</f>
        <v>93.707934933873346</v>
      </c>
      <c r="S198" s="98">
        <f>RES_hhdet_tesh!S29</f>
        <v>103.62106598371999</v>
      </c>
      <c r="T198" s="98">
        <f>RES_hhdet_tesh!T29</f>
        <v>115.68061183507344</v>
      </c>
      <c r="U198" s="98">
        <f>RES_hhdet_tesh!U29</f>
        <v>131.86145339875119</v>
      </c>
      <c r="V198" s="98">
        <f>RES_hhdet_tesh!V29</f>
        <v>151.29674025402363</v>
      </c>
      <c r="W198" s="98">
        <f>RES_hhdet_tesh!W29</f>
        <v>168.54805360712254</v>
      </c>
      <c r="DA198" s="63" t="s">
        <v>2436</v>
      </c>
    </row>
    <row r="199" spans="1:105" ht="12" customHeight="1" x14ac:dyDescent="0.25">
      <c r="A199" s="121" t="s">
        <v>55</v>
      </c>
      <c r="B199" s="122">
        <v>1027.6394558050949</v>
      </c>
      <c r="C199" s="122">
        <v>922.80688408376466</v>
      </c>
      <c r="D199" s="122">
        <v>1060.1171833672845</v>
      </c>
      <c r="E199" s="122">
        <v>1060.5744141734019</v>
      </c>
      <c r="F199" s="122">
        <v>1030.3197204566047</v>
      </c>
      <c r="G199" s="122">
        <v>1036.0111426730898</v>
      </c>
      <c r="H199" s="122">
        <v>1020.26892846678</v>
      </c>
      <c r="I199" s="122">
        <v>1062.5910467652373</v>
      </c>
      <c r="J199" s="122">
        <v>979.19853019046286</v>
      </c>
      <c r="K199" s="122">
        <v>1040.8442705936629</v>
      </c>
      <c r="L199" s="122">
        <v>1023.0960637470188</v>
      </c>
      <c r="M199" s="122">
        <v>1047.019383747102</v>
      </c>
      <c r="N199" s="122">
        <v>1031.1425911305046</v>
      </c>
      <c r="O199" s="122">
        <v>1028.3749330702533</v>
      </c>
      <c r="P199" s="122">
        <v>1054.536490169404</v>
      </c>
      <c r="Q199" s="122">
        <v>1068.2681590772338</v>
      </c>
      <c r="R199" s="122">
        <v>1089.6842880251638</v>
      </c>
      <c r="S199" s="122">
        <v>1083.7005582450226</v>
      </c>
      <c r="T199" s="122">
        <v>1038.6602814028715</v>
      </c>
      <c r="U199" s="122">
        <v>989.38293778058414</v>
      </c>
      <c r="V199" s="122">
        <v>932.41215046439197</v>
      </c>
      <c r="W199" s="122">
        <v>917.18333688635278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1027.6394558050952</v>
      </c>
      <c r="C204" s="101">
        <v>922.72232221531476</v>
      </c>
      <c r="D204" s="101">
        <v>1060.0148685823663</v>
      </c>
      <c r="E204" s="101">
        <v>1060.4602685442192</v>
      </c>
      <c r="F204" s="101">
        <v>1030.2043047508387</v>
      </c>
      <c r="G204" s="101">
        <v>1035.9431989974967</v>
      </c>
      <c r="H204" s="101">
        <v>1020.2300793162418</v>
      </c>
      <c r="I204" s="101">
        <v>1062.6711181981218</v>
      </c>
      <c r="J204" s="101">
        <v>979.240040084729</v>
      </c>
      <c r="K204" s="101">
        <v>1040.9353977302476</v>
      </c>
      <c r="L204" s="101">
        <v>1023.0687755735199</v>
      </c>
      <c r="M204" s="101">
        <v>1047.0790532156802</v>
      </c>
      <c r="N204" s="101">
        <v>1031.1814888069816</v>
      </c>
      <c r="O204" s="101">
        <v>1028.3855100970202</v>
      </c>
      <c r="P204" s="101">
        <v>1054.5191903199934</v>
      </c>
      <c r="Q204" s="101">
        <v>1068.3703515667564</v>
      </c>
      <c r="R204" s="101">
        <v>1089.8128578055998</v>
      </c>
      <c r="S204" s="101">
        <v>1083.752020702555</v>
      </c>
      <c r="T204" s="101">
        <v>1038.5483462390371</v>
      </c>
      <c r="U204" s="101">
        <v>989.29353654482225</v>
      </c>
      <c r="V204" s="101">
        <v>932.2566563930277</v>
      </c>
      <c r="W204" s="101">
        <v>917.06322871671944</v>
      </c>
      <c r="DA204" s="131" t="s">
        <v>2442</v>
      </c>
    </row>
    <row r="205" spans="1:105" ht="12" customHeight="1" x14ac:dyDescent="0.25">
      <c r="A205" s="107" t="s">
        <v>121</v>
      </c>
      <c r="B205" s="104">
        <v>1027.6394558050949</v>
      </c>
      <c r="C205" s="104">
        <v>922.91815799802157</v>
      </c>
      <c r="D205" s="104">
        <v>1060.2462404231242</v>
      </c>
      <c r="E205" s="104">
        <v>1060.7108771030796</v>
      </c>
      <c r="F205" s="104">
        <v>1030.4395712609835</v>
      </c>
      <c r="G205" s="104">
        <v>1036.0773241805305</v>
      </c>
      <c r="H205" s="104">
        <v>1020.3067625041496</v>
      </c>
      <c r="I205" s="104">
        <v>1062.5225415815439</v>
      </c>
      <c r="J205" s="104">
        <v>979.16200176514667</v>
      </c>
      <c r="K205" s="104">
        <v>1040.7718301570364</v>
      </c>
      <c r="L205" s="104">
        <v>1023.1235836986245</v>
      </c>
      <c r="M205" s="104">
        <v>1046.9734989937278</v>
      </c>
      <c r="N205" s="104">
        <v>1031.1097511858734</v>
      </c>
      <c r="O205" s="104">
        <v>1028.3661191586309</v>
      </c>
      <c r="P205" s="104">
        <v>1054.549272595955</v>
      </c>
      <c r="Q205" s="104">
        <v>1068.1885342890969</v>
      </c>
      <c r="R205" s="104">
        <v>1089.5871852256648</v>
      </c>
      <c r="S205" s="104">
        <v>1083.6606851777537</v>
      </c>
      <c r="T205" s="104">
        <v>1038.7561531942072</v>
      </c>
      <c r="U205" s="104">
        <v>989.46539346008751</v>
      </c>
      <c r="V205" s="104">
        <v>932.56064379591294</v>
      </c>
      <c r="W205" s="104">
        <v>917.30425461480058</v>
      </c>
      <c r="DA205" s="132" t="s">
        <v>2443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448.49778992436256</v>
      </c>
      <c r="D206" s="98">
        <v>541.90066665861173</v>
      </c>
      <c r="E206" s="98">
        <v>530.30409691366879</v>
      </c>
      <c r="F206" s="98">
        <v>516.18911634186497</v>
      </c>
      <c r="G206" s="98">
        <v>525.98277857763321</v>
      </c>
      <c r="H206" s="98">
        <v>508.96063957646408</v>
      </c>
      <c r="I206" s="98">
        <v>565.89712845930444</v>
      </c>
      <c r="J206" s="98">
        <v>472.31927894473836</v>
      </c>
      <c r="K206" s="98">
        <v>518.618291503249</v>
      </c>
      <c r="L206" s="98">
        <v>431.11778408270078</v>
      </c>
      <c r="M206" s="98">
        <v>485.02917149297883</v>
      </c>
      <c r="N206" s="98">
        <v>455.76054522751446</v>
      </c>
      <c r="O206" s="98">
        <v>464.78011765200381</v>
      </c>
      <c r="P206" s="98">
        <v>496.25080192634175</v>
      </c>
      <c r="Q206" s="98">
        <v>508.43752360842421</v>
      </c>
      <c r="R206" s="98">
        <v>537.41936247580747</v>
      </c>
      <c r="S206" s="98">
        <v>537.75036930841361</v>
      </c>
      <c r="T206" s="98">
        <v>492.92351544079816</v>
      </c>
      <c r="U206" s="98">
        <v>452.77654990271282</v>
      </c>
      <c r="V206" s="98">
        <v>422.50293924521583</v>
      </c>
      <c r="W206" s="98">
        <v>414.14803306192368</v>
      </c>
      <c r="DA206" s="63" t="s">
        <v>2444</v>
      </c>
    </row>
    <row r="207" spans="1:105" ht="12" customHeight="1" x14ac:dyDescent="0.25">
      <c r="A207" s="108" t="s">
        <v>52</v>
      </c>
      <c r="B207" s="98">
        <v>474.62396847546967</v>
      </c>
      <c r="C207" s="98">
        <v>474.42036807365889</v>
      </c>
      <c r="D207" s="98">
        <v>518.34557376451255</v>
      </c>
      <c r="E207" s="98">
        <v>530.40678018941082</v>
      </c>
      <c r="F207" s="98">
        <v>514.25045491911862</v>
      </c>
      <c r="G207" s="98">
        <v>510.09454560289726</v>
      </c>
      <c r="H207" s="98">
        <v>511.34612292768549</v>
      </c>
      <c r="I207" s="98">
        <v>496.62541312223948</v>
      </c>
      <c r="J207" s="98">
        <v>506.84272282040826</v>
      </c>
      <c r="K207" s="98">
        <v>522.15353865378756</v>
      </c>
      <c r="L207" s="98">
        <v>592.00579961592359</v>
      </c>
      <c r="M207" s="98">
        <v>561.94432750074884</v>
      </c>
      <c r="N207" s="98">
        <v>575.34920595835888</v>
      </c>
      <c r="O207" s="98">
        <v>563.5860015066271</v>
      </c>
      <c r="P207" s="98">
        <v>558.29847066961338</v>
      </c>
      <c r="Q207" s="98">
        <v>559.75101068067272</v>
      </c>
      <c r="R207" s="98">
        <v>552.16782274985746</v>
      </c>
      <c r="S207" s="98">
        <v>545.91031586934014</v>
      </c>
      <c r="T207" s="98">
        <v>545.83263775340879</v>
      </c>
      <c r="U207" s="98">
        <v>536.68884355737487</v>
      </c>
      <c r="V207" s="98">
        <v>510.05770455069705</v>
      </c>
      <c r="W207" s="98">
        <v>503.1562215528769</v>
      </c>
      <c r="DA207" s="63" t="s">
        <v>2445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184.36807780003682</v>
      </c>
      <c r="D208" s="122">
        <v>184.77343090934838</v>
      </c>
      <c r="E208" s="122">
        <v>184.44808167902946</v>
      </c>
      <c r="F208" s="122">
        <v>190.00362090318532</v>
      </c>
      <c r="G208" s="122">
        <v>190.68201311976756</v>
      </c>
      <c r="H208" s="122">
        <v>208.86200419255869</v>
      </c>
      <c r="I208" s="122">
        <v>195.50026709432711</v>
      </c>
      <c r="J208" s="122">
        <v>200.84033879953503</v>
      </c>
      <c r="K208" s="122">
        <v>183.54126995405895</v>
      </c>
      <c r="L208" s="122">
        <v>224.42072334852892</v>
      </c>
      <c r="M208" s="122">
        <v>223.86018682966832</v>
      </c>
      <c r="N208" s="122">
        <v>223.77945047828382</v>
      </c>
      <c r="O208" s="122">
        <v>219.4085794151103</v>
      </c>
      <c r="P208" s="122">
        <v>215.15533478638631</v>
      </c>
      <c r="Q208" s="122">
        <v>211.44802597261304</v>
      </c>
      <c r="R208" s="122">
        <v>207.76089288381738</v>
      </c>
      <c r="S208" s="122">
        <v>204.6142474720281</v>
      </c>
      <c r="T208" s="122">
        <v>201.73695199491002</v>
      </c>
      <c r="U208" s="122">
        <v>199.09003211176656</v>
      </c>
      <c r="V208" s="122">
        <v>196.45530924446246</v>
      </c>
      <c r="W208" s="122">
        <v>195.69670263087076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184.36807780003682</v>
      </c>
      <c r="D210" s="33">
        <v>184.77343090934838</v>
      </c>
      <c r="E210" s="33">
        <v>184.44808167902946</v>
      </c>
      <c r="F210" s="33">
        <v>190.00362090318532</v>
      </c>
      <c r="G210" s="33">
        <v>190.68201311976756</v>
      </c>
      <c r="H210" s="33">
        <v>208.86200419255869</v>
      </c>
      <c r="I210" s="33">
        <v>195.50026709432711</v>
      </c>
      <c r="J210" s="33">
        <v>200.84033879953503</v>
      </c>
      <c r="K210" s="33">
        <v>183.54126995405895</v>
      </c>
      <c r="L210" s="33">
        <v>224.42072334852892</v>
      </c>
      <c r="M210" s="33">
        <v>223.86018682966832</v>
      </c>
      <c r="N210" s="33">
        <v>223.77945047828382</v>
      </c>
      <c r="O210" s="33">
        <v>219.4085794151103</v>
      </c>
      <c r="P210" s="33">
        <v>215.15533478638631</v>
      </c>
      <c r="Q210" s="33">
        <v>211.44802597261304</v>
      </c>
      <c r="R210" s="33">
        <v>207.76089288381738</v>
      </c>
      <c r="S210" s="33">
        <v>204.6142474720281</v>
      </c>
      <c r="T210" s="33">
        <v>201.73695199491002</v>
      </c>
      <c r="U210" s="33">
        <v>199.09003211176656</v>
      </c>
      <c r="V210" s="33">
        <v>196.45530924446246</v>
      </c>
      <c r="W210" s="33">
        <v>195.69670263087076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3599.3997865871142</v>
      </c>
      <c r="C212" s="117">
        <f t="shared" si="101"/>
        <v>3771.8748890166753</v>
      </c>
      <c r="D212" s="117">
        <f t="shared" si="101"/>
        <v>3606.019752859359</v>
      </c>
      <c r="E212" s="117">
        <f t="shared" si="101"/>
        <v>3579.2764949512234</v>
      </c>
      <c r="F212" s="117">
        <f t="shared" si="101"/>
        <v>3438.2473520385793</v>
      </c>
      <c r="G212" s="117">
        <f t="shared" si="101"/>
        <v>3232.5796115204284</v>
      </c>
      <c r="H212" s="117">
        <f t="shared" si="101"/>
        <v>3407.248017204302</v>
      </c>
      <c r="I212" s="117">
        <f t="shared" si="101"/>
        <v>3114.1042868192394</v>
      </c>
      <c r="J212" s="117">
        <f t="shared" si="101"/>
        <v>3345.0019650832319</v>
      </c>
      <c r="K212" s="117">
        <f t="shared" si="101"/>
        <v>3340.3305955491487</v>
      </c>
      <c r="L212" s="117">
        <f t="shared" si="101"/>
        <v>3849.017108151882</v>
      </c>
      <c r="M212" s="117">
        <f t="shared" si="101"/>
        <v>3050.6729417008401</v>
      </c>
      <c r="N212" s="117">
        <f t="shared" si="101"/>
        <v>3247.5761457603367</v>
      </c>
      <c r="O212" s="117">
        <f t="shared" si="101"/>
        <v>3426.3974185797028</v>
      </c>
      <c r="P212" s="117">
        <f t="shared" si="101"/>
        <v>2649.5412871621625</v>
      </c>
      <c r="Q212" s="117">
        <f t="shared" si="101"/>
        <v>2606.6554458476853</v>
      </c>
      <c r="R212" s="117">
        <f t="shared" ref="R212:V212" si="102">R213+R216+R218+R227</f>
        <v>2622.0190926583164</v>
      </c>
      <c r="S212" s="117">
        <f t="shared" si="102"/>
        <v>2594.266195049714</v>
      </c>
      <c r="T212" s="117">
        <f t="shared" si="102"/>
        <v>2543.2047574023404</v>
      </c>
      <c r="U212" s="117">
        <f t="shared" si="102"/>
        <v>2503.5450489875893</v>
      </c>
      <c r="V212" s="117">
        <f t="shared" si="102"/>
        <v>2526.5455246570286</v>
      </c>
      <c r="W212" s="117">
        <f t="shared" ref="W212" si="103">W213+W216+W218+W227</f>
        <v>2574.8106272567011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3599.3997865871142</v>
      </c>
      <c r="C213" s="122">
        <f t="shared" si="104"/>
        <v>3771.8748890166753</v>
      </c>
      <c r="D213" s="122">
        <f t="shared" si="104"/>
        <v>3606.019752859359</v>
      </c>
      <c r="E213" s="122">
        <f t="shared" si="104"/>
        <v>3579.2764949512234</v>
      </c>
      <c r="F213" s="122">
        <f t="shared" si="104"/>
        <v>3438.2473520385793</v>
      </c>
      <c r="G213" s="122">
        <f t="shared" si="104"/>
        <v>3232.5796115204284</v>
      </c>
      <c r="H213" s="122">
        <f t="shared" si="104"/>
        <v>3407.248017204302</v>
      </c>
      <c r="I213" s="122">
        <f t="shared" si="104"/>
        <v>3114.1042868192394</v>
      </c>
      <c r="J213" s="122">
        <f t="shared" si="104"/>
        <v>3345.0019650832319</v>
      </c>
      <c r="K213" s="122">
        <f t="shared" si="104"/>
        <v>3340.3305955491487</v>
      </c>
      <c r="L213" s="122">
        <f t="shared" si="104"/>
        <v>3849.017108151882</v>
      </c>
      <c r="M213" s="122">
        <f t="shared" si="104"/>
        <v>3050.6729417008401</v>
      </c>
      <c r="N213" s="122">
        <f t="shared" si="104"/>
        <v>3247.5761457603367</v>
      </c>
      <c r="O213" s="122">
        <f t="shared" si="104"/>
        <v>3426.3974185797028</v>
      </c>
      <c r="P213" s="122">
        <f t="shared" si="104"/>
        <v>2649.5412871621625</v>
      </c>
      <c r="Q213" s="122">
        <f t="shared" si="104"/>
        <v>2606.6554458476853</v>
      </c>
      <c r="R213" s="122">
        <f t="shared" ref="R213:V213" si="105">SUM(R214:R215)</f>
        <v>2622.0190926583164</v>
      </c>
      <c r="S213" s="122">
        <f t="shared" si="105"/>
        <v>2594.266195049714</v>
      </c>
      <c r="T213" s="122">
        <f t="shared" si="105"/>
        <v>2543.2047574023404</v>
      </c>
      <c r="U213" s="122">
        <f t="shared" si="105"/>
        <v>2503.5450489875893</v>
      </c>
      <c r="V213" s="122">
        <f t="shared" si="105"/>
        <v>2526.5455246570286</v>
      </c>
      <c r="W213" s="122">
        <f t="shared" ref="W213" si="106">SUM(W214:W215)</f>
        <v>2574.8106272567011</v>
      </c>
      <c r="DA213" s="130" t="s">
        <v>2600</v>
      </c>
    </row>
    <row r="214" spans="1:105" ht="12" customHeight="1" x14ac:dyDescent="0.25">
      <c r="A214" s="97" t="s">
        <v>74</v>
      </c>
      <c r="B214" s="98">
        <v>3599.3997865871142</v>
      </c>
      <c r="C214" s="98">
        <v>3771.8748890166753</v>
      </c>
      <c r="D214" s="98">
        <v>3606.019752859359</v>
      </c>
      <c r="E214" s="98">
        <v>3579.2764949512234</v>
      </c>
      <c r="F214" s="98">
        <v>3438.2473520385793</v>
      </c>
      <c r="G214" s="98">
        <v>3232.5796115204284</v>
      </c>
      <c r="H214" s="98">
        <v>3407.248017204302</v>
      </c>
      <c r="I214" s="98">
        <v>3114.1042868192394</v>
      </c>
      <c r="J214" s="98">
        <v>3345.0019650832319</v>
      </c>
      <c r="K214" s="98">
        <v>3340.3305955491487</v>
      </c>
      <c r="L214" s="98">
        <v>3849.017108151882</v>
      </c>
      <c r="M214" s="98">
        <v>3050.6729417008401</v>
      </c>
      <c r="N214" s="98">
        <v>3247.5761457603367</v>
      </c>
      <c r="O214" s="98">
        <v>3426.3974185797028</v>
      </c>
      <c r="P214" s="98">
        <v>2649.5412871621625</v>
      </c>
      <c r="Q214" s="98">
        <v>2606.6554458476853</v>
      </c>
      <c r="R214" s="98">
        <v>2622.0190926583164</v>
      </c>
      <c r="S214" s="98">
        <v>2594.266195049714</v>
      </c>
      <c r="T214" s="98">
        <v>2543.2047574023404</v>
      </c>
      <c r="U214" s="98">
        <v>2503.5450489875893</v>
      </c>
      <c r="V214" s="98">
        <v>2526.5455246570286</v>
      </c>
      <c r="W214" s="98">
        <v>2574.8106272567011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171.62092249761</v>
      </c>
      <c r="C231" s="118">
        <f t="shared" si="108"/>
        <v>177.40326486526467</v>
      </c>
      <c r="D231" s="118">
        <f t="shared" si="108"/>
        <v>171.66009423940946</v>
      </c>
      <c r="E231" s="118">
        <f t="shared" si="108"/>
        <v>170.08292401829283</v>
      </c>
      <c r="F231" s="118">
        <f t="shared" si="108"/>
        <v>163.1639055822672</v>
      </c>
      <c r="G231" s="118">
        <f t="shared" si="108"/>
        <v>153.92404922419684</v>
      </c>
      <c r="H231" s="118">
        <f t="shared" si="108"/>
        <v>160.92381413620723</v>
      </c>
      <c r="I231" s="118">
        <f t="shared" si="108"/>
        <v>148.16620039839682</v>
      </c>
      <c r="J231" s="118">
        <f t="shared" si="108"/>
        <v>156.42942775654515</v>
      </c>
      <c r="K231" s="118">
        <f t="shared" si="108"/>
        <v>156.12696744517402</v>
      </c>
      <c r="L231" s="118">
        <f t="shared" si="108"/>
        <v>177.15278657728732</v>
      </c>
      <c r="M231" s="118">
        <f t="shared" si="108"/>
        <v>142.98858925566378</v>
      </c>
      <c r="N231" s="118">
        <f t="shared" si="108"/>
        <v>150.37528845796513</v>
      </c>
      <c r="O231" s="118">
        <f t="shared" si="108"/>
        <v>156.85690689897663</v>
      </c>
      <c r="P231" s="118">
        <f t="shared" si="108"/>
        <v>124.11482000143957</v>
      </c>
      <c r="Q231" s="118">
        <f t="shared" si="108"/>
        <v>121.86660103689843</v>
      </c>
      <c r="R231" s="118">
        <f t="shared" ref="R231:V231" si="109">R232+R235+R237+R246</f>
        <v>121.89777085720695</v>
      </c>
      <c r="S231" s="118">
        <f t="shared" si="109"/>
        <v>119.88458749360893</v>
      </c>
      <c r="T231" s="118">
        <f t="shared" si="109"/>
        <v>116.49505976597956</v>
      </c>
      <c r="U231" s="118">
        <f t="shared" si="109"/>
        <v>113.5433468354701</v>
      </c>
      <c r="V231" s="118">
        <f t="shared" si="109"/>
        <v>112.98887580799462</v>
      </c>
      <c r="W231" s="118">
        <f t="shared" ref="W231" si="110">W232+W235+W237+W246</f>
        <v>114.07939680432156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155.87660146251673</v>
      </c>
      <c r="C232" s="123">
        <f t="shared" si="111"/>
        <v>163.08601258428203</v>
      </c>
      <c r="D232" s="123">
        <f t="shared" si="111"/>
        <v>155.63720225340279</v>
      </c>
      <c r="E232" s="123">
        <f t="shared" si="111"/>
        <v>154.18962985504726</v>
      </c>
      <c r="F232" s="123">
        <f t="shared" si="111"/>
        <v>147.78627900223461</v>
      </c>
      <c r="G232" s="123">
        <f t="shared" si="111"/>
        <v>138.60137831847959</v>
      </c>
      <c r="H232" s="123">
        <f t="shared" si="111"/>
        <v>145.66922228437735</v>
      </c>
      <c r="I232" s="123">
        <f t="shared" si="111"/>
        <v>132.66721339627622</v>
      </c>
      <c r="J232" s="123">
        <f t="shared" si="111"/>
        <v>142.02259864753955</v>
      </c>
      <c r="K232" s="123">
        <f t="shared" si="111"/>
        <v>141.26782068038457</v>
      </c>
      <c r="L232" s="123">
        <f t="shared" si="111"/>
        <v>162.12193189489395</v>
      </c>
      <c r="M232" s="123">
        <f t="shared" si="111"/>
        <v>127.81516639456183</v>
      </c>
      <c r="N232" s="123">
        <f t="shared" si="111"/>
        <v>135.48552657266637</v>
      </c>
      <c r="O232" s="123">
        <f t="shared" si="111"/>
        <v>142.17277046396214</v>
      </c>
      <c r="P232" s="123">
        <f t="shared" si="111"/>
        <v>109.31061236104564</v>
      </c>
      <c r="Q232" s="123">
        <f t="shared" si="111"/>
        <v>107.04088177849503</v>
      </c>
      <c r="R232" s="123">
        <f t="shared" ref="R232:V232" si="112">SUM(R233:R234)</f>
        <v>107.01397746561447</v>
      </c>
      <c r="S232" s="123">
        <f t="shared" si="112"/>
        <v>105.27494529002198</v>
      </c>
      <c r="T232" s="123">
        <f t="shared" si="112"/>
        <v>102.6169233197604</v>
      </c>
      <c r="U232" s="123">
        <f t="shared" si="112"/>
        <v>100.40927467165073</v>
      </c>
      <c r="V232" s="123">
        <f t="shared" si="112"/>
        <v>100.65722800420617</v>
      </c>
      <c r="W232" s="123">
        <f t="shared" ref="W232" si="113">SUM(W233:W234)</f>
        <v>102.0387342152447</v>
      </c>
      <c r="DA232" s="130" t="s">
        <v>2768</v>
      </c>
    </row>
    <row r="233" spans="1:105" ht="12" customHeight="1" x14ac:dyDescent="0.25">
      <c r="A233" s="97" t="s">
        <v>74</v>
      </c>
      <c r="B233" s="99">
        <v>154.13190620409202</v>
      </c>
      <c r="C233" s="99">
        <v>161.2723541133426</v>
      </c>
      <c r="D233" s="99">
        <v>153.92153265119836</v>
      </c>
      <c r="E233" s="99">
        <v>152.5001732602467</v>
      </c>
      <c r="F233" s="99">
        <v>146.17288861506228</v>
      </c>
      <c r="G233" s="99">
        <v>137.0955584938792</v>
      </c>
      <c r="H233" s="99">
        <v>144.09503848560286</v>
      </c>
      <c r="I233" s="99">
        <v>131.25093280125449</v>
      </c>
      <c r="J233" s="99">
        <v>140.47858394995413</v>
      </c>
      <c r="K233" s="99">
        <v>139.72835939723808</v>
      </c>
      <c r="L233" s="99">
        <v>160.28972680626998</v>
      </c>
      <c r="M233" s="99">
        <v>126.43198273895544</v>
      </c>
      <c r="N233" s="99">
        <v>133.98712341776513</v>
      </c>
      <c r="O233" s="99">
        <v>140.5525778400675</v>
      </c>
      <c r="P233" s="99">
        <v>108.13606837023224</v>
      </c>
      <c r="Q233" s="99">
        <v>105.8470507785554</v>
      </c>
      <c r="R233" s="99">
        <v>105.79901998471861</v>
      </c>
      <c r="S233" s="99">
        <v>104.0754761310359</v>
      </c>
      <c r="T233" s="99">
        <v>101.43463446749398</v>
      </c>
      <c r="U233" s="99">
        <v>99.249535996722997</v>
      </c>
      <c r="V233" s="99">
        <v>99.500278914757303</v>
      </c>
      <c r="W233" s="99">
        <v>100.81359268064517</v>
      </c>
      <c r="DA233" s="63" t="s">
        <v>2769</v>
      </c>
    </row>
    <row r="234" spans="1:105" ht="12" customHeight="1" x14ac:dyDescent="0.25">
      <c r="A234" s="97" t="s">
        <v>53</v>
      </c>
      <c r="B234" s="99">
        <v>1.744695258424722</v>
      </c>
      <c r="C234" s="99">
        <v>1.8136584709394319</v>
      </c>
      <c r="D234" s="99">
        <v>1.7156696022044329</v>
      </c>
      <c r="E234" s="99">
        <v>1.6894565948005678</v>
      </c>
      <c r="F234" s="99">
        <v>1.6133903871723179</v>
      </c>
      <c r="G234" s="99">
        <v>1.5058198246003882</v>
      </c>
      <c r="H234" s="99">
        <v>1.5741837987744982</v>
      </c>
      <c r="I234" s="99">
        <v>1.4162805950217436</v>
      </c>
      <c r="J234" s="99">
        <v>1.5440146975854105</v>
      </c>
      <c r="K234" s="99">
        <v>1.539461283146488</v>
      </c>
      <c r="L234" s="99">
        <v>1.832205088623956</v>
      </c>
      <c r="M234" s="99">
        <v>1.3831836556063934</v>
      </c>
      <c r="N234" s="99">
        <v>1.4984031549012387</v>
      </c>
      <c r="O234" s="99">
        <v>1.6201926238946456</v>
      </c>
      <c r="P234" s="99">
        <v>1.1745439908134072</v>
      </c>
      <c r="Q234" s="99">
        <v>1.1938309999396353</v>
      </c>
      <c r="R234" s="99">
        <v>1.2149574808958612</v>
      </c>
      <c r="S234" s="99">
        <v>1.1994691589860749</v>
      </c>
      <c r="T234" s="99">
        <v>1.1822888522664254</v>
      </c>
      <c r="U234" s="99">
        <v>1.1597386749277361</v>
      </c>
      <c r="V234" s="99">
        <v>1.1569490894488681</v>
      </c>
      <c r="W234" s="99">
        <v>1.2251415345995291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5.0536088902390863E-2</v>
      </c>
      <c r="C235" s="123">
        <f t="shared" si="114"/>
        <v>5.1186342018954827E-2</v>
      </c>
      <c r="D235" s="123">
        <f t="shared" si="114"/>
        <v>5.3701186447360189E-2</v>
      </c>
      <c r="E235" s="123">
        <f t="shared" si="114"/>
        <v>7.551722044778135E-2</v>
      </c>
      <c r="F235" s="123">
        <f t="shared" si="114"/>
        <v>5.5339688160321976E-2</v>
      </c>
      <c r="G235" s="123">
        <f t="shared" si="114"/>
        <v>6.049119365595871E-2</v>
      </c>
      <c r="H235" s="123">
        <f t="shared" si="114"/>
        <v>0.10345755438866218</v>
      </c>
      <c r="I235" s="123">
        <f t="shared" si="114"/>
        <v>7.5664092796752791E-2</v>
      </c>
      <c r="J235" s="123">
        <f t="shared" si="114"/>
        <v>8.3775137227699678E-2</v>
      </c>
      <c r="K235" s="123">
        <f t="shared" si="114"/>
        <v>9.4402794048115551E-2</v>
      </c>
      <c r="L235" s="123">
        <f t="shared" si="114"/>
        <v>0.10227098775293123</v>
      </c>
      <c r="M235" s="123">
        <f t="shared" si="114"/>
        <v>0.12045026920878373</v>
      </c>
      <c r="N235" s="123">
        <f t="shared" si="114"/>
        <v>0.13697623513306625</v>
      </c>
      <c r="O235" s="123">
        <f t="shared" si="114"/>
        <v>0.15108146894986263</v>
      </c>
      <c r="P235" s="123">
        <f t="shared" si="114"/>
        <v>0.17123554942973948</v>
      </c>
      <c r="Q235" s="123">
        <f t="shared" si="114"/>
        <v>0.19493256558327876</v>
      </c>
      <c r="R235" s="123">
        <f t="shared" si="114"/>
        <v>0.21352696799216406</v>
      </c>
      <c r="S235" s="123">
        <f t="shared" si="114"/>
        <v>0.22860211300985264</v>
      </c>
      <c r="T235" s="123">
        <f t="shared" si="114"/>
        <v>0.24689285600618072</v>
      </c>
      <c r="U235" s="123">
        <f t="shared" si="114"/>
        <v>0.27177705832234905</v>
      </c>
      <c r="V235" s="123">
        <f t="shared" si="114"/>
        <v>0.30236267738267747</v>
      </c>
      <c r="W235" s="123">
        <f t="shared" si="114"/>
        <v>0.32820371847076946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5.0536088902390863E-2</v>
      </c>
      <c r="C236" s="99">
        <f>RES_hhdet_fecs!C29</f>
        <v>5.1186342018954827E-2</v>
      </c>
      <c r="D236" s="99">
        <f>RES_hhdet_fecs!D29</f>
        <v>5.3701186447360189E-2</v>
      </c>
      <c r="E236" s="99">
        <f>RES_hhdet_fecs!E29</f>
        <v>7.551722044778135E-2</v>
      </c>
      <c r="F236" s="99">
        <f>RES_hhdet_fecs!F29</f>
        <v>5.5339688160321976E-2</v>
      </c>
      <c r="G236" s="99">
        <f>RES_hhdet_fecs!G29</f>
        <v>6.049119365595871E-2</v>
      </c>
      <c r="H236" s="99">
        <f>RES_hhdet_fecs!H29</f>
        <v>0.10345755438866218</v>
      </c>
      <c r="I236" s="99">
        <f>RES_hhdet_fecs!I29</f>
        <v>7.5664092796752791E-2</v>
      </c>
      <c r="J236" s="99">
        <f>RES_hhdet_fecs!J29</f>
        <v>8.3775137227699678E-2</v>
      </c>
      <c r="K236" s="99">
        <f>RES_hhdet_fecs!K29</f>
        <v>9.4402794048115551E-2</v>
      </c>
      <c r="L236" s="99">
        <f>RES_hhdet_fecs!L29</f>
        <v>0.10227098775293123</v>
      </c>
      <c r="M236" s="99">
        <f>RES_hhdet_fecs!M29</f>
        <v>0.12045026920878373</v>
      </c>
      <c r="N236" s="99">
        <f>RES_hhdet_fecs!N29</f>
        <v>0.13697623513306625</v>
      </c>
      <c r="O236" s="99">
        <f>RES_hhdet_fecs!O29</f>
        <v>0.15108146894986263</v>
      </c>
      <c r="P236" s="99">
        <f>RES_hhdet_fecs!P29</f>
        <v>0.17123554942973948</v>
      </c>
      <c r="Q236" s="99">
        <f>RES_hhdet_fecs!Q29</f>
        <v>0.19493256558327876</v>
      </c>
      <c r="R236" s="99">
        <f>RES_hhdet_fecs!R29</f>
        <v>0.21352696799216406</v>
      </c>
      <c r="S236" s="99">
        <f>RES_hhdet_fecs!S29</f>
        <v>0.22860211300985264</v>
      </c>
      <c r="T236" s="99">
        <f>RES_hhdet_fecs!T29</f>
        <v>0.24689285600618072</v>
      </c>
      <c r="U236" s="99">
        <f>RES_hhdet_fecs!U29</f>
        <v>0.27177705832234905</v>
      </c>
      <c r="V236" s="99">
        <f>RES_hhdet_fecs!V29</f>
        <v>0.30236267738267747</v>
      </c>
      <c r="W236" s="99">
        <f>RES_hhdet_fecs!W29</f>
        <v>0.32820371847076946</v>
      </c>
      <c r="DA236" s="63" t="s">
        <v>2772</v>
      </c>
    </row>
    <row r="237" spans="1:105" ht="12" customHeight="1" x14ac:dyDescent="0.25">
      <c r="A237" s="121" t="s">
        <v>55</v>
      </c>
      <c r="B237" s="123">
        <v>13.463876122978002</v>
      </c>
      <c r="C237" s="123">
        <v>11.900769136520699</v>
      </c>
      <c r="D237" s="123">
        <v>13.610256396017379</v>
      </c>
      <c r="E237" s="123">
        <v>13.475700725357687</v>
      </c>
      <c r="F237" s="123">
        <v>12.924956137783504</v>
      </c>
      <c r="G237" s="123">
        <v>12.872784332774614</v>
      </c>
      <c r="H237" s="123">
        <v>12.553132922348848</v>
      </c>
      <c r="I237" s="123">
        <v>13.005289717947406</v>
      </c>
      <c r="J237" s="123">
        <v>11.850568941829449</v>
      </c>
      <c r="K237" s="123">
        <v>12.517736093917755</v>
      </c>
      <c r="L237" s="123">
        <v>12.198340883894385</v>
      </c>
      <c r="M237" s="123">
        <v>12.348958745358042</v>
      </c>
      <c r="N237" s="123">
        <v>12.070248450348606</v>
      </c>
      <c r="O237" s="123">
        <v>11.927958859473048</v>
      </c>
      <c r="P237" s="123">
        <v>12.100334845914469</v>
      </c>
      <c r="Q237" s="123">
        <v>12.164330365495235</v>
      </c>
      <c r="R237" s="123">
        <v>12.275211252207422</v>
      </c>
      <c r="S237" s="123">
        <v>12.055764846150606</v>
      </c>
      <c r="T237" s="123">
        <v>11.377793425326441</v>
      </c>
      <c r="U237" s="123">
        <v>10.681251538268329</v>
      </c>
      <c r="V237" s="123">
        <v>9.9197473713519866</v>
      </c>
      <c r="W237" s="123">
        <v>9.648940308273831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14.277450234392813</v>
      </c>
      <c r="C242" s="102">
        <v>12.746161391116193</v>
      </c>
      <c r="D242" s="102">
        <v>14.540333533149585</v>
      </c>
      <c r="E242" s="102">
        <v>14.435564887704492</v>
      </c>
      <c r="F242" s="102">
        <v>13.907579125044492</v>
      </c>
      <c r="G242" s="102">
        <v>13.846814131509037</v>
      </c>
      <c r="H242" s="102">
        <v>13.491956500283912</v>
      </c>
      <c r="I242" s="102">
        <v>13.961388060667415</v>
      </c>
      <c r="J242" s="102">
        <v>12.804780545440682</v>
      </c>
      <c r="K242" s="102">
        <v>13.541323466086004</v>
      </c>
      <c r="L242" s="102">
        <v>13.212961794272331</v>
      </c>
      <c r="M242" s="102">
        <v>13.442399220564271</v>
      </c>
      <c r="N242" s="102">
        <v>13.11449174425786</v>
      </c>
      <c r="O242" s="102">
        <v>12.92716460081218</v>
      </c>
      <c r="P242" s="102">
        <v>13.131031313920085</v>
      </c>
      <c r="Q242" s="102">
        <v>13.136110975763241</v>
      </c>
      <c r="R242" s="102">
        <v>13.210659763599752</v>
      </c>
      <c r="S242" s="102">
        <v>12.917802814968454</v>
      </c>
      <c r="T242" s="102">
        <v>12.123737183409849</v>
      </c>
      <c r="U242" s="102">
        <v>11.365370175171901</v>
      </c>
      <c r="V242" s="102">
        <v>10.516796761654117</v>
      </c>
      <c r="W242" s="102">
        <v>10.199753786553497</v>
      </c>
      <c r="DA242" s="131" t="s">
        <v>2778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10.788327950256472</v>
      </c>
      <c r="D243" s="105">
        <v>12.437082674173336</v>
      </c>
      <c r="E243" s="105">
        <v>12.328167730668277</v>
      </c>
      <c r="F243" s="105">
        <v>11.904573732781474</v>
      </c>
      <c r="G243" s="105">
        <v>11.92401669826693</v>
      </c>
      <c r="H243" s="105">
        <v>11.638840438752807</v>
      </c>
      <c r="I243" s="105">
        <v>12.18729895347931</v>
      </c>
      <c r="J243" s="105">
        <v>11.010869204820704</v>
      </c>
      <c r="K243" s="105">
        <v>11.704047450286637</v>
      </c>
      <c r="L243" s="105">
        <v>11.175102067527867</v>
      </c>
      <c r="M243" s="105">
        <v>11.508122590293283</v>
      </c>
      <c r="N243" s="105">
        <v>11.188630444860763</v>
      </c>
      <c r="O243" s="105">
        <v>11.095313609472621</v>
      </c>
      <c r="P243" s="105">
        <v>11.338778974195234</v>
      </c>
      <c r="Q243" s="105">
        <v>11.407153144648653</v>
      </c>
      <c r="R243" s="105">
        <v>11.568710323796964</v>
      </c>
      <c r="S243" s="105">
        <v>11.387858578803417</v>
      </c>
      <c r="T243" s="105">
        <v>10.738897104695294</v>
      </c>
      <c r="U243" s="105">
        <v>10.050281881238771</v>
      </c>
      <c r="V243" s="105">
        <v>9.3495786680004791</v>
      </c>
      <c r="W243" s="105">
        <v>9.0944142107117987</v>
      </c>
      <c r="DA243" s="132" t="s">
        <v>2779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6.1804832595914228</v>
      </c>
      <c r="D244" s="99">
        <v>7.4110821195598389</v>
      </c>
      <c r="E244" s="99">
        <v>7.1946387786009218</v>
      </c>
      <c r="F244" s="99">
        <v>6.9382359241212965</v>
      </c>
      <c r="G244" s="99">
        <v>7.0097729326231715</v>
      </c>
      <c r="H244" s="99">
        <v>6.7264587106228442</v>
      </c>
      <c r="I244" s="99">
        <v>7.4325231320446168</v>
      </c>
      <c r="J244" s="99">
        <v>6.1756204816234472</v>
      </c>
      <c r="K244" s="99">
        <v>6.7424080914392599</v>
      </c>
      <c r="L244" s="99">
        <v>5.5747714229531624</v>
      </c>
      <c r="M244" s="99">
        <v>6.2177476769633788</v>
      </c>
      <c r="N244" s="99">
        <v>5.7964167057946074</v>
      </c>
      <c r="O244" s="99">
        <v>5.8436954841204889</v>
      </c>
      <c r="P244" s="99">
        <v>6.1627323200655688</v>
      </c>
      <c r="Q244" s="99">
        <v>6.2439182954974752</v>
      </c>
      <c r="R244" s="99">
        <v>6.5075656730335334</v>
      </c>
      <c r="S244" s="99">
        <v>6.4129279306278946</v>
      </c>
      <c r="T244" s="99">
        <v>5.7935554386371519</v>
      </c>
      <c r="U244" s="99">
        <v>5.2171627295543415</v>
      </c>
      <c r="V244" s="99">
        <v>4.7866010108166845</v>
      </c>
      <c r="W244" s="99">
        <v>4.6192548406119212</v>
      </c>
      <c r="DA244" s="63" t="s">
        <v>2780</v>
      </c>
    </row>
    <row r="245" spans="1:105" ht="12" customHeight="1" x14ac:dyDescent="0.25">
      <c r="A245" s="108" t="s">
        <v>52</v>
      </c>
      <c r="B245" s="99">
        <v>4.616831125695751</v>
      </c>
      <c r="C245" s="99">
        <v>4.6078446906650496</v>
      </c>
      <c r="D245" s="99">
        <v>5.026000554613498</v>
      </c>
      <c r="E245" s="99">
        <v>5.1335289520673557</v>
      </c>
      <c r="F245" s="99">
        <v>4.9663378086601782</v>
      </c>
      <c r="G245" s="99">
        <v>4.9142437656437599</v>
      </c>
      <c r="H245" s="99">
        <v>4.9123817281299589</v>
      </c>
      <c r="I245" s="99">
        <v>4.7547758214346922</v>
      </c>
      <c r="J245" s="99">
        <v>4.8352487231972558</v>
      </c>
      <c r="K245" s="99">
        <v>4.9616393588473793</v>
      </c>
      <c r="L245" s="99">
        <v>5.6003306445747043</v>
      </c>
      <c r="M245" s="99">
        <v>5.2903749133299049</v>
      </c>
      <c r="N245" s="99">
        <v>5.3922137390661558</v>
      </c>
      <c r="O245" s="99">
        <v>5.251618125352131</v>
      </c>
      <c r="P245" s="99">
        <v>5.1760466541296672</v>
      </c>
      <c r="Q245" s="99">
        <v>5.163234849151177</v>
      </c>
      <c r="R245" s="99">
        <v>5.0611446507634312</v>
      </c>
      <c r="S245" s="99">
        <v>4.9749306481755236</v>
      </c>
      <c r="T245" s="99">
        <v>4.9453416660581428</v>
      </c>
      <c r="U245" s="99">
        <v>4.8331191516844303</v>
      </c>
      <c r="V245" s="99">
        <v>4.5629776571837928</v>
      </c>
      <c r="W245" s="99">
        <v>4.4751593700998784</v>
      </c>
      <c r="DA245" s="63" t="s">
        <v>2781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2.3652968024429852</v>
      </c>
      <c r="D246" s="123">
        <v>2.3589344035419124</v>
      </c>
      <c r="E246" s="123">
        <v>2.3420762174401095</v>
      </c>
      <c r="F246" s="123">
        <v>2.3973307540887676</v>
      </c>
      <c r="G246" s="123">
        <v>2.3893953792866744</v>
      </c>
      <c r="H246" s="123">
        <v>2.5980013750923656</v>
      </c>
      <c r="I246" s="123">
        <v>2.4180331913764208</v>
      </c>
      <c r="J246" s="123">
        <v>2.4724850299484649</v>
      </c>
      <c r="K246" s="123">
        <v>2.2470078768235622</v>
      </c>
      <c r="L246" s="123">
        <v>2.7302428107460321</v>
      </c>
      <c r="M246" s="123">
        <v>2.7040138465351258</v>
      </c>
      <c r="N246" s="123">
        <v>2.6825371998170864</v>
      </c>
      <c r="O246" s="123">
        <v>2.6050961065915912</v>
      </c>
      <c r="P246" s="123">
        <v>2.5326372450497194</v>
      </c>
      <c r="Q246" s="123">
        <v>2.4664563273248876</v>
      </c>
      <c r="R246" s="123">
        <v>2.3950551713928765</v>
      </c>
      <c r="S246" s="123">
        <v>2.3252752444264888</v>
      </c>
      <c r="T246" s="123">
        <v>2.2534501648865239</v>
      </c>
      <c r="U246" s="123">
        <v>2.1810435672286932</v>
      </c>
      <c r="V246" s="123">
        <v>2.1095377550537786</v>
      </c>
      <c r="W246" s="123">
        <v>2.0635185623322507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2.3652968024429852</v>
      </c>
      <c r="D248" s="110">
        <v>2.3589344035419124</v>
      </c>
      <c r="E248" s="110">
        <v>2.3420762174401095</v>
      </c>
      <c r="F248" s="110">
        <v>2.3973307540887676</v>
      </c>
      <c r="G248" s="110">
        <v>2.3893953792866744</v>
      </c>
      <c r="H248" s="110">
        <v>2.5980013750923656</v>
      </c>
      <c r="I248" s="110">
        <v>2.4180331913764208</v>
      </c>
      <c r="J248" s="110">
        <v>2.4724850299484649</v>
      </c>
      <c r="K248" s="110">
        <v>2.2470078768235622</v>
      </c>
      <c r="L248" s="110">
        <v>2.7302428107460321</v>
      </c>
      <c r="M248" s="110">
        <v>2.7040138465351258</v>
      </c>
      <c r="N248" s="110">
        <v>2.6825371998170864</v>
      </c>
      <c r="O248" s="110">
        <v>2.6050961065915912</v>
      </c>
      <c r="P248" s="110">
        <v>2.5326372450497194</v>
      </c>
      <c r="Q248" s="110">
        <v>2.4664563273248876</v>
      </c>
      <c r="R248" s="110">
        <v>2.3950551713928765</v>
      </c>
      <c r="S248" s="110">
        <v>2.3252752444264888</v>
      </c>
      <c r="T248" s="110">
        <v>2.2534501648865239</v>
      </c>
      <c r="U248" s="110">
        <v>2.1810435672286932</v>
      </c>
      <c r="V248" s="110">
        <v>2.1095377550537786</v>
      </c>
      <c r="W248" s="110">
        <v>2.0635185623322507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88.124877809215604</v>
      </c>
      <c r="C250" s="118">
        <f t="shared" si="115"/>
        <v>91.477457639810495</v>
      </c>
      <c r="D250" s="118">
        <f t="shared" si="115"/>
        <v>89.925477366559647</v>
      </c>
      <c r="E250" s="118">
        <f t="shared" si="115"/>
        <v>90.170535840704716</v>
      </c>
      <c r="F250" s="118">
        <f t="shared" si="115"/>
        <v>87.868220873288536</v>
      </c>
      <c r="G250" s="118">
        <f t="shared" si="115"/>
        <v>84.560456018925208</v>
      </c>
      <c r="H250" s="118">
        <f t="shared" si="115"/>
        <v>89.916594713684745</v>
      </c>
      <c r="I250" s="118">
        <f t="shared" si="115"/>
        <v>84.352443276653688</v>
      </c>
      <c r="J250" s="118">
        <f t="shared" si="115"/>
        <v>89.772708150115193</v>
      </c>
      <c r="K250" s="118">
        <f t="shared" si="115"/>
        <v>90.900658615672995</v>
      </c>
      <c r="L250" s="118">
        <f t="shared" si="115"/>
        <v>104.21877193192829</v>
      </c>
      <c r="M250" s="118">
        <f t="shared" si="115"/>
        <v>86.295923381641515</v>
      </c>
      <c r="N250" s="118">
        <f t="shared" si="115"/>
        <v>92.393107867792082</v>
      </c>
      <c r="O250" s="118">
        <f t="shared" si="115"/>
        <v>98.271676686580776</v>
      </c>
      <c r="P250" s="118">
        <f t="shared" si="115"/>
        <v>79.228893683982733</v>
      </c>
      <c r="Q250" s="118">
        <f t="shared" si="115"/>
        <v>78.658352279830737</v>
      </c>
      <c r="R250" s="118">
        <f t="shared" ref="R250:V250" si="116">R251+R254+R256+R265</f>
        <v>79.73940544081951</v>
      </c>
      <c r="S250" s="118">
        <f t="shared" si="116"/>
        <v>79.925742604243752</v>
      </c>
      <c r="T250" s="118">
        <f t="shared" si="116"/>
        <v>79.314541380462018</v>
      </c>
      <c r="U250" s="118">
        <f t="shared" si="116"/>
        <v>78.969302171101631</v>
      </c>
      <c r="V250" s="118">
        <f t="shared" si="116"/>
        <v>80.086229374415538</v>
      </c>
      <c r="W250" s="118">
        <f t="shared" ref="W250" si="117">W251+W254+W256+W265</f>
        <v>82.373273529244798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76.344537861205282</v>
      </c>
      <c r="C251" s="123">
        <f t="shared" si="118"/>
        <v>80.617275152228288</v>
      </c>
      <c r="D251" s="123">
        <f t="shared" si="118"/>
        <v>77.73784035939839</v>
      </c>
      <c r="E251" s="123">
        <f t="shared" si="118"/>
        <v>77.946782790173586</v>
      </c>
      <c r="F251" s="123">
        <f t="shared" si="118"/>
        <v>75.946487586662826</v>
      </c>
      <c r="G251" s="123">
        <f t="shared" si="118"/>
        <v>72.579395979092808</v>
      </c>
      <c r="H251" s="123">
        <f t="shared" si="118"/>
        <v>77.807938702203984</v>
      </c>
      <c r="I251" s="123">
        <f t="shared" si="118"/>
        <v>72.081067213275389</v>
      </c>
      <c r="J251" s="123">
        <f t="shared" si="118"/>
        <v>78.260226293548271</v>
      </c>
      <c r="K251" s="123">
        <f t="shared" si="118"/>
        <v>78.971065178771838</v>
      </c>
      <c r="L251" s="123">
        <f t="shared" si="118"/>
        <v>92.089395726130959</v>
      </c>
      <c r="M251" s="123">
        <f t="shared" si="118"/>
        <v>73.930127225741387</v>
      </c>
      <c r="N251" s="123">
        <f t="shared" si="118"/>
        <v>80.157755486428215</v>
      </c>
      <c r="O251" s="123">
        <f t="shared" si="118"/>
        <v>86.099472599763715</v>
      </c>
      <c r="P251" s="123">
        <f t="shared" si="118"/>
        <v>66.811578812441766</v>
      </c>
      <c r="Q251" s="123">
        <f t="shared" si="118"/>
        <v>66.094871230288419</v>
      </c>
      <c r="R251" s="123">
        <f t="shared" ref="R251:V251" si="119">SUM(R252:R253)</f>
        <v>66.988160510289461</v>
      </c>
      <c r="S251" s="123">
        <f t="shared" si="119"/>
        <v>67.240903671695577</v>
      </c>
      <c r="T251" s="123">
        <f t="shared" si="119"/>
        <v>67.028232708905293</v>
      </c>
      <c r="U251" s="123">
        <f t="shared" si="119"/>
        <v>67.07910981021972</v>
      </c>
      <c r="V251" s="123">
        <f t="shared" si="119"/>
        <v>68.633876846768189</v>
      </c>
      <c r="W251" s="123">
        <f t="shared" ref="W251" si="120">SUM(W252:W253)</f>
        <v>70.976028116366635</v>
      </c>
      <c r="DA251" s="130" t="s">
        <v>2936</v>
      </c>
    </row>
    <row r="252" spans="1:105" ht="12" customHeight="1" x14ac:dyDescent="0.25">
      <c r="A252" s="97" t="s">
        <v>74</v>
      </c>
      <c r="B252" s="99">
        <v>74.599842602780555</v>
      </c>
      <c r="C252" s="99">
        <v>78.803616681288858</v>
      </c>
      <c r="D252" s="99">
        <v>76.022170757193962</v>
      </c>
      <c r="E252" s="99">
        <v>76.257326195373025</v>
      </c>
      <c r="F252" s="99">
        <v>74.33309719949051</v>
      </c>
      <c r="G252" s="99">
        <v>71.073576154492415</v>
      </c>
      <c r="H252" s="99">
        <v>76.233754903429485</v>
      </c>
      <c r="I252" s="99">
        <v>70.664786618253643</v>
      </c>
      <c r="J252" s="99">
        <v>76.716211595962861</v>
      </c>
      <c r="K252" s="99">
        <v>77.431603895625344</v>
      </c>
      <c r="L252" s="99">
        <v>90.257190637507009</v>
      </c>
      <c r="M252" s="99">
        <v>72.546943570134999</v>
      </c>
      <c r="N252" s="99">
        <v>78.659352331526975</v>
      </c>
      <c r="O252" s="99">
        <v>84.479279975869062</v>
      </c>
      <c r="P252" s="99">
        <v>65.637034821628362</v>
      </c>
      <c r="Q252" s="99">
        <v>64.901040230348784</v>
      </c>
      <c r="R252" s="99">
        <v>65.773203029393599</v>
      </c>
      <c r="S252" s="99">
        <v>66.0414345127095</v>
      </c>
      <c r="T252" s="99">
        <v>65.845943856638868</v>
      </c>
      <c r="U252" s="99">
        <v>65.919371135291982</v>
      </c>
      <c r="V252" s="99">
        <v>67.476927757319316</v>
      </c>
      <c r="W252" s="99">
        <v>69.750886581767105</v>
      </c>
      <c r="DA252" s="63" t="s">
        <v>2937</v>
      </c>
    </row>
    <row r="253" spans="1:105" ht="12" customHeight="1" x14ac:dyDescent="0.25">
      <c r="A253" s="97" t="s">
        <v>53</v>
      </c>
      <c r="B253" s="99">
        <v>1.744695258424722</v>
      </c>
      <c r="C253" s="99">
        <v>1.8136584709394319</v>
      </c>
      <c r="D253" s="99">
        <v>1.7156696022044329</v>
      </c>
      <c r="E253" s="99">
        <v>1.6894565948005678</v>
      </c>
      <c r="F253" s="99">
        <v>1.6133903871723179</v>
      </c>
      <c r="G253" s="99">
        <v>1.5058198246003882</v>
      </c>
      <c r="H253" s="99">
        <v>1.5741837987744982</v>
      </c>
      <c r="I253" s="99">
        <v>1.4162805950217436</v>
      </c>
      <c r="J253" s="99">
        <v>1.5440146975854105</v>
      </c>
      <c r="K253" s="99">
        <v>1.539461283146488</v>
      </c>
      <c r="L253" s="99">
        <v>1.832205088623956</v>
      </c>
      <c r="M253" s="99">
        <v>1.3831836556063934</v>
      </c>
      <c r="N253" s="99">
        <v>1.4984031549012387</v>
      </c>
      <c r="O253" s="99">
        <v>1.6201926238946456</v>
      </c>
      <c r="P253" s="99">
        <v>1.1745439908134072</v>
      </c>
      <c r="Q253" s="99">
        <v>1.1938309999396353</v>
      </c>
      <c r="R253" s="99">
        <v>1.2149574808958612</v>
      </c>
      <c r="S253" s="99">
        <v>1.1994691589860749</v>
      </c>
      <c r="T253" s="99">
        <v>1.1822888522664254</v>
      </c>
      <c r="U253" s="99">
        <v>1.1597386749277361</v>
      </c>
      <c r="V253" s="99">
        <v>1.1569490894488681</v>
      </c>
      <c r="W253" s="99">
        <v>1.2251415345995291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0.10081253069392018</v>
      </c>
      <c r="C254" s="123">
        <f t="shared" si="121"/>
        <v>0.10665963512015693</v>
      </c>
      <c r="D254" s="123">
        <f t="shared" si="121"/>
        <v>0.11688491730158566</v>
      </c>
      <c r="E254" s="123">
        <f t="shared" si="121"/>
        <v>0.17383350359165045</v>
      </c>
      <c r="F254" s="123">
        <f t="shared" si="121"/>
        <v>0.13654595035226524</v>
      </c>
      <c r="G254" s="123">
        <f t="shared" si="121"/>
        <v>0.16311521925426539</v>
      </c>
      <c r="H254" s="123">
        <f t="shared" si="121"/>
        <v>0.30068472873192942</v>
      </c>
      <c r="I254" s="123">
        <f t="shared" si="121"/>
        <v>0.22619673457890654</v>
      </c>
      <c r="J254" s="123">
        <f t="shared" si="121"/>
        <v>0.25498287767997985</v>
      </c>
      <c r="K254" s="123">
        <f t="shared" si="121"/>
        <v>0.29516210843096108</v>
      </c>
      <c r="L254" s="123">
        <f t="shared" si="121"/>
        <v>0.32796058296859604</v>
      </c>
      <c r="M254" s="123">
        <f t="shared" si="121"/>
        <v>0.40121342233055929</v>
      </c>
      <c r="N254" s="123">
        <f t="shared" si="121"/>
        <v>0.47413362214373422</v>
      </c>
      <c r="O254" s="123">
        <f t="shared" si="121"/>
        <v>0.54508330460114041</v>
      </c>
      <c r="P254" s="123">
        <f t="shared" si="121"/>
        <v>0.64586202400605164</v>
      </c>
      <c r="Q254" s="123">
        <f t="shared" si="121"/>
        <v>0.75916970825988961</v>
      </c>
      <c r="R254" s="123">
        <f t="shared" si="121"/>
        <v>0.85892258491765427</v>
      </c>
      <c r="S254" s="123">
        <f t="shared" si="121"/>
        <v>0.94430825352347791</v>
      </c>
      <c r="T254" s="123">
        <f t="shared" si="121"/>
        <v>1.04808710599958</v>
      </c>
      <c r="U254" s="123">
        <f t="shared" si="121"/>
        <v>1.1874704001040362</v>
      </c>
      <c r="V254" s="123">
        <f t="shared" si="121"/>
        <v>1.3535010631630036</v>
      </c>
      <c r="W254" s="123">
        <f t="shared" si="121"/>
        <v>1.4990958455886718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0.10081253069392018</v>
      </c>
      <c r="C255" s="99">
        <f>RES_hhdet_tess!C29</f>
        <v>0.10665963512015693</v>
      </c>
      <c r="D255" s="99">
        <f>RES_hhdet_tess!D29</f>
        <v>0.11688491730158566</v>
      </c>
      <c r="E255" s="99">
        <f>RES_hhdet_tess!E29</f>
        <v>0.17383350359165045</v>
      </c>
      <c r="F255" s="99">
        <f>RES_hhdet_tess!F29</f>
        <v>0.13654595035226524</v>
      </c>
      <c r="G255" s="99">
        <f>RES_hhdet_tess!G29</f>
        <v>0.16311521925426539</v>
      </c>
      <c r="H255" s="99">
        <f>RES_hhdet_tess!H29</f>
        <v>0.30068472873192942</v>
      </c>
      <c r="I255" s="99">
        <f>RES_hhdet_tess!I29</f>
        <v>0.22619673457890654</v>
      </c>
      <c r="J255" s="99">
        <f>RES_hhdet_tess!J29</f>
        <v>0.25498287767997985</v>
      </c>
      <c r="K255" s="99">
        <f>RES_hhdet_tess!K29</f>
        <v>0.29516210843096108</v>
      </c>
      <c r="L255" s="99">
        <f>RES_hhdet_tess!L29</f>
        <v>0.32796058296859604</v>
      </c>
      <c r="M255" s="99">
        <f>RES_hhdet_tess!M29</f>
        <v>0.40121342233055929</v>
      </c>
      <c r="N255" s="99">
        <f>RES_hhdet_tess!N29</f>
        <v>0.47413362214373422</v>
      </c>
      <c r="O255" s="99">
        <f>RES_hhdet_tess!O29</f>
        <v>0.54508330460114041</v>
      </c>
      <c r="P255" s="99">
        <f>RES_hhdet_tess!P29</f>
        <v>0.64586202400605164</v>
      </c>
      <c r="Q255" s="99">
        <f>RES_hhdet_tess!Q29</f>
        <v>0.75916970825988961</v>
      </c>
      <c r="R255" s="99">
        <f>RES_hhdet_tess!R29</f>
        <v>0.85892258491765427</v>
      </c>
      <c r="S255" s="99">
        <f>RES_hhdet_tess!S29</f>
        <v>0.94430825352347791</v>
      </c>
      <c r="T255" s="99">
        <f>RES_hhdet_tess!T29</f>
        <v>1.04808710599958</v>
      </c>
      <c r="U255" s="99">
        <f>RES_hhdet_tess!U29</f>
        <v>1.1874704001040362</v>
      </c>
      <c r="V255" s="99">
        <f>RES_hhdet_tess!V29</f>
        <v>1.3535010631630036</v>
      </c>
      <c r="W255" s="99">
        <f>RES_hhdet_tess!W29</f>
        <v>1.4990958455886718</v>
      </c>
      <c r="DA255" s="63" t="s">
        <v>2940</v>
      </c>
    </row>
    <row r="256" spans="1:105" ht="12" customHeight="1" x14ac:dyDescent="0.25">
      <c r="A256" s="121" t="s">
        <v>55</v>
      </c>
      <c r="B256" s="123">
        <v>9.9962036068121911</v>
      </c>
      <c r="C256" s="123">
        <v>8.9628335701521582</v>
      </c>
      <c r="D256" s="123">
        <v>10.27914546055308</v>
      </c>
      <c r="E256" s="123">
        <v>10.264743333478467</v>
      </c>
      <c r="F256" s="123">
        <v>9.9502406536842276</v>
      </c>
      <c r="G256" s="123">
        <v>9.9809169553092012</v>
      </c>
      <c r="H256" s="123">
        <v>9.8014832170493094</v>
      </c>
      <c r="I256" s="123">
        <v>10.173426658673096</v>
      </c>
      <c r="J256" s="123">
        <v>9.3414943722842398</v>
      </c>
      <c r="K256" s="123">
        <v>9.890374223495364</v>
      </c>
      <c r="L256" s="123">
        <v>9.6784123430267641</v>
      </c>
      <c r="M256" s="123">
        <v>9.8570709062605921</v>
      </c>
      <c r="N256" s="123">
        <v>9.6639418100328456</v>
      </c>
      <c r="O256" s="123">
        <v>9.5826234571690687</v>
      </c>
      <c r="P256" s="123">
        <v>9.7767240255062156</v>
      </c>
      <c r="Q256" s="123">
        <v>9.8538801751851768</v>
      </c>
      <c r="R256" s="123">
        <v>9.9879956385251702</v>
      </c>
      <c r="S256" s="123">
        <v>9.8758623237822558</v>
      </c>
      <c r="T256" s="123">
        <v>9.410448572006846</v>
      </c>
      <c r="U256" s="123">
        <v>8.9098286322509441</v>
      </c>
      <c r="V256" s="123">
        <v>8.3413617163248457</v>
      </c>
      <c r="W256" s="123">
        <v>8.1575888925684037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9.9962036068121947</v>
      </c>
      <c r="C261" s="102">
        <v>8.9620122564337947</v>
      </c>
      <c r="D261" s="102">
        <v>10.278153392342659</v>
      </c>
      <c r="E261" s="102">
        <v>10.263638577819137</v>
      </c>
      <c r="F261" s="102">
        <v>9.9491260345764054</v>
      </c>
      <c r="G261" s="102">
        <v>9.9802623868824725</v>
      </c>
      <c r="H261" s="102">
        <v>9.8011100024130755</v>
      </c>
      <c r="I261" s="102">
        <v>10.174193276133675</v>
      </c>
      <c r="J261" s="102">
        <v>9.3418903741487505</v>
      </c>
      <c r="K261" s="102">
        <v>9.8912401373579861</v>
      </c>
      <c r="L261" s="102">
        <v>9.6781541989437514</v>
      </c>
      <c r="M261" s="102">
        <v>9.857632659167793</v>
      </c>
      <c r="N261" s="102">
        <v>9.6643063618273821</v>
      </c>
      <c r="O261" s="102">
        <v>9.5827220162271942</v>
      </c>
      <c r="P261" s="102">
        <v>9.7765636366956361</v>
      </c>
      <c r="Q261" s="102">
        <v>9.8548228154183466</v>
      </c>
      <c r="R261" s="102">
        <v>9.9891741031688781</v>
      </c>
      <c r="S261" s="102">
        <v>9.8763313058655147</v>
      </c>
      <c r="T261" s="102">
        <v>9.4094344193319781</v>
      </c>
      <c r="U261" s="102">
        <v>8.9090235347909701</v>
      </c>
      <c r="V261" s="102">
        <v>8.3399706659257831</v>
      </c>
      <c r="W261" s="102">
        <v>8.1565206295166188</v>
      </c>
      <c r="DA261" s="131" t="s">
        <v>2946</v>
      </c>
    </row>
    <row r="262" spans="1:105" ht="12" customHeight="1" x14ac:dyDescent="0.25">
      <c r="A262" s="107" t="s">
        <v>121</v>
      </c>
      <c r="B262" s="105">
        <v>9.9962036068121911</v>
      </c>
      <c r="C262" s="105">
        <v>8.9639143266911319</v>
      </c>
      <c r="D262" s="105">
        <v>10.280396828109893</v>
      </c>
      <c r="E262" s="105">
        <v>10.266064086580709</v>
      </c>
      <c r="F262" s="105">
        <v>9.9513981044467705</v>
      </c>
      <c r="G262" s="105">
        <v>9.9815545470324309</v>
      </c>
      <c r="H262" s="105">
        <v>9.8018466797324937</v>
      </c>
      <c r="I262" s="105">
        <v>10.172770778441313</v>
      </c>
      <c r="J262" s="105">
        <v>9.34114589333028</v>
      </c>
      <c r="K262" s="105">
        <v>9.8896858755384294</v>
      </c>
      <c r="L262" s="105">
        <v>9.6786726797133564</v>
      </c>
      <c r="M262" s="105">
        <v>9.8566389283291933</v>
      </c>
      <c r="N262" s="105">
        <v>9.6636340317326468</v>
      </c>
      <c r="O262" s="105">
        <v>9.582541327205039</v>
      </c>
      <c r="P262" s="105">
        <v>9.7768425327915764</v>
      </c>
      <c r="Q262" s="105">
        <v>9.8531457031197043</v>
      </c>
      <c r="R262" s="105">
        <v>9.9871055987691211</v>
      </c>
      <c r="S262" s="105">
        <v>9.8754989568726632</v>
      </c>
      <c r="T262" s="105">
        <v>9.4113171876437622</v>
      </c>
      <c r="U262" s="105">
        <v>8.9105711819211244</v>
      </c>
      <c r="V262" s="105">
        <v>8.3426901380856098</v>
      </c>
      <c r="W262" s="105">
        <v>8.1586643559777681</v>
      </c>
      <c r="DA262" s="132" t="s">
        <v>2947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4.3560696360260813</v>
      </c>
      <c r="D263" s="99">
        <v>5.2543962734963969</v>
      </c>
      <c r="E263" s="99">
        <v>5.1325351345133523</v>
      </c>
      <c r="F263" s="99">
        <v>4.9850602957865933</v>
      </c>
      <c r="G263" s="99">
        <v>5.0673107813886711</v>
      </c>
      <c r="H263" s="99">
        <v>4.8894649516025348</v>
      </c>
      <c r="I263" s="99">
        <v>5.4179949570066199</v>
      </c>
      <c r="J263" s="99">
        <v>4.5058971701330242</v>
      </c>
      <c r="K263" s="99">
        <v>4.928046516691051</v>
      </c>
      <c r="L263" s="99">
        <v>4.0783420351386503</v>
      </c>
      <c r="M263" s="99">
        <v>4.5662640149992875</v>
      </c>
      <c r="N263" s="99">
        <v>4.2714202926664893</v>
      </c>
      <c r="O263" s="99">
        <v>4.3309232018529071</v>
      </c>
      <c r="P263" s="99">
        <v>4.600795878661911</v>
      </c>
      <c r="Q263" s="99">
        <v>4.6899108539685281</v>
      </c>
      <c r="R263" s="99">
        <v>4.9259609480056907</v>
      </c>
      <c r="S263" s="99">
        <v>4.9005683086971397</v>
      </c>
      <c r="T263" s="99">
        <v>4.4659755215856176</v>
      </c>
      <c r="U263" s="99">
        <v>4.0774520302366959</v>
      </c>
      <c r="V263" s="99">
        <v>3.779712480901817</v>
      </c>
      <c r="W263" s="99">
        <v>3.6835049858778897</v>
      </c>
      <c r="DA263" s="63" t="s">
        <v>2948</v>
      </c>
    </row>
    <row r="264" spans="1:105" ht="12" customHeight="1" x14ac:dyDescent="0.25">
      <c r="A264" s="108" t="s">
        <v>52</v>
      </c>
      <c r="B264" s="99">
        <v>4.616831125695751</v>
      </c>
      <c r="C264" s="99">
        <v>4.6078446906650496</v>
      </c>
      <c r="D264" s="99">
        <v>5.026000554613498</v>
      </c>
      <c r="E264" s="99">
        <v>5.1335289520673557</v>
      </c>
      <c r="F264" s="99">
        <v>4.9663378086601782</v>
      </c>
      <c r="G264" s="99">
        <v>4.9142437656437599</v>
      </c>
      <c r="H264" s="99">
        <v>4.9123817281299589</v>
      </c>
      <c r="I264" s="99">
        <v>4.7547758214346922</v>
      </c>
      <c r="J264" s="99">
        <v>4.8352487231972558</v>
      </c>
      <c r="K264" s="99">
        <v>4.9616393588473793</v>
      </c>
      <c r="L264" s="99">
        <v>5.6003306445747043</v>
      </c>
      <c r="M264" s="99">
        <v>5.2903749133299049</v>
      </c>
      <c r="N264" s="99">
        <v>5.3922137390661558</v>
      </c>
      <c r="O264" s="99">
        <v>5.251618125352131</v>
      </c>
      <c r="P264" s="99">
        <v>5.1760466541296672</v>
      </c>
      <c r="Q264" s="99">
        <v>5.163234849151177</v>
      </c>
      <c r="R264" s="99">
        <v>5.0611446507634312</v>
      </c>
      <c r="S264" s="99">
        <v>4.9749306481755236</v>
      </c>
      <c r="T264" s="99">
        <v>4.9453416660581428</v>
      </c>
      <c r="U264" s="99">
        <v>4.8331191516844303</v>
      </c>
      <c r="V264" s="99">
        <v>4.5629776571837928</v>
      </c>
      <c r="W264" s="99">
        <v>4.4751593700998784</v>
      </c>
      <c r="DA264" s="63" t="s">
        <v>2949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1.7906892823099034</v>
      </c>
      <c r="D265" s="123">
        <v>1.7916066293065804</v>
      </c>
      <c r="E265" s="123">
        <v>1.7851762134610165</v>
      </c>
      <c r="F265" s="123">
        <v>1.834946682589202</v>
      </c>
      <c r="G265" s="123">
        <v>1.8370278652689382</v>
      </c>
      <c r="H265" s="123">
        <v>2.0064880656995348</v>
      </c>
      <c r="I265" s="123">
        <v>1.8717526701263048</v>
      </c>
      <c r="J265" s="123">
        <v>1.9160046066026968</v>
      </c>
      <c r="K265" s="123">
        <v>1.7440571049748359</v>
      </c>
      <c r="L265" s="123">
        <v>2.1230032798019614</v>
      </c>
      <c r="M265" s="123">
        <v>2.1075118273089868</v>
      </c>
      <c r="N265" s="123">
        <v>2.0972769491872896</v>
      </c>
      <c r="O265" s="123">
        <v>2.0444973250468617</v>
      </c>
      <c r="P265" s="123">
        <v>1.9947288220287009</v>
      </c>
      <c r="Q265" s="123">
        <v>1.9504311660972502</v>
      </c>
      <c r="R265" s="123">
        <v>1.9043267070872392</v>
      </c>
      <c r="S265" s="123">
        <v>1.8646683552424406</v>
      </c>
      <c r="T265" s="123">
        <v>1.8277729935502915</v>
      </c>
      <c r="U265" s="123">
        <v>1.7928933285269237</v>
      </c>
      <c r="V265" s="123">
        <v>1.7574897481594951</v>
      </c>
      <c r="W265" s="123">
        <v>1.7405606747210922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1.7906892823099034</v>
      </c>
      <c r="D267" s="110">
        <v>1.7916066293065804</v>
      </c>
      <c r="E267" s="110">
        <v>1.7851762134610165</v>
      </c>
      <c r="F267" s="110">
        <v>1.834946682589202</v>
      </c>
      <c r="G267" s="110">
        <v>1.8370278652689382</v>
      </c>
      <c r="H267" s="110">
        <v>2.0064880656995348</v>
      </c>
      <c r="I267" s="110">
        <v>1.8717526701263048</v>
      </c>
      <c r="J267" s="110">
        <v>1.9160046066026968</v>
      </c>
      <c r="K267" s="110">
        <v>1.7440571049748359</v>
      </c>
      <c r="L267" s="110">
        <v>2.1230032798019614</v>
      </c>
      <c r="M267" s="110">
        <v>2.1075118273089868</v>
      </c>
      <c r="N267" s="110">
        <v>2.0972769491872896</v>
      </c>
      <c r="O267" s="110">
        <v>2.0444973250468617</v>
      </c>
      <c r="P267" s="110">
        <v>1.9947288220287009</v>
      </c>
      <c r="Q267" s="110">
        <v>1.9504311660972502</v>
      </c>
      <c r="R267" s="110">
        <v>1.9043267070872392</v>
      </c>
      <c r="S267" s="110">
        <v>1.8646683552424406</v>
      </c>
      <c r="T267" s="110">
        <v>1.8277729935502915</v>
      </c>
      <c r="U267" s="110">
        <v>1.7928933285269237</v>
      </c>
      <c r="V267" s="110">
        <v>1.7574897481594951</v>
      </c>
      <c r="W267" s="110">
        <v>1.7405606747210922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35.012603813321547</v>
      </c>
      <c r="C269" s="118">
        <f t="shared" si="122"/>
        <v>36.634627960386908</v>
      </c>
      <c r="D269" s="118">
        <f t="shared" si="122"/>
        <v>34.964815357046227</v>
      </c>
      <c r="E269" s="118">
        <f t="shared" si="122"/>
        <v>34.641939357797639</v>
      </c>
      <c r="F269" s="118">
        <f t="shared" si="122"/>
        <v>33.204633377797549</v>
      </c>
      <c r="G269" s="118">
        <f t="shared" si="122"/>
        <v>31.142627067469597</v>
      </c>
      <c r="H269" s="118">
        <f t="shared" si="122"/>
        <v>32.732628942389553</v>
      </c>
      <c r="I269" s="118">
        <f t="shared" si="122"/>
        <v>29.814961895132985</v>
      </c>
      <c r="J269" s="118">
        <f t="shared" si="122"/>
        <v>31.911115130071583</v>
      </c>
      <c r="K269" s="118">
        <f t="shared" si="122"/>
        <v>31.740694120676615</v>
      </c>
      <c r="L269" s="118">
        <f t="shared" si="122"/>
        <v>36.411414341312295</v>
      </c>
      <c r="M269" s="118">
        <f t="shared" si="122"/>
        <v>28.720289198981124</v>
      </c>
      <c r="N269" s="118">
        <f t="shared" si="122"/>
        <v>30.436514955579536</v>
      </c>
      <c r="O269" s="118">
        <f t="shared" si="122"/>
        <v>31.927923582149742</v>
      </c>
      <c r="P269" s="118">
        <f t="shared" si="122"/>
        <v>24.564189290981957</v>
      </c>
      <c r="Q269" s="118">
        <f t="shared" si="122"/>
        <v>24.044216054856651</v>
      </c>
      <c r="R269" s="118">
        <f t="shared" ref="R269:V269" si="123">R270+R273+R275+R284</f>
        <v>24.033305379728681</v>
      </c>
      <c r="S269" s="118">
        <f t="shared" si="123"/>
        <v>23.641785157926115</v>
      </c>
      <c r="T269" s="118">
        <f t="shared" si="123"/>
        <v>23.041891565635936</v>
      </c>
      <c r="U269" s="118">
        <f t="shared" si="123"/>
        <v>22.545524597015604</v>
      </c>
      <c r="V269" s="118">
        <f t="shared" si="123"/>
        <v>22.60248335827627</v>
      </c>
      <c r="W269" s="118">
        <f t="shared" ref="W269" si="124">W270+W273+W275+W284</f>
        <v>22.900815713335362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35.012603813321547</v>
      </c>
      <c r="C270" s="123">
        <f t="shared" si="125"/>
        <v>36.634627960386908</v>
      </c>
      <c r="D270" s="123">
        <f t="shared" si="125"/>
        <v>34.964815357046227</v>
      </c>
      <c r="E270" s="123">
        <f t="shared" si="125"/>
        <v>34.641939357797639</v>
      </c>
      <c r="F270" s="123">
        <f t="shared" si="125"/>
        <v>33.204633377797549</v>
      </c>
      <c r="G270" s="123">
        <f t="shared" si="125"/>
        <v>31.142627067469597</v>
      </c>
      <c r="H270" s="123">
        <f t="shared" si="125"/>
        <v>32.732628942389553</v>
      </c>
      <c r="I270" s="123">
        <f t="shared" si="125"/>
        <v>29.814961895132985</v>
      </c>
      <c r="J270" s="123">
        <f t="shared" si="125"/>
        <v>31.911115130071583</v>
      </c>
      <c r="K270" s="123">
        <f t="shared" si="125"/>
        <v>31.740694120676615</v>
      </c>
      <c r="L270" s="123">
        <f t="shared" si="125"/>
        <v>36.411414341312295</v>
      </c>
      <c r="M270" s="123">
        <f t="shared" si="125"/>
        <v>28.720289198981124</v>
      </c>
      <c r="N270" s="123">
        <f t="shared" si="125"/>
        <v>30.436514955579536</v>
      </c>
      <c r="O270" s="123">
        <f t="shared" si="125"/>
        <v>31.927923582149742</v>
      </c>
      <c r="P270" s="123">
        <f t="shared" si="125"/>
        <v>24.564189290981957</v>
      </c>
      <c r="Q270" s="123">
        <f t="shared" si="125"/>
        <v>24.044216054856651</v>
      </c>
      <c r="R270" s="123">
        <f t="shared" ref="R270:V270" si="126">SUM(R271:R272)</f>
        <v>24.033305379728681</v>
      </c>
      <c r="S270" s="123">
        <f t="shared" si="126"/>
        <v>23.641785157926115</v>
      </c>
      <c r="T270" s="123">
        <f t="shared" si="126"/>
        <v>23.041891565635936</v>
      </c>
      <c r="U270" s="123">
        <f t="shared" si="126"/>
        <v>22.545524597015604</v>
      </c>
      <c r="V270" s="123">
        <f t="shared" si="126"/>
        <v>22.60248335827627</v>
      </c>
      <c r="W270" s="123">
        <f t="shared" ref="W270" si="127">SUM(W271:W272)</f>
        <v>22.900815713335362</v>
      </c>
      <c r="DA270" s="130" t="s">
        <v>3104</v>
      </c>
    </row>
    <row r="271" spans="1:105" ht="12" customHeight="1" x14ac:dyDescent="0.25">
      <c r="A271" s="97" t="s">
        <v>74</v>
      </c>
      <c r="B271" s="99">
        <v>35.012603813321547</v>
      </c>
      <c r="C271" s="99">
        <v>36.634627960386908</v>
      </c>
      <c r="D271" s="99">
        <v>34.964815357046227</v>
      </c>
      <c r="E271" s="99">
        <v>34.641939357797639</v>
      </c>
      <c r="F271" s="99">
        <v>33.204633377797549</v>
      </c>
      <c r="G271" s="99">
        <v>31.142627067469597</v>
      </c>
      <c r="H271" s="99">
        <v>32.732628942389553</v>
      </c>
      <c r="I271" s="99">
        <v>29.814961895132985</v>
      </c>
      <c r="J271" s="99">
        <v>31.911115130071583</v>
      </c>
      <c r="K271" s="99">
        <v>31.740694120676615</v>
      </c>
      <c r="L271" s="99">
        <v>36.411414341312295</v>
      </c>
      <c r="M271" s="99">
        <v>28.720289198981124</v>
      </c>
      <c r="N271" s="99">
        <v>30.436514955579536</v>
      </c>
      <c r="O271" s="99">
        <v>31.927923582149742</v>
      </c>
      <c r="P271" s="99">
        <v>24.564189290981957</v>
      </c>
      <c r="Q271" s="99">
        <v>24.044216054856651</v>
      </c>
      <c r="R271" s="99">
        <v>24.033305379728681</v>
      </c>
      <c r="S271" s="99">
        <v>23.641785157926115</v>
      </c>
      <c r="T271" s="99">
        <v>23.041891565635936</v>
      </c>
      <c r="U271" s="99">
        <v>22.545524597015604</v>
      </c>
      <c r="V271" s="99">
        <v>22.60248335827627</v>
      </c>
      <c r="W271" s="99">
        <v>22.900815713335362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0.68051376286594512</v>
      </c>
      <c r="D290" s="117">
        <f t="shared" si="129"/>
        <v>0.67747954521921872</v>
      </c>
      <c r="E290" s="117">
        <f t="shared" si="129"/>
        <v>0.71709353645508411</v>
      </c>
      <c r="F290" s="117">
        <f t="shared" si="129"/>
        <v>0.92511817299675825</v>
      </c>
      <c r="G290" s="117">
        <f t="shared" si="129"/>
        <v>1.0269328463658027</v>
      </c>
      <c r="H290" s="117">
        <f t="shared" si="129"/>
        <v>1.2883423724724443</v>
      </c>
      <c r="I290" s="117">
        <f t="shared" si="129"/>
        <v>1.0159395534486144</v>
      </c>
      <c r="J290" s="117">
        <f t="shared" si="129"/>
        <v>0.67730650968161343</v>
      </c>
      <c r="K290" s="117">
        <f t="shared" si="129"/>
        <v>0.65548917004372664</v>
      </c>
      <c r="L290" s="117">
        <f t="shared" si="129"/>
        <v>0.79792695898344868</v>
      </c>
      <c r="M290" s="117">
        <f t="shared" si="129"/>
        <v>0.67572030318286969</v>
      </c>
      <c r="N290" s="117">
        <f t="shared" si="129"/>
        <v>0.71399029031692618</v>
      </c>
      <c r="O290" s="117">
        <f t="shared" si="129"/>
        <v>0.89328648889273221</v>
      </c>
      <c r="P290" s="117">
        <f t="shared" si="129"/>
        <v>0.64908221858950632</v>
      </c>
      <c r="Q290" s="117">
        <f t="shared" si="129"/>
        <v>0.37034079174718443</v>
      </c>
      <c r="R290" s="117">
        <f t="shared" ref="R290:V290" si="130">R291+R294+R296+R305</f>
        <v>0.48896335428488263</v>
      </c>
      <c r="S290" s="117">
        <f t="shared" si="130"/>
        <v>0.56007621601518343</v>
      </c>
      <c r="T290" s="117">
        <f t="shared" si="130"/>
        <v>0.61616207121044908</v>
      </c>
      <c r="U290" s="117">
        <f t="shared" si="130"/>
        <v>0.59970430000764929</v>
      </c>
      <c r="V290" s="117">
        <f t="shared" si="130"/>
        <v>0.48648318778749916</v>
      </c>
      <c r="W290" s="117">
        <f t="shared" ref="W290" si="131">W291+W294+W296+W305</f>
        <v>0.33263356083723694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0.62293155838575087</v>
      </c>
      <c r="D291" s="122">
        <f t="shared" si="132"/>
        <v>0.61025818696052869</v>
      </c>
      <c r="E291" s="122">
        <f t="shared" si="132"/>
        <v>0.64521262832735837</v>
      </c>
      <c r="F291" s="122">
        <f t="shared" si="132"/>
        <v>0.83235423356204752</v>
      </c>
      <c r="G291" s="122">
        <f t="shared" si="132"/>
        <v>0.91635643073562878</v>
      </c>
      <c r="H291" s="122">
        <f t="shared" si="132"/>
        <v>1.1543309574935858</v>
      </c>
      <c r="I291" s="122">
        <f t="shared" si="132"/>
        <v>0.90373569330608605</v>
      </c>
      <c r="J291" s="122">
        <f t="shared" si="132"/>
        <v>0.60935912641975964</v>
      </c>
      <c r="K291" s="122">
        <f t="shared" si="132"/>
        <v>0.5879196784854368</v>
      </c>
      <c r="L291" s="122">
        <f t="shared" si="132"/>
        <v>0.71885673466411115</v>
      </c>
      <c r="M291" s="122">
        <f t="shared" si="132"/>
        <v>0.59702537849711557</v>
      </c>
      <c r="N291" s="122">
        <f t="shared" si="132"/>
        <v>0.63025943160518982</v>
      </c>
      <c r="O291" s="122">
        <f t="shared" si="132"/>
        <v>0.7934204519937349</v>
      </c>
      <c r="P291" s="122">
        <f t="shared" si="132"/>
        <v>0.55383770757279793</v>
      </c>
      <c r="Q291" s="122">
        <f t="shared" si="132"/>
        <v>0.31145604245875264</v>
      </c>
      <c r="R291" s="122">
        <f t="shared" ref="R291:V291" si="133">SUM(R292:R293)</f>
        <v>0.40927012234821974</v>
      </c>
      <c r="S291" s="122">
        <f t="shared" si="133"/>
        <v>0.46731229081695574</v>
      </c>
      <c r="T291" s="122">
        <f t="shared" si="133"/>
        <v>0.51346407142287731</v>
      </c>
      <c r="U291" s="122">
        <f t="shared" si="133"/>
        <v>0.5011753731949995</v>
      </c>
      <c r="V291" s="122">
        <f t="shared" si="133"/>
        <v>0.40757293003008638</v>
      </c>
      <c r="W291" s="122">
        <f t="shared" ref="W291" si="134">SUM(W292:W293)</f>
        <v>0.27428873844890439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0.61511265703436802</v>
      </c>
      <c r="D292" s="98">
        <v>0.60266379906969558</v>
      </c>
      <c r="E292" s="98">
        <v>0.63724101460938221</v>
      </c>
      <c r="F292" s="98">
        <v>0.8221666900914234</v>
      </c>
      <c r="G292" s="98">
        <v>0.90528357354114974</v>
      </c>
      <c r="H292" s="98">
        <v>1.1405792338096161</v>
      </c>
      <c r="I292" s="98">
        <v>0.89316264669129886</v>
      </c>
      <c r="J292" s="98">
        <v>0.60211484204462895</v>
      </c>
      <c r="K292" s="98">
        <v>0.58092627306294387</v>
      </c>
      <c r="L292" s="98">
        <v>0.71000998750091504</v>
      </c>
      <c r="M292" s="98">
        <v>0.58997199738063411</v>
      </c>
      <c r="N292" s="98">
        <v>0.62259146820257871</v>
      </c>
      <c r="O292" s="98">
        <v>0.78331023504913644</v>
      </c>
      <c r="P292" s="98">
        <v>0.54695417003833091</v>
      </c>
      <c r="Q292" s="98">
        <v>0.30733824625927653</v>
      </c>
      <c r="R292" s="98">
        <v>0.40374654969495677</v>
      </c>
      <c r="S292" s="98">
        <v>0.46103752521659924</v>
      </c>
      <c r="T292" s="98">
        <v>0.50658988844221786</v>
      </c>
      <c r="U292" s="98">
        <v>0.49455648755690024</v>
      </c>
      <c r="V292" s="98">
        <v>0.40229564524844358</v>
      </c>
      <c r="W292" s="98">
        <v>0.27063808974412162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7.8189013513828044E-3</v>
      </c>
      <c r="D293" s="98">
        <v>7.5943878908331435E-3</v>
      </c>
      <c r="E293" s="98">
        <v>7.9716137179761514E-3</v>
      </c>
      <c r="F293" s="98">
        <v>1.0187543470624156E-2</v>
      </c>
      <c r="G293" s="98">
        <v>1.1072857194479009E-2</v>
      </c>
      <c r="H293" s="98">
        <v>1.3751723683969697E-2</v>
      </c>
      <c r="I293" s="98">
        <v>1.0573046614787166E-2</v>
      </c>
      <c r="J293" s="98">
        <v>7.2442843751307417E-3</v>
      </c>
      <c r="K293" s="98">
        <v>6.9934054224928986E-3</v>
      </c>
      <c r="L293" s="98">
        <v>8.8467471631960819E-3</v>
      </c>
      <c r="M293" s="98">
        <v>7.0533811164814443E-3</v>
      </c>
      <c r="N293" s="98">
        <v>7.6679634026111474E-3</v>
      </c>
      <c r="O293" s="98">
        <v>1.0110216944598408E-2</v>
      </c>
      <c r="P293" s="98">
        <v>6.8835375344670074E-3</v>
      </c>
      <c r="Q293" s="98">
        <v>4.1177961994761352E-3</v>
      </c>
      <c r="R293" s="98">
        <v>5.523572653262975E-3</v>
      </c>
      <c r="S293" s="98">
        <v>6.2747656003565196E-3</v>
      </c>
      <c r="T293" s="98">
        <v>6.8741829806594932E-3</v>
      </c>
      <c r="U293" s="98">
        <v>6.6188856380992884E-3</v>
      </c>
      <c r="V293" s="98">
        <v>5.2772847816428027E-3</v>
      </c>
      <c r="W293" s="98">
        <v>3.6506487047827411E-3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1.3015114508351319E-4</v>
      </c>
      <c r="D294" s="122">
        <f t="shared" si="135"/>
        <v>3.4100945951239163E-5</v>
      </c>
      <c r="E294" s="122">
        <f t="shared" si="135"/>
        <v>3.5506922660380322E-4</v>
      </c>
      <c r="F294" s="122">
        <f t="shared" si="135"/>
        <v>5.9340304308409136E-4</v>
      </c>
      <c r="G294" s="122">
        <f t="shared" si="135"/>
        <v>1.5343609735981487E-3</v>
      </c>
      <c r="H294" s="122">
        <f t="shared" si="135"/>
        <v>2.844809781941402E-3</v>
      </c>
      <c r="I294" s="122">
        <f t="shared" si="135"/>
        <v>4.4433532556743235E-4</v>
      </c>
      <c r="J294" s="122">
        <f t="shared" si="135"/>
        <v>5.1945268971801068E-4</v>
      </c>
      <c r="K294" s="122">
        <f t="shared" si="135"/>
        <v>9.2593606722441986E-4</v>
      </c>
      <c r="L294" s="122">
        <f t="shared" si="135"/>
        <v>1.2176296815115898E-3</v>
      </c>
      <c r="M294" s="122">
        <f t="shared" si="135"/>
        <v>2.9004306552112605E-3</v>
      </c>
      <c r="N294" s="122">
        <f t="shared" si="135"/>
        <v>3.0328790053012213E-3</v>
      </c>
      <c r="O294" s="122">
        <f t="shared" si="135"/>
        <v>2.7604853941599803E-3</v>
      </c>
      <c r="P294" s="122">
        <f t="shared" si="135"/>
        <v>3.3141940075662297E-3</v>
      </c>
      <c r="Q294" s="122">
        <f t="shared" si="135"/>
        <v>1.8762842438401744E-3</v>
      </c>
      <c r="R294" s="122">
        <f t="shared" si="135"/>
        <v>2.62563263933006E-3</v>
      </c>
      <c r="S294" s="122">
        <f t="shared" si="135"/>
        <v>1.8843140652477978E-3</v>
      </c>
      <c r="T294" s="122">
        <f t="shared" si="135"/>
        <v>1.4051110093372696E-3</v>
      </c>
      <c r="U294" s="122">
        <f t="shared" si="135"/>
        <v>1.0817416156755676E-3</v>
      </c>
      <c r="V294" s="122">
        <f t="shared" si="135"/>
        <v>7.909814607090916E-4</v>
      </c>
      <c r="W294" s="122">
        <f t="shared" si="135"/>
        <v>1.2779468895351418E-3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1.3015114508351319E-4</v>
      </c>
      <c r="D295" s="98">
        <v>3.4100945951239163E-5</v>
      </c>
      <c r="E295" s="98">
        <v>3.5506922660380322E-4</v>
      </c>
      <c r="F295" s="98">
        <v>5.9340304308409136E-4</v>
      </c>
      <c r="G295" s="98">
        <v>1.5343609735981487E-3</v>
      </c>
      <c r="H295" s="98">
        <v>2.844809781941402E-3</v>
      </c>
      <c r="I295" s="98">
        <v>4.4433532556743235E-4</v>
      </c>
      <c r="J295" s="98">
        <v>5.1945268971801068E-4</v>
      </c>
      <c r="K295" s="98">
        <v>9.2593606722441986E-4</v>
      </c>
      <c r="L295" s="98">
        <v>1.2176296815115898E-3</v>
      </c>
      <c r="M295" s="98">
        <v>2.9004306552112605E-3</v>
      </c>
      <c r="N295" s="98">
        <v>3.0328790053012213E-3</v>
      </c>
      <c r="O295" s="98">
        <v>2.7604853941599803E-3</v>
      </c>
      <c r="P295" s="98">
        <v>3.3141940075662297E-3</v>
      </c>
      <c r="Q295" s="98">
        <v>1.8762842438401744E-3</v>
      </c>
      <c r="R295" s="98">
        <v>2.62563263933006E-3</v>
      </c>
      <c r="S295" s="98">
        <v>1.8843140652477978E-3</v>
      </c>
      <c r="T295" s="98">
        <v>1.4051110093372696E-3</v>
      </c>
      <c r="U295" s="98">
        <v>1.0817416156755676E-3</v>
      </c>
      <c r="V295" s="98">
        <v>7.909814607090916E-4</v>
      </c>
      <c r="W295" s="98">
        <v>1.2779468895351418E-3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4.770454836741949E-2</v>
      </c>
      <c r="D296" s="122">
        <v>5.7125384002485166E-2</v>
      </c>
      <c r="E296" s="122">
        <v>6.0779942931930155E-2</v>
      </c>
      <c r="F296" s="122">
        <v>7.7401546085326484E-2</v>
      </c>
      <c r="G296" s="122">
        <v>9.1770426035024083E-2</v>
      </c>
      <c r="H296" s="122">
        <v>0.10855723583085117</v>
      </c>
      <c r="I296" s="122">
        <v>9.3685142085850548E-2</v>
      </c>
      <c r="J296" s="122">
        <v>5.5702053943908855E-2</v>
      </c>
      <c r="K296" s="122">
        <v>5.6112426966718629E-2</v>
      </c>
      <c r="L296" s="122">
        <v>6.3994643372961624E-2</v>
      </c>
      <c r="M296" s="122">
        <v>6.1180765873736997E-2</v>
      </c>
      <c r="N296" s="122">
        <v>6.5783752499701448E-2</v>
      </c>
      <c r="O296" s="122">
        <v>7.9065648424935353E-2</v>
      </c>
      <c r="P296" s="122">
        <v>7.5016708428666964E-2</v>
      </c>
      <c r="Q296" s="122">
        <v>4.701440342604464E-2</v>
      </c>
      <c r="R296" s="122">
        <v>6.3844993725453159E-2</v>
      </c>
      <c r="S296" s="122">
        <v>7.5550385012735796E-2</v>
      </c>
      <c r="T296" s="122">
        <v>8.4033768020689181E-2</v>
      </c>
      <c r="U296" s="122">
        <v>8.0112254197129487E-2</v>
      </c>
      <c r="V296" s="122">
        <v>6.3762730346887203E-2</v>
      </c>
      <c r="W296" s="122">
        <v>4.6363080386245481E-2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2.3595149523296662E-2</v>
      </c>
      <c r="D301" s="101">
        <v>3.1887149383370061E-2</v>
      </c>
      <c r="E301" s="101">
        <v>3.2900590207400056E-2</v>
      </c>
      <c r="F301" s="101">
        <v>3.3402096737661174E-2</v>
      </c>
      <c r="G301" s="101">
        <v>4.7697483034616947E-2</v>
      </c>
      <c r="H301" s="101">
        <v>6.2876322565953727E-2</v>
      </c>
      <c r="I301" s="101">
        <v>3.1418584722337724E-2</v>
      </c>
      <c r="J301" s="101">
        <v>3.194628641375543E-2</v>
      </c>
      <c r="K301" s="101">
        <v>1.8184225935969762E-2</v>
      </c>
      <c r="L301" s="101">
        <v>5.7008859689279864E-2</v>
      </c>
      <c r="M301" s="101">
        <v>5.5340893518290874E-3</v>
      </c>
      <c r="N301" s="101">
        <v>4.0113095676671789E-2</v>
      </c>
      <c r="O301" s="101">
        <v>3.9047316986624538E-2</v>
      </c>
      <c r="P301" s="101">
        <v>2.1271497117174788E-2</v>
      </c>
      <c r="Q301" s="101">
        <v>2.5970543072769525E-2</v>
      </c>
      <c r="R301" s="101">
        <v>2.834353898997909E-2</v>
      </c>
      <c r="S301" s="101">
        <v>3.8930348468296107E-2</v>
      </c>
      <c r="T301" s="101">
        <v>5.4639618957682295E-2</v>
      </c>
      <c r="U301" s="101">
        <v>3.9795793820241392E-2</v>
      </c>
      <c r="V301" s="101">
        <v>3.5517637561310884E-2</v>
      </c>
      <c r="W301" s="101">
        <v>2.483058650560338E-2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2.4109398844122828E-2</v>
      </c>
      <c r="D302" s="104">
        <v>2.5238234619115105E-2</v>
      </c>
      <c r="E302" s="104">
        <v>2.7879352724530099E-2</v>
      </c>
      <c r="F302" s="104">
        <v>4.3999449347665309E-2</v>
      </c>
      <c r="G302" s="104">
        <v>4.4072943000407129E-2</v>
      </c>
      <c r="H302" s="104">
        <v>4.5680913264897441E-2</v>
      </c>
      <c r="I302" s="104">
        <v>6.2266557363512831E-2</v>
      </c>
      <c r="J302" s="104">
        <v>2.3755767530153429E-2</v>
      </c>
      <c r="K302" s="104">
        <v>3.792820103074887E-2</v>
      </c>
      <c r="L302" s="104">
        <v>6.9857836836817525E-3</v>
      </c>
      <c r="M302" s="104">
        <v>5.5646676521907912E-2</v>
      </c>
      <c r="N302" s="104">
        <v>2.5670656823029651E-2</v>
      </c>
      <c r="O302" s="104">
        <v>4.0018331438310809E-2</v>
      </c>
      <c r="P302" s="104">
        <v>5.374521131149218E-2</v>
      </c>
      <c r="Q302" s="104">
        <v>2.1043860353275115E-2</v>
      </c>
      <c r="R302" s="104">
        <v>3.5501454735474065E-2</v>
      </c>
      <c r="S302" s="104">
        <v>3.6620036544439689E-2</v>
      </c>
      <c r="T302" s="104">
        <v>2.9394149063006879E-2</v>
      </c>
      <c r="U302" s="104">
        <v>4.0316460376888096E-2</v>
      </c>
      <c r="V302" s="104">
        <v>2.8245092785576326E-2</v>
      </c>
      <c r="W302" s="104">
        <v>2.1532493880642101E-2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1.3645898209010479E-2</v>
      </c>
      <c r="D303" s="98">
        <v>1.4895532441547862E-2</v>
      </c>
      <c r="E303" s="98">
        <v>1.6141973925336058E-2</v>
      </c>
      <c r="F303" s="98">
        <v>2.5501604550236631E-2</v>
      </c>
      <c r="G303" s="98">
        <v>2.581532711110246E-2</v>
      </c>
      <c r="H303" s="98">
        <v>2.6345286655596798E-2</v>
      </c>
      <c r="I303" s="98">
        <v>3.7915520853164478E-2</v>
      </c>
      <c r="J303" s="98">
        <v>1.3294449426714062E-2</v>
      </c>
      <c r="K303" s="98">
        <v>2.1798134641794087E-2</v>
      </c>
      <c r="L303" s="98">
        <v>3.4723279801019929E-3</v>
      </c>
      <c r="M303" s="98">
        <v>2.9954936879816631E-2</v>
      </c>
      <c r="N303" s="98">
        <v>1.3221895940783294E-2</v>
      </c>
      <c r="O303" s="98">
        <v>2.0902181128374532E-2</v>
      </c>
      <c r="P303" s="98">
        <v>2.8882875313882179E-2</v>
      </c>
      <c r="Q303" s="98">
        <v>1.1349641220359936E-2</v>
      </c>
      <c r="R303" s="98">
        <v>1.9668153841159938E-2</v>
      </c>
      <c r="S303" s="98">
        <v>2.0309186049242742E-2</v>
      </c>
      <c r="T303" s="98">
        <v>1.5600360339164841E-2</v>
      </c>
      <c r="U303" s="98">
        <v>2.0625663966733456E-2</v>
      </c>
      <c r="V303" s="98">
        <v>1.4267094724280059E-2</v>
      </c>
      <c r="W303" s="98">
        <v>1.081025229195527E-2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1.0463500635112349E-2</v>
      </c>
      <c r="D304" s="98">
        <v>1.0342702177567243E-2</v>
      </c>
      <c r="E304" s="98">
        <v>1.1737378799194041E-2</v>
      </c>
      <c r="F304" s="98">
        <v>1.8497844797428675E-2</v>
      </c>
      <c r="G304" s="98">
        <v>1.8257615889304669E-2</v>
      </c>
      <c r="H304" s="98">
        <v>1.9335626609300646E-2</v>
      </c>
      <c r="I304" s="98">
        <v>2.4351036510348353E-2</v>
      </c>
      <c r="J304" s="98">
        <v>1.0461318103439367E-2</v>
      </c>
      <c r="K304" s="98">
        <v>1.613006638895478E-2</v>
      </c>
      <c r="L304" s="98">
        <v>3.5134557035797595E-3</v>
      </c>
      <c r="M304" s="98">
        <v>2.5691739642091285E-2</v>
      </c>
      <c r="N304" s="98">
        <v>1.2448760882246356E-2</v>
      </c>
      <c r="O304" s="98">
        <v>1.9116150309936276E-2</v>
      </c>
      <c r="P304" s="98">
        <v>2.4862335997610004E-2</v>
      </c>
      <c r="Q304" s="98">
        <v>9.694219132915181E-3</v>
      </c>
      <c r="R304" s="98">
        <v>1.5833300894314128E-2</v>
      </c>
      <c r="S304" s="98">
        <v>1.6310850495196948E-2</v>
      </c>
      <c r="T304" s="98">
        <v>1.3793788723842036E-2</v>
      </c>
      <c r="U304" s="98">
        <v>1.9690796410154639E-2</v>
      </c>
      <c r="V304" s="98">
        <v>1.3977998061296269E-2</v>
      </c>
      <c r="W304" s="98">
        <v>1.0722241588686831E-2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9.7475049676913322E-3</v>
      </c>
      <c r="D305" s="122">
        <v>1.0061873310253674E-2</v>
      </c>
      <c r="E305" s="122">
        <v>1.0745895969191876E-2</v>
      </c>
      <c r="F305" s="122">
        <v>1.4768990306300142E-2</v>
      </c>
      <c r="G305" s="122">
        <v>1.7271628621551627E-2</v>
      </c>
      <c r="H305" s="122">
        <v>2.260936936606614E-2</v>
      </c>
      <c r="I305" s="122">
        <v>1.8074382731110356E-2</v>
      </c>
      <c r="J305" s="122">
        <v>1.1725876628227001E-2</v>
      </c>
      <c r="K305" s="122">
        <v>1.0531128524346824E-2</v>
      </c>
      <c r="L305" s="122">
        <v>1.3857951264864384E-2</v>
      </c>
      <c r="M305" s="122">
        <v>1.4613728156805814E-2</v>
      </c>
      <c r="N305" s="122">
        <v>1.4914227206733612E-2</v>
      </c>
      <c r="O305" s="122">
        <v>1.8039903079901984E-2</v>
      </c>
      <c r="P305" s="122">
        <v>1.6913608580475172E-2</v>
      </c>
      <c r="Q305" s="122">
        <v>9.9940616185469847E-3</v>
      </c>
      <c r="R305" s="122">
        <v>1.3222605571879644E-2</v>
      </c>
      <c r="S305" s="122">
        <v>1.532922612024412E-2</v>
      </c>
      <c r="T305" s="122">
        <v>1.7259120757545269E-2</v>
      </c>
      <c r="U305" s="122">
        <v>1.7334930999844747E-2</v>
      </c>
      <c r="V305" s="122">
        <v>1.4356545949816456E-2</v>
      </c>
      <c r="W305" s="122">
        <v>1.0703795112551952E-2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9.7475049676913322E-3</v>
      </c>
      <c r="D307" s="33">
        <v>1.0061873310253674E-2</v>
      </c>
      <c r="E307" s="33">
        <v>1.0745895969191876E-2</v>
      </c>
      <c r="F307" s="33">
        <v>1.4768990306300142E-2</v>
      </c>
      <c r="G307" s="33">
        <v>1.7271628621551627E-2</v>
      </c>
      <c r="H307" s="33">
        <v>2.260936936606614E-2</v>
      </c>
      <c r="I307" s="33">
        <v>1.8074382731110356E-2</v>
      </c>
      <c r="J307" s="33">
        <v>1.1725876628227001E-2</v>
      </c>
      <c r="K307" s="33">
        <v>1.0531128524346824E-2</v>
      </c>
      <c r="L307" s="33">
        <v>1.3857951264864384E-2</v>
      </c>
      <c r="M307" s="33">
        <v>1.4613728156805814E-2</v>
      </c>
      <c r="N307" s="33">
        <v>1.4914227206733612E-2</v>
      </c>
      <c r="O307" s="33">
        <v>1.8039903079901984E-2</v>
      </c>
      <c r="P307" s="33">
        <v>1.6913608580475172E-2</v>
      </c>
      <c r="Q307" s="33">
        <v>9.9940616185469847E-3</v>
      </c>
      <c r="R307" s="33">
        <v>1.3222605571879644E-2</v>
      </c>
      <c r="S307" s="33">
        <v>1.532922612024412E-2</v>
      </c>
      <c r="T307" s="33">
        <v>1.7259120757545269E-2</v>
      </c>
      <c r="U307" s="33">
        <v>1.7334930999844747E-2</v>
      </c>
      <c r="V307" s="33">
        <v>1.4356545949816456E-2</v>
      </c>
      <c r="W307" s="33">
        <v>1.0703795112551952E-2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0.39284806359481034</v>
      </c>
      <c r="D309" s="117">
        <f t="shared" si="136"/>
        <v>0.39625324809782553</v>
      </c>
      <c r="E309" s="117">
        <f t="shared" si="136"/>
        <v>0.42446761934536753</v>
      </c>
      <c r="F309" s="117">
        <f t="shared" si="136"/>
        <v>0.5540774487977137</v>
      </c>
      <c r="G309" s="117">
        <f t="shared" si="136"/>
        <v>0.62354099214589354</v>
      </c>
      <c r="H309" s="117">
        <f t="shared" si="136"/>
        <v>0.79055910052460565</v>
      </c>
      <c r="I309" s="117">
        <f t="shared" si="136"/>
        <v>0.62867222894079744</v>
      </c>
      <c r="J309" s="117">
        <f t="shared" si="136"/>
        <v>0.42166422393414887</v>
      </c>
      <c r="K309" s="117">
        <f t="shared" si="136"/>
        <v>0.41562328447865415</v>
      </c>
      <c r="L309" s="117">
        <f t="shared" si="136"/>
        <v>0.50783047875657905</v>
      </c>
      <c r="M309" s="117">
        <f t="shared" si="136"/>
        <v>0.4509343683442798</v>
      </c>
      <c r="N309" s="117">
        <f t="shared" si="136"/>
        <v>0.48562567258994904</v>
      </c>
      <c r="O309" s="117">
        <f t="shared" si="136"/>
        <v>0.62681689048505995</v>
      </c>
      <c r="P309" s="117">
        <f t="shared" si="136"/>
        <v>0.48205242089985439</v>
      </c>
      <c r="Q309" s="117">
        <f t="shared" si="136"/>
        <v>0.28278315373169194</v>
      </c>
      <c r="R309" s="117">
        <f t="shared" ref="R309:V309" si="137">R310+R313+R315+R324</f>
        <v>0.38040883213146293</v>
      </c>
      <c r="S309" s="117">
        <f t="shared" si="137"/>
        <v>0.43613267649178389</v>
      </c>
      <c r="T309" s="117">
        <f t="shared" si="137"/>
        <v>0.48057338255179632</v>
      </c>
      <c r="U309" s="117">
        <f t="shared" si="137"/>
        <v>0.47103860817792759</v>
      </c>
      <c r="V309" s="117">
        <f t="shared" si="137"/>
        <v>0.3836041734412291</v>
      </c>
      <c r="W309" s="117">
        <f t="shared" ref="W309" si="138">W310+W313+W315+W324</f>
        <v>0.26676826354093147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0.34755083811675791</v>
      </c>
      <c r="D310" s="122">
        <f t="shared" si="139"/>
        <v>0.34410548087252801</v>
      </c>
      <c r="E310" s="122">
        <f t="shared" si="139"/>
        <v>0.36778787029778887</v>
      </c>
      <c r="F310" s="122">
        <f t="shared" si="139"/>
        <v>0.47955420453841457</v>
      </c>
      <c r="G310" s="122">
        <f t="shared" si="139"/>
        <v>0.533703484180993</v>
      </c>
      <c r="H310" s="122">
        <f t="shared" si="139"/>
        <v>0.67971305147782035</v>
      </c>
      <c r="I310" s="122">
        <f t="shared" si="139"/>
        <v>0.53811122341746598</v>
      </c>
      <c r="J310" s="122">
        <f t="shared" si="139"/>
        <v>0.36718519287358414</v>
      </c>
      <c r="K310" s="122">
        <f t="shared" si="139"/>
        <v>0.35874671320896817</v>
      </c>
      <c r="L310" s="122">
        <f t="shared" si="139"/>
        <v>0.44465087749125781</v>
      </c>
      <c r="M310" s="122">
        <f t="shared" si="139"/>
        <v>0.37699792156993484</v>
      </c>
      <c r="N310" s="122">
        <f t="shared" si="139"/>
        <v>0.4102011754946529</v>
      </c>
      <c r="O310" s="122">
        <f t="shared" si="139"/>
        <v>0.5372721329311031</v>
      </c>
      <c r="P310" s="122">
        <f t="shared" si="139"/>
        <v>0.39155622444924282</v>
      </c>
      <c r="Q310" s="122">
        <f t="shared" si="139"/>
        <v>0.22797632962346268</v>
      </c>
      <c r="R310" s="122">
        <f t="shared" ref="R310:V310" si="140">SUM(R311:R312)</f>
        <v>0.30454890587133315</v>
      </c>
      <c r="S310" s="122">
        <f t="shared" si="140"/>
        <v>0.35175636333384008</v>
      </c>
      <c r="T310" s="122">
        <f t="shared" si="140"/>
        <v>0.38972230485635129</v>
      </c>
      <c r="U310" s="122">
        <f t="shared" si="140"/>
        <v>0.38283534570149069</v>
      </c>
      <c r="V310" s="122">
        <f t="shared" si="140"/>
        <v>0.31306521357922179</v>
      </c>
      <c r="W310" s="122">
        <f t="shared" ref="W310" si="141">SUM(W311:W312)</f>
        <v>0.21149274414105451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0.33973193676537511</v>
      </c>
      <c r="D311" s="98">
        <v>0.33651109298169485</v>
      </c>
      <c r="E311" s="98">
        <v>0.3598162565798127</v>
      </c>
      <c r="F311" s="98">
        <v>0.4693666610677904</v>
      </c>
      <c r="G311" s="98">
        <v>0.52263062698651397</v>
      </c>
      <c r="H311" s="98">
        <v>0.66596132779385064</v>
      </c>
      <c r="I311" s="98">
        <v>0.52753817680267878</v>
      </c>
      <c r="J311" s="98">
        <v>0.35994090849845339</v>
      </c>
      <c r="K311" s="98">
        <v>0.35175330778647529</v>
      </c>
      <c r="L311" s="98">
        <v>0.43580413032806176</v>
      </c>
      <c r="M311" s="98">
        <v>0.36994454045345337</v>
      </c>
      <c r="N311" s="98">
        <v>0.40253321209204174</v>
      </c>
      <c r="O311" s="98">
        <v>0.52716191598650464</v>
      </c>
      <c r="P311" s="98">
        <v>0.3846726869147758</v>
      </c>
      <c r="Q311" s="98">
        <v>0.22385853342398654</v>
      </c>
      <c r="R311" s="98">
        <v>0.29902533321807018</v>
      </c>
      <c r="S311" s="98">
        <v>0.34548159773348358</v>
      </c>
      <c r="T311" s="98">
        <v>0.38284812187569178</v>
      </c>
      <c r="U311" s="98">
        <v>0.37621646006339138</v>
      </c>
      <c r="V311" s="98">
        <v>0.30778792879757899</v>
      </c>
      <c r="W311" s="98">
        <v>0.20784209543627177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7.8189013513828044E-3</v>
      </c>
      <c r="D312" s="98">
        <v>7.5943878908331435E-3</v>
      </c>
      <c r="E312" s="98">
        <v>7.9716137179761514E-3</v>
      </c>
      <c r="F312" s="98">
        <v>1.0187543470624156E-2</v>
      </c>
      <c r="G312" s="98">
        <v>1.1072857194479009E-2</v>
      </c>
      <c r="H312" s="98">
        <v>1.3751723683969697E-2</v>
      </c>
      <c r="I312" s="98">
        <v>1.0573046614787166E-2</v>
      </c>
      <c r="J312" s="98">
        <v>7.2442843751307417E-3</v>
      </c>
      <c r="K312" s="98">
        <v>6.9934054224928986E-3</v>
      </c>
      <c r="L312" s="98">
        <v>8.8467471631960819E-3</v>
      </c>
      <c r="M312" s="98">
        <v>7.0533811164814443E-3</v>
      </c>
      <c r="N312" s="98">
        <v>7.6679634026111474E-3</v>
      </c>
      <c r="O312" s="98">
        <v>1.0110216944598408E-2</v>
      </c>
      <c r="P312" s="98">
        <v>6.8835375344670074E-3</v>
      </c>
      <c r="Q312" s="98">
        <v>4.1177961994761352E-3</v>
      </c>
      <c r="R312" s="98">
        <v>5.523572653262975E-3</v>
      </c>
      <c r="S312" s="98">
        <v>6.2747656003565196E-3</v>
      </c>
      <c r="T312" s="98">
        <v>6.8741829806594932E-3</v>
      </c>
      <c r="U312" s="98">
        <v>6.6188856380992884E-3</v>
      </c>
      <c r="V312" s="98">
        <v>5.2772847816428027E-3</v>
      </c>
      <c r="W312" s="98">
        <v>3.6506487047827411E-3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3.3970231780601235E-4</v>
      </c>
      <c r="D313" s="122">
        <f t="shared" si="142"/>
        <v>9.2224651200381965E-5</v>
      </c>
      <c r="E313" s="122">
        <f t="shared" si="142"/>
        <v>9.9414305453778603E-4</v>
      </c>
      <c r="F313" s="122">
        <f t="shared" si="142"/>
        <v>1.7181131930753659E-3</v>
      </c>
      <c r="G313" s="122">
        <f t="shared" si="142"/>
        <v>4.5904442939299749E-3</v>
      </c>
      <c r="H313" s="122">
        <f t="shared" si="142"/>
        <v>8.7875416755792135E-3</v>
      </c>
      <c r="I313" s="122">
        <f t="shared" si="142"/>
        <v>1.4161768659304607E-3</v>
      </c>
      <c r="J313" s="122">
        <f t="shared" si="142"/>
        <v>1.7075379432813825E-3</v>
      </c>
      <c r="K313" s="122">
        <f t="shared" si="142"/>
        <v>3.1386146175792695E-3</v>
      </c>
      <c r="L313" s="122">
        <f t="shared" si="142"/>
        <v>4.2553567888223382E-3</v>
      </c>
      <c r="M313" s="122">
        <f t="shared" si="142"/>
        <v>1.0500556931158263E-2</v>
      </c>
      <c r="N313" s="122">
        <f t="shared" si="142"/>
        <v>1.144050669963058E-2</v>
      </c>
      <c r="O313" s="122">
        <f t="shared" si="142"/>
        <v>1.0913459095118925E-2</v>
      </c>
      <c r="P313" s="122">
        <f t="shared" si="142"/>
        <v>1.3754130908706697E-2</v>
      </c>
      <c r="Q313" s="122">
        <f t="shared" si="142"/>
        <v>8.1037333303146802E-3</v>
      </c>
      <c r="R313" s="122">
        <f t="shared" si="142"/>
        <v>1.1618514483412303E-2</v>
      </c>
      <c r="S313" s="122">
        <f t="shared" si="142"/>
        <v>8.4971375796505828E-3</v>
      </c>
      <c r="T313" s="122">
        <f t="shared" si="142"/>
        <v>6.4352709825834459E-3</v>
      </c>
      <c r="U313" s="122">
        <f t="shared" si="142"/>
        <v>5.0236942906246203E-3</v>
      </c>
      <c r="V313" s="122">
        <f t="shared" si="142"/>
        <v>3.7251396235186054E-3</v>
      </c>
      <c r="W313" s="122">
        <f t="shared" si="142"/>
        <v>6.1003797786554591E-3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3.3970231780601235E-4</v>
      </c>
      <c r="D314" s="98">
        <v>9.2224651200381965E-5</v>
      </c>
      <c r="E314" s="98">
        <v>9.9414305453778603E-4</v>
      </c>
      <c r="F314" s="98">
        <v>1.7181131930753659E-3</v>
      </c>
      <c r="G314" s="98">
        <v>4.5904442939299749E-3</v>
      </c>
      <c r="H314" s="98">
        <v>8.7875416755792135E-3</v>
      </c>
      <c r="I314" s="98">
        <v>1.4161768659304607E-3</v>
      </c>
      <c r="J314" s="98">
        <v>1.7075379432813825E-3</v>
      </c>
      <c r="K314" s="98">
        <v>3.1386146175792695E-3</v>
      </c>
      <c r="L314" s="98">
        <v>4.2553567888223382E-3</v>
      </c>
      <c r="M314" s="98">
        <v>1.0500556931158263E-2</v>
      </c>
      <c r="N314" s="98">
        <v>1.144050669963058E-2</v>
      </c>
      <c r="O314" s="98">
        <v>1.0913459095118925E-2</v>
      </c>
      <c r="P314" s="98">
        <v>1.3754130908706697E-2</v>
      </c>
      <c r="Q314" s="98">
        <v>8.1037333303146802E-3</v>
      </c>
      <c r="R314" s="98">
        <v>1.1618514483412303E-2</v>
      </c>
      <c r="S314" s="98">
        <v>8.4971375796505828E-3</v>
      </c>
      <c r="T314" s="98">
        <v>6.4352709825834459E-3</v>
      </c>
      <c r="U314" s="98">
        <v>5.0236942906246203E-3</v>
      </c>
      <c r="V314" s="98">
        <v>3.7251396235186054E-3</v>
      </c>
      <c r="W314" s="98">
        <v>6.1003797786554591E-3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3.7459148198989572E-2</v>
      </c>
      <c r="D315" s="122">
        <v>4.4302366797333417E-2</v>
      </c>
      <c r="E315" s="122">
        <v>4.7390993205583265E-2</v>
      </c>
      <c r="F315" s="122">
        <v>6.138530896722745E-2</v>
      </c>
      <c r="G315" s="122">
        <v>7.1868170918973073E-2</v>
      </c>
      <c r="H315" s="122">
        <v>8.4512662307050401E-2</v>
      </c>
      <c r="I315" s="122">
        <v>7.5091671022761541E-2</v>
      </c>
      <c r="J315" s="122">
        <v>4.3636107113418053E-2</v>
      </c>
      <c r="K315" s="122">
        <v>4.551568651916911E-2</v>
      </c>
      <c r="L315" s="122">
        <v>4.8079494130680009E-2</v>
      </c>
      <c r="M315" s="122">
        <v>5.1963777087341283E-2</v>
      </c>
      <c r="N315" s="122">
        <v>5.2227391578620649E-2</v>
      </c>
      <c r="O315" s="122">
        <v>6.4331066025763745E-2</v>
      </c>
      <c r="P315" s="122">
        <v>6.3237044527798089E-2</v>
      </c>
      <c r="Q315" s="122">
        <v>3.8648793657891534E-2</v>
      </c>
      <c r="R315" s="122">
        <v>5.3451422154892327E-2</v>
      </c>
      <c r="S315" s="122">
        <v>6.3176554196108778E-2</v>
      </c>
      <c r="T315" s="122">
        <v>6.987964456567887E-2</v>
      </c>
      <c r="U315" s="122">
        <v>6.8354807411195886E-2</v>
      </c>
      <c r="V315" s="122">
        <v>5.438122285208076E-2</v>
      </c>
      <c r="W315" s="122">
        <v>3.9819390123133458E-2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1.7103878100489769E-2</v>
      </c>
      <c r="D320" s="101">
        <v>2.314696072346278E-2</v>
      </c>
      <c r="E320" s="101">
        <v>2.3918507886790282E-2</v>
      </c>
      <c r="F320" s="101">
        <v>2.4319884756154025E-2</v>
      </c>
      <c r="G320" s="101">
        <v>3.4784257790380559E-2</v>
      </c>
      <c r="H320" s="101">
        <v>4.5931611816686937E-2</v>
      </c>
      <c r="I320" s="101">
        <v>2.299299761727517E-2</v>
      </c>
      <c r="J320" s="101">
        <v>2.3426040530504483E-2</v>
      </c>
      <c r="K320" s="101">
        <v>1.3364762560157074E-2</v>
      </c>
      <c r="L320" s="101">
        <v>4.2007426267586377E-2</v>
      </c>
      <c r="M320" s="101">
        <v>4.096810144285294E-3</v>
      </c>
      <c r="N320" s="101">
        <v>2.991739514004995E-2</v>
      </c>
      <c r="O320" s="101">
        <v>2.9450140568194377E-2</v>
      </c>
      <c r="P320" s="101">
        <v>1.6275500266589936E-2</v>
      </c>
      <c r="Q320" s="101">
        <v>2.0149043717156784E-2</v>
      </c>
      <c r="R320" s="101">
        <v>2.2207729488501443E-2</v>
      </c>
      <c r="S320" s="101">
        <v>3.0798658212755521E-2</v>
      </c>
      <c r="T320" s="101">
        <v>4.3629138601568765E-2</v>
      </c>
      <c r="U320" s="101">
        <v>3.2051907040893626E-2</v>
      </c>
      <c r="V320" s="101">
        <v>2.8824642185383213E-2</v>
      </c>
      <c r="W320" s="101">
        <v>2.0271668348065305E-2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2.03552700984998E-2</v>
      </c>
      <c r="D321" s="104">
        <v>2.115540607387064E-2</v>
      </c>
      <c r="E321" s="104">
        <v>2.3472485318792986E-2</v>
      </c>
      <c r="F321" s="104">
        <v>3.7065424211073422E-2</v>
      </c>
      <c r="G321" s="104">
        <v>3.7083913128592522E-2</v>
      </c>
      <c r="H321" s="104">
        <v>3.8581050490363464E-2</v>
      </c>
      <c r="I321" s="104">
        <v>5.2098673405486372E-2</v>
      </c>
      <c r="J321" s="104">
        <v>2.021006658291357E-2</v>
      </c>
      <c r="K321" s="104">
        <v>3.2150923959012034E-2</v>
      </c>
      <c r="L321" s="104">
        <v>6.07206786309363E-3</v>
      </c>
      <c r="M321" s="104">
        <v>4.7866966943055991E-2</v>
      </c>
      <c r="N321" s="104">
        <v>2.2309996438570703E-2</v>
      </c>
      <c r="O321" s="104">
        <v>3.4880925457569364E-2</v>
      </c>
      <c r="P321" s="104">
        <v>4.6961544261208153E-2</v>
      </c>
      <c r="Q321" s="104">
        <v>1.8499749940734746E-2</v>
      </c>
      <c r="R321" s="104">
        <v>3.1243692666390883E-2</v>
      </c>
      <c r="S321" s="104">
        <v>3.2377895983353257E-2</v>
      </c>
      <c r="T321" s="104">
        <v>2.6250505964110105E-2</v>
      </c>
      <c r="U321" s="104">
        <v>3.630290037030226E-2</v>
      </c>
      <c r="V321" s="104">
        <v>2.5556580666697547E-2</v>
      </c>
      <c r="W321" s="104">
        <v>1.9547721775068153E-2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9.8917694633874498E-3</v>
      </c>
      <c r="D322" s="98">
        <v>1.0812703896303399E-2</v>
      </c>
      <c r="E322" s="98">
        <v>1.1735106519598944E-2</v>
      </c>
      <c r="F322" s="98">
        <v>1.8567579413644748E-2</v>
      </c>
      <c r="G322" s="98">
        <v>1.8826297239287852E-2</v>
      </c>
      <c r="H322" s="98">
        <v>1.9245423881062814E-2</v>
      </c>
      <c r="I322" s="98">
        <v>2.7747636895138018E-2</v>
      </c>
      <c r="J322" s="98">
        <v>9.7487484794742049E-3</v>
      </c>
      <c r="K322" s="98">
        <v>1.6020857570057251E-2</v>
      </c>
      <c r="L322" s="98">
        <v>2.5586121595138709E-3</v>
      </c>
      <c r="M322" s="98">
        <v>2.2175227300964707E-2</v>
      </c>
      <c r="N322" s="98">
        <v>9.8612355563243471E-3</v>
      </c>
      <c r="O322" s="98">
        <v>1.5764775147633085E-2</v>
      </c>
      <c r="P322" s="98">
        <v>2.2099208263598149E-2</v>
      </c>
      <c r="Q322" s="98">
        <v>8.8055308078195654E-3</v>
      </c>
      <c r="R322" s="98">
        <v>1.5410391772076756E-2</v>
      </c>
      <c r="S322" s="98">
        <v>1.6067045488156309E-2</v>
      </c>
      <c r="T322" s="98">
        <v>1.245671724026807E-2</v>
      </c>
      <c r="U322" s="98">
        <v>1.6612103960147617E-2</v>
      </c>
      <c r="V322" s="98">
        <v>1.1578582605401278E-2</v>
      </c>
      <c r="W322" s="98">
        <v>8.825480186381322E-3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1.0463500635112349E-2</v>
      </c>
      <c r="D323" s="98">
        <v>1.0342702177567243E-2</v>
      </c>
      <c r="E323" s="98">
        <v>1.1737378799194041E-2</v>
      </c>
      <c r="F323" s="98">
        <v>1.8497844797428675E-2</v>
      </c>
      <c r="G323" s="98">
        <v>1.8257615889304669E-2</v>
      </c>
      <c r="H323" s="98">
        <v>1.9335626609300646E-2</v>
      </c>
      <c r="I323" s="98">
        <v>2.4351036510348353E-2</v>
      </c>
      <c r="J323" s="98">
        <v>1.0461318103439367E-2</v>
      </c>
      <c r="K323" s="98">
        <v>1.613006638895478E-2</v>
      </c>
      <c r="L323" s="98">
        <v>3.5134557035797595E-3</v>
      </c>
      <c r="M323" s="98">
        <v>2.5691739642091285E-2</v>
      </c>
      <c r="N323" s="98">
        <v>1.2448760882246356E-2</v>
      </c>
      <c r="O323" s="98">
        <v>1.9116150309936276E-2</v>
      </c>
      <c r="P323" s="98">
        <v>2.4862335997610004E-2</v>
      </c>
      <c r="Q323" s="98">
        <v>9.694219132915181E-3</v>
      </c>
      <c r="R323" s="98">
        <v>1.5833300894314128E-2</v>
      </c>
      <c r="S323" s="98">
        <v>1.6310850495196948E-2</v>
      </c>
      <c r="T323" s="98">
        <v>1.3793788723842036E-2</v>
      </c>
      <c r="U323" s="98">
        <v>1.9690796410154639E-2</v>
      </c>
      <c r="V323" s="98">
        <v>1.3977998061296269E-2</v>
      </c>
      <c r="W323" s="98">
        <v>1.0722241588686831E-2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7.4983749612568696E-3</v>
      </c>
      <c r="D324" s="122">
        <v>7.753175776763716E-3</v>
      </c>
      <c r="E324" s="122">
        <v>8.2946127874576458E-3</v>
      </c>
      <c r="F324" s="122">
        <v>1.1419822098996259E-2</v>
      </c>
      <c r="G324" s="122">
        <v>1.337889275199744E-2</v>
      </c>
      <c r="H324" s="122">
        <v>1.7545845064155616E-2</v>
      </c>
      <c r="I324" s="122">
        <v>1.4053157634639504E-2</v>
      </c>
      <c r="J324" s="122">
        <v>9.1353860038653461E-3</v>
      </c>
      <c r="K324" s="122">
        <v>8.2222701329376299E-3</v>
      </c>
      <c r="L324" s="122">
        <v>1.0844750345818844E-2</v>
      </c>
      <c r="M324" s="122">
        <v>1.1472112755845414E-2</v>
      </c>
      <c r="N324" s="122">
        <v>1.1756598817044862E-2</v>
      </c>
      <c r="O324" s="122">
        <v>1.4300232433074192E-2</v>
      </c>
      <c r="P324" s="122">
        <v>1.3505021014106765E-2</v>
      </c>
      <c r="Q324" s="122">
        <v>8.0542971200230212E-3</v>
      </c>
      <c r="R324" s="122">
        <v>1.0789989621825121E-2</v>
      </c>
      <c r="S324" s="122">
        <v>1.270262138218442E-2</v>
      </c>
      <c r="T324" s="122">
        <v>1.4536162147182742E-2</v>
      </c>
      <c r="U324" s="122">
        <v>1.482476077461644E-2</v>
      </c>
      <c r="V324" s="122">
        <v>1.2432597386407977E-2</v>
      </c>
      <c r="W324" s="122">
        <v>9.3557494980880482E-3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7.4983749612568696E-3</v>
      </c>
      <c r="D326" s="33">
        <v>7.753175776763716E-3</v>
      </c>
      <c r="E326" s="33">
        <v>8.2946127874576458E-3</v>
      </c>
      <c r="F326" s="33">
        <v>1.1419822098996259E-2</v>
      </c>
      <c r="G326" s="33">
        <v>1.337889275199744E-2</v>
      </c>
      <c r="H326" s="33">
        <v>1.7545845064155616E-2</v>
      </c>
      <c r="I326" s="33">
        <v>1.4053157634639504E-2</v>
      </c>
      <c r="J326" s="33">
        <v>9.1353860038653461E-3</v>
      </c>
      <c r="K326" s="33">
        <v>8.2222701329376299E-3</v>
      </c>
      <c r="L326" s="33">
        <v>1.0844750345818844E-2</v>
      </c>
      <c r="M326" s="33">
        <v>1.1472112755845414E-2</v>
      </c>
      <c r="N326" s="33">
        <v>1.1756598817044862E-2</v>
      </c>
      <c r="O326" s="33">
        <v>1.4300232433074192E-2</v>
      </c>
      <c r="P326" s="33">
        <v>1.3505021014106765E-2</v>
      </c>
      <c r="Q326" s="33">
        <v>8.0542971200230212E-3</v>
      </c>
      <c r="R326" s="33">
        <v>1.0789989621825121E-2</v>
      </c>
      <c r="S326" s="33">
        <v>1.270262138218442E-2</v>
      </c>
      <c r="T326" s="33">
        <v>1.4536162147182742E-2</v>
      </c>
      <c r="U326" s="33">
        <v>1.482476077461644E-2</v>
      </c>
      <c r="V326" s="33">
        <v>1.2432597386407977E-2</v>
      </c>
      <c r="W326" s="33">
        <v>9.3557494980880482E-3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0.57728158493129222</v>
      </c>
      <c r="D328" s="119">
        <f t="shared" si="143"/>
        <v>0.58489330178906873</v>
      </c>
      <c r="E328" s="119">
        <f t="shared" si="143"/>
        <v>0.59192782777502351</v>
      </c>
      <c r="F328" s="119">
        <f t="shared" si="143"/>
        <v>0.59892613178582021</v>
      </c>
      <c r="G328" s="119">
        <f t="shared" si="143"/>
        <v>0.60718769913001946</v>
      </c>
      <c r="H328" s="119">
        <f t="shared" si="143"/>
        <v>0.61362500948210841</v>
      </c>
      <c r="I328" s="119">
        <f t="shared" si="143"/>
        <v>0.61880869467751787</v>
      </c>
      <c r="J328" s="119">
        <f t="shared" si="143"/>
        <v>0.62256041822536701</v>
      </c>
      <c r="K328" s="119">
        <f t="shared" si="143"/>
        <v>0.63406582972366821</v>
      </c>
      <c r="L328" s="119">
        <f t="shared" si="143"/>
        <v>0.63643729922792713</v>
      </c>
      <c r="M328" s="119">
        <f t="shared" si="143"/>
        <v>0.66733878828300319</v>
      </c>
      <c r="N328" s="119">
        <f t="shared" si="143"/>
        <v>0.68015725028191831</v>
      </c>
      <c r="O328" s="119">
        <f t="shared" si="143"/>
        <v>0.70169749378167245</v>
      </c>
      <c r="P328" s="119">
        <f t="shared" si="143"/>
        <v>0.74266773467833169</v>
      </c>
      <c r="Q328" s="119">
        <f t="shared" si="143"/>
        <v>0.76357549595761443</v>
      </c>
      <c r="R328" s="119">
        <f t="shared" ref="R328:V328" si="144">IF(R309=0,"",R309/R290)</f>
        <v>0.77799047474184935</v>
      </c>
      <c r="S328" s="119">
        <f t="shared" si="144"/>
        <v>0.77870236946458826</v>
      </c>
      <c r="T328" s="119">
        <f t="shared" si="144"/>
        <v>0.77994638911757574</v>
      </c>
      <c r="U328" s="119">
        <f t="shared" si="144"/>
        <v>0.78545144360632302</v>
      </c>
      <c r="V328" s="119">
        <f t="shared" si="144"/>
        <v>0.78852503657082462</v>
      </c>
      <c r="W328" s="119">
        <f t="shared" ref="W328" si="145">IF(W309=0,"",W309/W290)</f>
        <v>0.80198841893607231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0.55792780673593156</v>
      </c>
      <c r="D329" s="124">
        <f t="shared" si="146"/>
        <v>0.56386868414890212</v>
      </c>
      <c r="E329" s="124">
        <f t="shared" si="146"/>
        <v>0.57002583977817955</v>
      </c>
      <c r="F329" s="124">
        <f t="shared" si="146"/>
        <v>0.57614196600667189</v>
      </c>
      <c r="G329" s="124">
        <f t="shared" si="146"/>
        <v>0.58241909619442378</v>
      </c>
      <c r="H329" s="124">
        <f t="shared" si="146"/>
        <v>0.58883723689927747</v>
      </c>
      <c r="I329" s="124">
        <f t="shared" si="146"/>
        <v>0.59542986672234177</v>
      </c>
      <c r="J329" s="124">
        <f t="shared" si="146"/>
        <v>0.60257601298424968</v>
      </c>
      <c r="K329" s="124">
        <f t="shared" si="146"/>
        <v>0.610196811464365</v>
      </c>
      <c r="L329" s="124">
        <f t="shared" si="146"/>
        <v>0.61855284377216391</v>
      </c>
      <c r="M329" s="124">
        <f t="shared" si="146"/>
        <v>0.63146046239934883</v>
      </c>
      <c r="N329" s="124">
        <f t="shared" si="146"/>
        <v>0.65084496149454396</v>
      </c>
      <c r="O329" s="124">
        <f t="shared" si="146"/>
        <v>0.67715941980198102</v>
      </c>
      <c r="P329" s="124">
        <f t="shared" si="146"/>
        <v>0.70698729807553884</v>
      </c>
      <c r="Q329" s="124">
        <f t="shared" si="146"/>
        <v>0.73196951911329344</v>
      </c>
      <c r="R329" s="124">
        <f t="shared" ref="R329:V329" si="147">IF(R310=0,"",R310/R291)</f>
        <v>0.74412689625120854</v>
      </c>
      <c r="S329" s="124">
        <f t="shared" si="147"/>
        <v>0.7527222592816879</v>
      </c>
      <c r="T329" s="124">
        <f t="shared" si="147"/>
        <v>0.75900598804582153</v>
      </c>
      <c r="U329" s="124">
        <f t="shared" si="147"/>
        <v>0.76387501496913224</v>
      </c>
      <c r="V329" s="124">
        <f t="shared" si="147"/>
        <v>0.76812072272835152</v>
      </c>
      <c r="W329" s="124">
        <f t="shared" ref="W329" si="148">IF(W310=0,"",W310/W291)</f>
        <v>0.7710587949656279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3.3896666613144912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3.3896666613144912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0.78523221539547872</v>
      </c>
      <c r="D334" s="124">
        <f t="shared" si="161"/>
        <v>0.77552856004269666</v>
      </c>
      <c r="E334" s="124">
        <f t="shared" si="161"/>
        <v>0.77971434192786759</v>
      </c>
      <c r="F334" s="124">
        <f t="shared" si="161"/>
        <v>0.79307600522032295</v>
      </c>
      <c r="G334" s="124">
        <f t="shared" si="161"/>
        <v>0.78312996925114708</v>
      </c>
      <c r="H334" s="124">
        <f t="shared" si="161"/>
        <v>0.77850786877748157</v>
      </c>
      <c r="I334" s="124">
        <f t="shared" si="161"/>
        <v>0.80153233854253592</v>
      </c>
      <c r="J334" s="124">
        <f t="shared" si="161"/>
        <v>0.78338416671957856</v>
      </c>
      <c r="K334" s="124">
        <f t="shared" si="161"/>
        <v>0.81115162860742684</v>
      </c>
      <c r="L334" s="124">
        <f t="shared" si="161"/>
        <v>0.75130497798811202</v>
      </c>
      <c r="M334" s="124">
        <f t="shared" si="161"/>
        <v>0.8493482607684667</v>
      </c>
      <c r="N334" s="124">
        <f t="shared" si="161"/>
        <v>0.79392539333869216</v>
      </c>
      <c r="O334" s="124">
        <f t="shared" si="161"/>
        <v>0.81364116158282607</v>
      </c>
      <c r="P334" s="124">
        <f t="shared" si="161"/>
        <v>0.84297279702601047</v>
      </c>
      <c r="Q334" s="124">
        <f t="shared" si="161"/>
        <v>0.82206283269525027</v>
      </c>
      <c r="R334" s="124">
        <f t="shared" ref="R334:V334" si="162">IF(R315=0,"",R315/R296)</f>
        <v>0.83720616192312014</v>
      </c>
      <c r="S334" s="124">
        <f t="shared" si="162"/>
        <v>0.83621750154494756</v>
      </c>
      <c r="T334" s="124">
        <f t="shared" si="162"/>
        <v>0.83156624071021601</v>
      </c>
      <c r="U334" s="124">
        <f t="shared" si="162"/>
        <v>0.85323784851937312</v>
      </c>
      <c r="V334" s="124">
        <f t="shared" si="162"/>
        <v>0.85286847906655816</v>
      </c>
      <c r="W334" s="124">
        <f t="shared" ref="W334" si="163">IF(W315=0,"",W315/W296)</f>
        <v>0.85885989005481744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0.72590247705034727</v>
      </c>
      <c r="E339" s="112">
        <f t="shared" si="176"/>
        <v>0.72699327689904147</v>
      </c>
      <c r="F339" s="112">
        <f t="shared" si="176"/>
        <v>0.72809455487664432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0.73685785852484953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>
        <f t="shared" si="176"/>
        <v>0.76513186528130916</v>
      </c>
      <c r="Q339" s="112">
        <f t="shared" si="176"/>
        <v>0.77584221711109824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0.84428774977364585</v>
      </c>
      <c r="D340" s="113">
        <f t="shared" si="179"/>
        <v>0.83822844161405075</v>
      </c>
      <c r="E340" s="113">
        <f t="shared" si="179"/>
        <v>0.84193078478971795</v>
      </c>
      <c r="F340" s="113">
        <f t="shared" si="179"/>
        <v>0.84240654736830656</v>
      </c>
      <c r="G340" s="113">
        <f t="shared" si="179"/>
        <v>0.84142130304867446</v>
      </c>
      <c r="H340" s="113">
        <f t="shared" si="179"/>
        <v>0.84457703957530728</v>
      </c>
      <c r="I340" s="113">
        <f t="shared" si="179"/>
        <v>0.83670393243894559</v>
      </c>
      <c r="J340" s="113">
        <f t="shared" si="179"/>
        <v>0.85074357447136717</v>
      </c>
      <c r="K340" s="113">
        <f t="shared" si="179"/>
        <v>0.84767858968441123</v>
      </c>
      <c r="L340" s="113">
        <f t="shared" si="179"/>
        <v>0.86920353363896863</v>
      </c>
      <c r="M340" s="113">
        <f t="shared" si="179"/>
        <v>0.86019453334667573</v>
      </c>
      <c r="N340" s="113">
        <f t="shared" si="179"/>
        <v>0.86908553187295023</v>
      </c>
      <c r="O340" s="113">
        <f t="shared" si="179"/>
        <v>0.87162368354460562</v>
      </c>
      <c r="P340" s="113">
        <f t="shared" si="179"/>
        <v>0.87378099583667479</v>
      </c>
      <c r="Q340" s="113">
        <f t="shared" si="179"/>
        <v>0.8791043862755713</v>
      </c>
      <c r="R340" s="113">
        <f t="shared" ref="R340:V340" si="180">IF(R321=0,"",R321/R302)</f>
        <v>0.88006795493851397</v>
      </c>
      <c r="S340" s="113">
        <f t="shared" si="180"/>
        <v>0.8841579375285864</v>
      </c>
      <c r="T340" s="113">
        <f t="shared" si="180"/>
        <v>0.89305208012117243</v>
      </c>
      <c r="U340" s="113">
        <f t="shared" si="180"/>
        <v>0.90044860166130414</v>
      </c>
      <c r="V340" s="113">
        <f t="shared" si="180"/>
        <v>0.90481489512926305</v>
      </c>
      <c r="W340" s="113">
        <f t="shared" ref="W340" si="181">IF(W321=0,"",W321/W302)</f>
        <v>0.90782432742924057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0.72699327689904147</v>
      </c>
      <c r="F341" s="111">
        <f t="shared" si="182"/>
        <v>0.72809455487664432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0.7332946379776305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0.77584221711109846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0.81639909486192397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0.76926095304497577</v>
      </c>
      <c r="D343" s="124">
        <f t="shared" si="188"/>
        <v>0.77054993018673257</v>
      </c>
      <c r="E343" s="124">
        <f t="shared" si="188"/>
        <v>0.77188657057894683</v>
      </c>
      <c r="F343" s="124">
        <f t="shared" si="188"/>
        <v>0.77322971050531475</v>
      </c>
      <c r="G343" s="124">
        <f t="shared" si="188"/>
        <v>0.774616745481847</v>
      </c>
      <c r="H343" s="124">
        <f t="shared" si="188"/>
        <v>0.77604309877345601</v>
      </c>
      <c r="I343" s="124">
        <f t="shared" si="188"/>
        <v>0.77751798463637944</v>
      </c>
      <c r="J343" s="124">
        <f t="shared" si="188"/>
        <v>0.77907915062608435</v>
      </c>
      <c r="K343" s="124">
        <f t="shared" si="188"/>
        <v>0.78075869209350501</v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0.7927000699358463</v>
      </c>
      <c r="P343" s="124">
        <f t="shared" si="188"/>
        <v>0.79847070776467943</v>
      </c>
      <c r="Q343" s="124">
        <f t="shared" si="188"/>
        <v>0.80590829108716444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0.87405909770422452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0.76926095304497577</v>
      </c>
      <c r="D345" s="45">
        <f t="shared" si="194"/>
        <v>0.77054993018673257</v>
      </c>
      <c r="E345" s="45">
        <f t="shared" si="194"/>
        <v>0.77188657057894683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0.78075869209350501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1.6250481673295116</v>
      </c>
      <c r="D347" s="117">
        <f t="shared" si="197"/>
        <v>1.5921598929792962</v>
      </c>
      <c r="E347" s="117">
        <f t="shared" si="197"/>
        <v>1.6835084290589004</v>
      </c>
      <c r="F347" s="117">
        <f t="shared" si="197"/>
        <v>2.172058171285181</v>
      </c>
      <c r="G347" s="117">
        <f t="shared" si="197"/>
        <v>2.3916422386580165</v>
      </c>
      <c r="H347" s="117">
        <f t="shared" si="197"/>
        <v>3.0132629728879983</v>
      </c>
      <c r="I347" s="117">
        <f t="shared" si="197"/>
        <v>2.35962031594446</v>
      </c>
      <c r="J347" s="117">
        <f t="shared" si="197"/>
        <v>1.590709619444318</v>
      </c>
      <c r="K347" s="117">
        <f t="shared" si="197"/>
        <v>1.5347321577578183</v>
      </c>
      <c r="L347" s="117">
        <f t="shared" si="197"/>
        <v>1.8757546536870326</v>
      </c>
      <c r="M347" s="117">
        <f t="shared" si="197"/>
        <v>1.5586297926975743</v>
      </c>
      <c r="N347" s="117">
        <f t="shared" si="197"/>
        <v>1.6448062201735216</v>
      </c>
      <c r="O347" s="117">
        <f t="shared" si="197"/>
        <v>2.0694044373174503</v>
      </c>
      <c r="P347" s="117">
        <f t="shared" si="197"/>
        <v>1.4449822507625016</v>
      </c>
      <c r="Q347" s="117">
        <f t="shared" si="197"/>
        <v>0.81194793851559199</v>
      </c>
      <c r="R347" s="117">
        <f t="shared" ref="R347:V347" si="198">R348+R351+R353+R362</f>
        <v>1.0666462202398554</v>
      </c>
      <c r="S347" s="117">
        <f t="shared" si="198"/>
        <v>1.2180015755739975</v>
      </c>
      <c r="T347" s="117">
        <f t="shared" si="198"/>
        <v>1.338345033850753</v>
      </c>
      <c r="U347" s="117">
        <f t="shared" si="198"/>
        <v>1.3065543434271383</v>
      </c>
      <c r="V347" s="117">
        <f t="shared" si="198"/>
        <v>1.0628131181490219</v>
      </c>
      <c r="W347" s="117">
        <f t="shared" ref="W347" si="199">W348+W351+W353+W362</f>
        <v>0.71499086666277445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1.6250481673295116</v>
      </c>
      <c r="D348" s="122">
        <f t="shared" si="200"/>
        <v>1.5921598929792962</v>
      </c>
      <c r="E348" s="122">
        <f t="shared" si="200"/>
        <v>1.6835084290589004</v>
      </c>
      <c r="F348" s="122">
        <f t="shared" si="200"/>
        <v>2.172058171285181</v>
      </c>
      <c r="G348" s="122">
        <f t="shared" si="200"/>
        <v>2.3916422386580165</v>
      </c>
      <c r="H348" s="122">
        <f t="shared" si="200"/>
        <v>3.0132629728879983</v>
      </c>
      <c r="I348" s="122">
        <f t="shared" si="200"/>
        <v>2.35962031594446</v>
      </c>
      <c r="J348" s="122">
        <f t="shared" si="200"/>
        <v>1.590709619444318</v>
      </c>
      <c r="K348" s="122">
        <f t="shared" si="200"/>
        <v>1.5347321577578183</v>
      </c>
      <c r="L348" s="122">
        <f t="shared" si="200"/>
        <v>1.8757546536870326</v>
      </c>
      <c r="M348" s="122">
        <f t="shared" si="200"/>
        <v>1.5586297926975743</v>
      </c>
      <c r="N348" s="122">
        <f t="shared" si="200"/>
        <v>1.6448062201735216</v>
      </c>
      <c r="O348" s="122">
        <f t="shared" si="200"/>
        <v>2.0694044373174503</v>
      </c>
      <c r="P348" s="122">
        <f t="shared" si="200"/>
        <v>1.4449822507625016</v>
      </c>
      <c r="Q348" s="122">
        <f t="shared" si="200"/>
        <v>0.81194793851559199</v>
      </c>
      <c r="R348" s="122">
        <f t="shared" ref="R348:V348" si="201">SUM(R349:R350)</f>
        <v>1.0666462202398554</v>
      </c>
      <c r="S348" s="122">
        <f t="shared" si="201"/>
        <v>1.2180015755739975</v>
      </c>
      <c r="T348" s="122">
        <f t="shared" si="201"/>
        <v>1.338345033850753</v>
      </c>
      <c r="U348" s="122">
        <f t="shared" si="201"/>
        <v>1.3065543434271383</v>
      </c>
      <c r="V348" s="122">
        <f t="shared" si="201"/>
        <v>1.0628131181490219</v>
      </c>
      <c r="W348" s="122">
        <f t="shared" ref="W348" si="202">SUM(W349:W350)</f>
        <v>0.71499086666277445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1.6250481673295116</v>
      </c>
      <c r="D349" s="98">
        <v>1.5921598929792962</v>
      </c>
      <c r="E349" s="98">
        <v>1.6835084290589004</v>
      </c>
      <c r="F349" s="98">
        <v>2.172058171285181</v>
      </c>
      <c r="G349" s="98">
        <v>2.3916422386580165</v>
      </c>
      <c r="H349" s="98">
        <v>3.0132629728879983</v>
      </c>
      <c r="I349" s="98">
        <v>2.35962031594446</v>
      </c>
      <c r="J349" s="98">
        <v>1.590709619444318</v>
      </c>
      <c r="K349" s="98">
        <v>1.5347321577578183</v>
      </c>
      <c r="L349" s="98">
        <v>1.8757546536870326</v>
      </c>
      <c r="M349" s="98">
        <v>1.5586297926975743</v>
      </c>
      <c r="N349" s="98">
        <v>1.6448062201735216</v>
      </c>
      <c r="O349" s="98">
        <v>2.0694044373174503</v>
      </c>
      <c r="P349" s="98">
        <v>1.4449822507625016</v>
      </c>
      <c r="Q349" s="98">
        <v>0.81194793851559199</v>
      </c>
      <c r="R349" s="98">
        <v>1.0666462202398554</v>
      </c>
      <c r="S349" s="98">
        <v>1.2180015755739975</v>
      </c>
      <c r="T349" s="98">
        <v>1.338345033850753</v>
      </c>
      <c r="U349" s="98">
        <v>1.3065543434271383</v>
      </c>
      <c r="V349" s="98">
        <v>1.0628131181490219</v>
      </c>
      <c r="W349" s="98">
        <v>0.71499086666277445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16732.29400027683</v>
      </c>
      <c r="D366" s="117">
        <f t="shared" si="204"/>
        <v>16145.670309220315</v>
      </c>
      <c r="E366" s="117">
        <f t="shared" si="204"/>
        <v>15946.07615482338</v>
      </c>
      <c r="F366" s="117">
        <f t="shared" si="204"/>
        <v>15392.16645486738</v>
      </c>
      <c r="G366" s="117">
        <f t="shared" si="204"/>
        <v>14636.310052983192</v>
      </c>
      <c r="H366" s="117">
        <f t="shared" si="204"/>
        <v>15336.153318172497</v>
      </c>
      <c r="I366" s="117">
        <f t="shared" si="204"/>
        <v>14133.226084458594</v>
      </c>
      <c r="J366" s="117">
        <f t="shared" si="204"/>
        <v>14890.500392433207</v>
      </c>
      <c r="K366" s="117">
        <f t="shared" si="204"/>
        <v>14632.128690227524</v>
      </c>
      <c r="L366" s="117">
        <f t="shared" si="204"/>
        <v>16512.260734835425</v>
      </c>
      <c r="M366" s="117">
        <f t="shared" si="204"/>
        <v>13185.61598324962</v>
      </c>
      <c r="N366" s="117">
        <f t="shared" si="204"/>
        <v>13590.355280500575</v>
      </c>
      <c r="O366" s="117">
        <f t="shared" si="204"/>
        <v>13705.701669950493</v>
      </c>
      <c r="P366" s="117">
        <f t="shared" si="204"/>
        <v>10340.857811227339</v>
      </c>
      <c r="Q366" s="117">
        <f t="shared" si="204"/>
        <v>9722.4907630242797</v>
      </c>
      <c r="R366" s="117">
        <f t="shared" ref="R366:V366" si="205">R367+R370+R372+R381</f>
        <v>9414.9731959158689</v>
      </c>
      <c r="S366" s="117">
        <f t="shared" si="205"/>
        <v>9021.7263050645215</v>
      </c>
      <c r="T366" s="117">
        <f t="shared" si="205"/>
        <v>8551.2707496151834</v>
      </c>
      <c r="U366" s="117">
        <f t="shared" si="205"/>
        <v>8053.7655994098859</v>
      </c>
      <c r="V366" s="117">
        <f t="shared" si="205"/>
        <v>7687.2275461530098</v>
      </c>
      <c r="W366" s="117">
        <f t="shared" ref="W366" si="206">W367+W370+W372+W381</f>
        <v>6957.7847347788947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15316.477852064019</v>
      </c>
      <c r="D367" s="122">
        <f t="shared" si="207"/>
        <v>14543.653103178172</v>
      </c>
      <c r="E367" s="122">
        <f t="shared" si="207"/>
        <v>14347.653666246993</v>
      </c>
      <c r="F367" s="122">
        <f t="shared" si="207"/>
        <v>13848.754987591721</v>
      </c>
      <c r="G367" s="122">
        <f t="shared" si="207"/>
        <v>13060.32510962667</v>
      </c>
      <c r="H367" s="122">
        <f t="shared" si="207"/>
        <v>13740.909964841763</v>
      </c>
      <c r="I367" s="122">
        <f t="shared" si="207"/>
        <v>12572.303963097824</v>
      </c>
      <c r="J367" s="122">
        <f t="shared" si="207"/>
        <v>13396.685520343679</v>
      </c>
      <c r="K367" s="122">
        <f t="shared" si="207"/>
        <v>13123.811632985853</v>
      </c>
      <c r="L367" s="122">
        <f t="shared" si="207"/>
        <v>14875.985452212833</v>
      </c>
      <c r="M367" s="122">
        <f t="shared" si="207"/>
        <v>11650.008644163512</v>
      </c>
      <c r="N367" s="122">
        <f t="shared" si="207"/>
        <v>11996.591144956397</v>
      </c>
      <c r="O367" s="122">
        <f t="shared" si="207"/>
        <v>12173.456275312845</v>
      </c>
      <c r="P367" s="122">
        <f t="shared" si="207"/>
        <v>8823.4692316049859</v>
      </c>
      <c r="Q367" s="122">
        <f t="shared" si="207"/>
        <v>8176.5999408471644</v>
      </c>
      <c r="R367" s="122">
        <f t="shared" ref="R367:V367" si="208">SUM(R368:R369)</f>
        <v>7880.4826538241659</v>
      </c>
      <c r="S367" s="122">
        <f t="shared" si="208"/>
        <v>7527.4819144060884</v>
      </c>
      <c r="T367" s="122">
        <f t="shared" si="208"/>
        <v>7125.9989864535364</v>
      </c>
      <c r="U367" s="122">
        <f t="shared" si="208"/>
        <v>6730.5653467180655</v>
      </c>
      <c r="V367" s="122">
        <f t="shared" si="208"/>
        <v>6440.3168155569356</v>
      </c>
      <c r="W367" s="122">
        <f t="shared" ref="W367" si="209">SUM(W368:W369)</f>
        <v>5737.3705542459666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15124.228755411626</v>
      </c>
      <c r="D368" s="98">
        <v>14362.663899960162</v>
      </c>
      <c r="E368" s="98">
        <v>14170.388145137887</v>
      </c>
      <c r="F368" s="98">
        <v>13679.254085498218</v>
      </c>
      <c r="G368" s="98">
        <v>12902.509755249475</v>
      </c>
      <c r="H368" s="98">
        <v>13577.212373803311</v>
      </c>
      <c r="I368" s="98">
        <v>12425.217202176802</v>
      </c>
      <c r="J368" s="98">
        <v>13237.420818485889</v>
      </c>
      <c r="K368" s="98">
        <v>12967.701642460725</v>
      </c>
      <c r="L368" s="98">
        <v>14692.911307180857</v>
      </c>
      <c r="M368" s="98">
        <v>11512.373036135526</v>
      </c>
      <c r="N368" s="98">
        <v>11850.636293283127</v>
      </c>
      <c r="O368" s="98">
        <v>12018.335136703769</v>
      </c>
      <c r="P368" s="98">
        <v>8713.8041062271077</v>
      </c>
      <c r="Q368" s="98">
        <v>8068.4961715471472</v>
      </c>
      <c r="R368" s="98">
        <v>7774.1264452853438</v>
      </c>
      <c r="S368" s="98">
        <v>7426.4077815360797</v>
      </c>
      <c r="T368" s="98">
        <v>7030.5971391205176</v>
      </c>
      <c r="U368" s="98">
        <v>6641.6766169592956</v>
      </c>
      <c r="V368" s="98">
        <v>6356.9271117383132</v>
      </c>
      <c r="W368" s="98">
        <v>5661.0089635326158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192.24909665239326</v>
      </c>
      <c r="D369" s="98">
        <v>180.9892032180112</v>
      </c>
      <c r="E369" s="98">
        <v>177.26552110910637</v>
      </c>
      <c r="F369" s="98">
        <v>169.5009020935035</v>
      </c>
      <c r="G369" s="98">
        <v>157.81535437719472</v>
      </c>
      <c r="H369" s="98">
        <v>163.69759103845198</v>
      </c>
      <c r="I369" s="98">
        <v>147.08676092102243</v>
      </c>
      <c r="J369" s="98">
        <v>159.26470185778925</v>
      </c>
      <c r="K369" s="98">
        <v>156.1099905251294</v>
      </c>
      <c r="L369" s="98">
        <v>183.07414503197586</v>
      </c>
      <c r="M369" s="98">
        <v>137.63560802798523</v>
      </c>
      <c r="N369" s="98">
        <v>145.95485167326945</v>
      </c>
      <c r="O369" s="98">
        <v>155.12113860907584</v>
      </c>
      <c r="P369" s="98">
        <v>109.66512537787848</v>
      </c>
      <c r="Q369" s="98">
        <v>108.10376930001684</v>
      </c>
      <c r="R369" s="98">
        <v>106.35620853882185</v>
      </c>
      <c r="S369" s="98">
        <v>101.07413287000875</v>
      </c>
      <c r="T369" s="98">
        <v>95.401847333018978</v>
      </c>
      <c r="U369" s="98">
        <v>88.888729758769898</v>
      </c>
      <c r="V369" s="98">
        <v>83.38970381862201</v>
      </c>
      <c r="W369" s="98">
        <v>76.36159071335122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3.2001222353514978</v>
      </c>
      <c r="D370" s="122">
        <f t="shared" si="210"/>
        <v>0.81269262584613011</v>
      </c>
      <c r="E370" s="122">
        <f t="shared" si="210"/>
        <v>7.8957076585128707</v>
      </c>
      <c r="F370" s="122">
        <f t="shared" si="210"/>
        <v>9.8730720902260103</v>
      </c>
      <c r="G370" s="122">
        <f t="shared" si="210"/>
        <v>21.868404562434399</v>
      </c>
      <c r="H370" s="122">
        <f t="shared" si="210"/>
        <v>33.864009993836753</v>
      </c>
      <c r="I370" s="122">
        <f t="shared" si="210"/>
        <v>6.1813634406091369</v>
      </c>
      <c r="J370" s="122">
        <f t="shared" si="210"/>
        <v>11.420103556560425</v>
      </c>
      <c r="K370" s="122">
        <f t="shared" si="210"/>
        <v>20.669167872975056</v>
      </c>
      <c r="L370" s="122">
        <f t="shared" si="210"/>
        <v>25.197567964376852</v>
      </c>
      <c r="M370" s="122">
        <f t="shared" si="210"/>
        <v>56.597329731723086</v>
      </c>
      <c r="N370" s="122">
        <f t="shared" si="210"/>
        <v>57.728940804669726</v>
      </c>
      <c r="O370" s="122">
        <f t="shared" si="210"/>
        <v>42.354149253404451</v>
      </c>
      <c r="P370" s="122">
        <f t="shared" si="210"/>
        <v>52.800104531500345</v>
      </c>
      <c r="Q370" s="122">
        <f t="shared" si="210"/>
        <v>49.257755656571618</v>
      </c>
      <c r="R370" s="122">
        <f t="shared" si="210"/>
        <v>50.556469528822184</v>
      </c>
      <c r="S370" s="122">
        <f t="shared" si="210"/>
        <v>30.352593599490149</v>
      </c>
      <c r="T370" s="122">
        <f t="shared" si="210"/>
        <v>19.500526299036331</v>
      </c>
      <c r="U370" s="122">
        <f t="shared" si="210"/>
        <v>14.527315231301214</v>
      </c>
      <c r="V370" s="122">
        <f t="shared" si="210"/>
        <v>12.498796722889585</v>
      </c>
      <c r="W370" s="122">
        <f t="shared" si="210"/>
        <v>26.731155261319604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3.2001222353514978</v>
      </c>
      <c r="D371" s="98">
        <f>RES_hhdet_in_fech!D29</f>
        <v>0.81269262584613011</v>
      </c>
      <c r="E371" s="98">
        <f>RES_hhdet_in_fech!E29</f>
        <v>7.8957076585128707</v>
      </c>
      <c r="F371" s="98">
        <f>RES_hhdet_in_fech!F29</f>
        <v>9.8730720902260103</v>
      </c>
      <c r="G371" s="98">
        <f>RES_hhdet_in_fech!G29</f>
        <v>21.868404562434399</v>
      </c>
      <c r="H371" s="98">
        <f>RES_hhdet_in_fech!H29</f>
        <v>33.864009993836753</v>
      </c>
      <c r="I371" s="98">
        <f>RES_hhdet_in_fech!I29</f>
        <v>6.1813634406091369</v>
      </c>
      <c r="J371" s="98">
        <f>RES_hhdet_in_fech!J29</f>
        <v>11.420103556560425</v>
      </c>
      <c r="K371" s="98">
        <f>RES_hhdet_in_fech!K29</f>
        <v>20.669167872975056</v>
      </c>
      <c r="L371" s="98">
        <f>RES_hhdet_in_fech!L29</f>
        <v>25.197567964376852</v>
      </c>
      <c r="M371" s="98">
        <f>RES_hhdet_in_fech!M29</f>
        <v>56.597329731723086</v>
      </c>
      <c r="N371" s="98">
        <f>RES_hhdet_in_fech!N29</f>
        <v>57.728940804669726</v>
      </c>
      <c r="O371" s="98">
        <f>RES_hhdet_in_fech!O29</f>
        <v>42.354149253404451</v>
      </c>
      <c r="P371" s="98">
        <f>RES_hhdet_in_fech!P29</f>
        <v>52.800104531500345</v>
      </c>
      <c r="Q371" s="98">
        <f>RES_hhdet_in_fech!Q29</f>
        <v>49.257755656571618</v>
      </c>
      <c r="R371" s="98">
        <f>RES_hhdet_in_fech!R29</f>
        <v>50.556469528822184</v>
      </c>
      <c r="S371" s="98">
        <f>RES_hhdet_in_fech!S29</f>
        <v>30.352593599490149</v>
      </c>
      <c r="T371" s="98">
        <f>RES_hhdet_in_fech!T29</f>
        <v>19.500526299036331</v>
      </c>
      <c r="U371" s="98">
        <f>RES_hhdet_in_fech!U29</f>
        <v>14.527315231301214</v>
      </c>
      <c r="V371" s="98">
        <f>RES_hhdet_in_fech!V29</f>
        <v>12.498796722889585</v>
      </c>
      <c r="W371" s="98">
        <f>RES_hhdet_in_fech!W29</f>
        <v>26.731155261319604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1172.9469292031474</v>
      </c>
      <c r="D372" s="122">
        <v>1361.4102785838168</v>
      </c>
      <c r="E372" s="122">
        <v>1351.5692854652921</v>
      </c>
      <c r="F372" s="122">
        <v>1287.8111315770345</v>
      </c>
      <c r="G372" s="122">
        <v>1307.9534985138848</v>
      </c>
      <c r="H372" s="122">
        <v>1292.2422238616164</v>
      </c>
      <c r="I372" s="122">
        <v>1303.2992852373707</v>
      </c>
      <c r="J372" s="122">
        <v>1224.6028116590926</v>
      </c>
      <c r="K372" s="122">
        <v>1252.5672276831815</v>
      </c>
      <c r="L372" s="122">
        <v>1324.3019616148465</v>
      </c>
      <c r="M372" s="122">
        <v>1193.8461528717471</v>
      </c>
      <c r="N372" s="122">
        <v>1252.1522775311421</v>
      </c>
      <c r="O372" s="122">
        <v>1213.1048696332427</v>
      </c>
      <c r="P372" s="122">
        <v>1195.1292041443792</v>
      </c>
      <c r="Q372" s="122">
        <v>1234.2607490855512</v>
      </c>
      <c r="R372" s="122">
        <v>1229.3332401109606</v>
      </c>
      <c r="S372" s="122">
        <v>1216.9681131552873</v>
      </c>
      <c r="T372" s="122">
        <v>1166.2442984255551</v>
      </c>
      <c r="U372" s="122">
        <v>1075.872420684314</v>
      </c>
      <c r="V372" s="122">
        <v>1007.5551004542094</v>
      </c>
      <c r="W372" s="122">
        <v>969.78889369071032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1270.4240229441677</v>
      </c>
      <c r="D377" s="101">
        <v>1454.3041071709561</v>
      </c>
      <c r="E377" s="101">
        <v>1449.3706973941769</v>
      </c>
      <c r="F377" s="101">
        <v>1402.4057222346548</v>
      </c>
      <c r="G377" s="101">
        <v>1404.3588042850508</v>
      </c>
      <c r="H377" s="101">
        <v>1377.1217164633556</v>
      </c>
      <c r="I377" s="101">
        <v>1427.3364856280771</v>
      </c>
      <c r="J377" s="101">
        <v>1308.2229260280833</v>
      </c>
      <c r="K377" s="101">
        <v>1382.2388734335186</v>
      </c>
      <c r="L377" s="101">
        <v>1350.3320533326373</v>
      </c>
      <c r="M377" s="101">
        <v>1369.3927481228147</v>
      </c>
      <c r="N377" s="101">
        <v>1332.9008649134082</v>
      </c>
      <c r="O377" s="101">
        <v>1308.7040246525746</v>
      </c>
      <c r="P377" s="101">
        <v>1315.891018472036</v>
      </c>
      <c r="Q377" s="101">
        <v>1307.5212811095651</v>
      </c>
      <c r="R377" s="101">
        <v>1313.2882806910632</v>
      </c>
      <c r="S377" s="101">
        <v>1286.2498655860334</v>
      </c>
      <c r="T377" s="101">
        <v>1215.026325961463</v>
      </c>
      <c r="U377" s="101">
        <v>1139.9632564763729</v>
      </c>
      <c r="V377" s="101">
        <v>1059.1541662513989</v>
      </c>
      <c r="W377" s="101">
        <v>1020.4230426154323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1091.0206558643911</v>
      </c>
      <c r="D378" s="104">
        <v>1259.7453588854448</v>
      </c>
      <c r="E378" s="104">
        <v>1251.8798153910618</v>
      </c>
      <c r="F378" s="104">
        <v>1212.5914595103022</v>
      </c>
      <c r="G378" s="104">
        <v>1217.5019645955697</v>
      </c>
      <c r="H378" s="104">
        <v>1191.1861463469893</v>
      </c>
      <c r="I378" s="104">
        <v>1248.5518312718175</v>
      </c>
      <c r="J378" s="104">
        <v>1127.6717403089158</v>
      </c>
      <c r="K378" s="104">
        <v>1198.6548314880688</v>
      </c>
      <c r="L378" s="104">
        <v>1144.2910456509687</v>
      </c>
      <c r="M378" s="104">
        <v>1178.8175736790329</v>
      </c>
      <c r="N378" s="104">
        <v>1143.8687312330837</v>
      </c>
      <c r="O378" s="104">
        <v>1132.3922010402791</v>
      </c>
      <c r="P378" s="104">
        <v>1153.2413423480702</v>
      </c>
      <c r="Q378" s="104">
        <v>1154.4344146631583</v>
      </c>
      <c r="R378" s="104">
        <v>1169.6371630979133</v>
      </c>
      <c r="S378" s="104">
        <v>1151.0568243563071</v>
      </c>
      <c r="T378" s="104">
        <v>1085.250646358</v>
      </c>
      <c r="U378" s="104">
        <v>1019.3052917026273</v>
      </c>
      <c r="V378" s="104">
        <v>949.39430374639494</v>
      </c>
      <c r="W378" s="104">
        <v>917.30001403614517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617.51671661786725</v>
      </c>
      <c r="D379" s="98">
        <v>743.4980356017237</v>
      </c>
      <c r="E379" s="98">
        <v>724.83072104887401</v>
      </c>
      <c r="F379" s="98">
        <v>702.8048836949099</v>
      </c>
      <c r="G379" s="98">
        <v>713.14074656085882</v>
      </c>
      <c r="H379" s="98">
        <v>686.98583812688514</v>
      </c>
      <c r="I379" s="98">
        <v>760.27156469362558</v>
      </c>
      <c r="J379" s="98">
        <v>631.0793748272838</v>
      </c>
      <c r="K379" s="98">
        <v>688.89213555452511</v>
      </c>
      <c r="L379" s="98">
        <v>568.7771043462842</v>
      </c>
      <c r="M379" s="98">
        <v>634.56450985841059</v>
      </c>
      <c r="N379" s="98">
        <v>589.15957774448168</v>
      </c>
      <c r="O379" s="98">
        <v>591.46561197809206</v>
      </c>
      <c r="P379" s="98">
        <v>619.75616217795152</v>
      </c>
      <c r="Q379" s="98">
        <v>622.62418581502845</v>
      </c>
      <c r="R379" s="98">
        <v>647.9904509141362</v>
      </c>
      <c r="S379" s="98">
        <v>638.3671182505218</v>
      </c>
      <c r="T379" s="98">
        <v>575.97520871265738</v>
      </c>
      <c r="U379" s="98">
        <v>521.47059115893501</v>
      </c>
      <c r="V379" s="98">
        <v>479.55581399819971</v>
      </c>
      <c r="W379" s="98">
        <v>460.52466723604323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473.50393924652377</v>
      </c>
      <c r="D380" s="98">
        <v>516.24732328372113</v>
      </c>
      <c r="E380" s="98">
        <v>527.04909434218803</v>
      </c>
      <c r="F380" s="98">
        <v>509.78657581539215</v>
      </c>
      <c r="G380" s="98">
        <v>504.36121803471093</v>
      </c>
      <c r="H380" s="98">
        <v>504.20030822010426</v>
      </c>
      <c r="I380" s="98">
        <v>488.28026657819203</v>
      </c>
      <c r="J380" s="98">
        <v>496.59236548163199</v>
      </c>
      <c r="K380" s="98">
        <v>509.76269593354374</v>
      </c>
      <c r="L380" s="98">
        <v>575.51394130468452</v>
      </c>
      <c r="M380" s="98">
        <v>544.25306382062229</v>
      </c>
      <c r="N380" s="98">
        <v>554.70915348860194</v>
      </c>
      <c r="O380" s="98">
        <v>540.92658906218708</v>
      </c>
      <c r="P380" s="98">
        <v>533.48518017011884</v>
      </c>
      <c r="Q380" s="98">
        <v>531.8102288481299</v>
      </c>
      <c r="R380" s="98">
        <v>521.64671218377714</v>
      </c>
      <c r="S380" s="98">
        <v>512.68970610578515</v>
      </c>
      <c r="T380" s="98">
        <v>509.27543764534244</v>
      </c>
      <c r="U380" s="98">
        <v>497.83470054369224</v>
      </c>
      <c r="V380" s="98">
        <v>469.83848974819534</v>
      </c>
      <c r="W380" s="98">
        <v>456.775346800102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239.66909677431329</v>
      </c>
      <c r="D381" s="122">
        <v>239.79423483247999</v>
      </c>
      <c r="E381" s="122">
        <v>238.95749545258417</v>
      </c>
      <c r="F381" s="122">
        <v>245.72726360839866</v>
      </c>
      <c r="G381" s="122">
        <v>246.16304028020272</v>
      </c>
      <c r="H381" s="122">
        <v>269.13711947528066</v>
      </c>
      <c r="I381" s="122">
        <v>251.44147268279121</v>
      </c>
      <c r="J381" s="122">
        <v>257.79195687387522</v>
      </c>
      <c r="K381" s="122">
        <v>235.08066168551548</v>
      </c>
      <c r="L381" s="122">
        <v>286.77575304336796</v>
      </c>
      <c r="M381" s="122">
        <v>285.16385648263696</v>
      </c>
      <c r="N381" s="122">
        <v>283.88291720836645</v>
      </c>
      <c r="O381" s="122">
        <v>276.78637575100277</v>
      </c>
      <c r="P381" s="122">
        <v>269.45927094647436</v>
      </c>
      <c r="Q381" s="122">
        <v>262.37231743499194</v>
      </c>
      <c r="R381" s="122">
        <v>254.60083245192095</v>
      </c>
      <c r="S381" s="122">
        <v>246.92368390365533</v>
      </c>
      <c r="T381" s="122">
        <v>239.52693843705427</v>
      </c>
      <c r="U381" s="122">
        <v>232.80051677620602</v>
      </c>
      <c r="V381" s="122">
        <v>226.85683341897473</v>
      </c>
      <c r="W381" s="122">
        <v>223.89413158089786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239.66909677431329</v>
      </c>
      <c r="D383" s="33">
        <v>239.79423483247999</v>
      </c>
      <c r="E383" s="33">
        <v>238.95749545258417</v>
      </c>
      <c r="F383" s="33">
        <v>245.72726360839866</v>
      </c>
      <c r="G383" s="33">
        <v>246.16304028020272</v>
      </c>
      <c r="H383" s="33">
        <v>269.13711947528066</v>
      </c>
      <c r="I383" s="33">
        <v>251.44147268279121</v>
      </c>
      <c r="J383" s="33">
        <v>257.79195687387522</v>
      </c>
      <c r="K383" s="33">
        <v>235.08066168551548</v>
      </c>
      <c r="L383" s="33">
        <v>286.77575304336796</v>
      </c>
      <c r="M383" s="33">
        <v>285.16385648263696</v>
      </c>
      <c r="N383" s="33">
        <v>283.88291720836645</v>
      </c>
      <c r="O383" s="33">
        <v>276.78637575100277</v>
      </c>
      <c r="P383" s="33">
        <v>269.45927094647436</v>
      </c>
      <c r="Q383" s="33">
        <v>262.37231743499194</v>
      </c>
      <c r="R383" s="33">
        <v>254.60083245192095</v>
      </c>
      <c r="S383" s="33">
        <v>246.92368390365533</v>
      </c>
      <c r="T383" s="33">
        <v>239.52693843705427</v>
      </c>
      <c r="U383" s="33">
        <v>232.80051677620602</v>
      </c>
      <c r="V383" s="33">
        <v>226.85683341897473</v>
      </c>
      <c r="W383" s="33">
        <v>223.89413158089786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9659.2452000161611</v>
      </c>
      <c r="D385" s="117">
        <f t="shared" si="211"/>
        <v>9443.4944167576032</v>
      </c>
      <c r="E385" s="117">
        <f t="shared" si="211"/>
        <v>9438.9262198597025</v>
      </c>
      <c r="F385" s="117">
        <f t="shared" si="211"/>
        <v>9218.7707146171815</v>
      </c>
      <c r="G385" s="117">
        <f t="shared" si="211"/>
        <v>8886.9874248244378</v>
      </c>
      <c r="H385" s="117">
        <f t="shared" si="211"/>
        <v>9410.6472252826643</v>
      </c>
      <c r="I385" s="117">
        <f t="shared" si="211"/>
        <v>8745.763184906069</v>
      </c>
      <c r="J385" s="117">
        <f t="shared" si="211"/>
        <v>9270.236151898207</v>
      </c>
      <c r="K385" s="117">
        <f t="shared" si="211"/>
        <v>9277.732818592609</v>
      </c>
      <c r="L385" s="117">
        <f t="shared" si="211"/>
        <v>10509.018626226005</v>
      </c>
      <c r="M385" s="117">
        <f t="shared" si="211"/>
        <v>8799.2729930268033</v>
      </c>
      <c r="N385" s="117">
        <f t="shared" si="211"/>
        <v>9243.5786779396203</v>
      </c>
      <c r="O385" s="117">
        <f t="shared" si="211"/>
        <v>9617.2565123235454</v>
      </c>
      <c r="P385" s="117">
        <f t="shared" si="211"/>
        <v>7679.8214452949387</v>
      </c>
      <c r="Q385" s="117">
        <f t="shared" si="211"/>
        <v>7423.8557063195867</v>
      </c>
      <c r="R385" s="117">
        <f t="shared" ref="R385:V385" si="212">R386+R389+R391+R400</f>
        <v>7324.7594663723739</v>
      </c>
      <c r="S385" s="117">
        <f t="shared" si="212"/>
        <v>7025.2396504147464</v>
      </c>
      <c r="T385" s="117">
        <f t="shared" si="212"/>
        <v>6669.5327435291065</v>
      </c>
      <c r="U385" s="117">
        <f t="shared" si="212"/>
        <v>6325.8418165234389</v>
      </c>
      <c r="V385" s="117">
        <f t="shared" si="212"/>
        <v>6061.5713819585535</v>
      </c>
      <c r="W385" s="117">
        <f t="shared" ref="W385" si="213">W386+W389+W391+W400</f>
        <v>5580.0627787428648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8545.4888949215529</v>
      </c>
      <c r="D386" s="122">
        <f t="shared" si="214"/>
        <v>8200.7105380071735</v>
      </c>
      <c r="E386" s="122">
        <f t="shared" si="214"/>
        <v>8178.5333299489184</v>
      </c>
      <c r="F386" s="122">
        <f t="shared" si="214"/>
        <v>7978.8489252957961</v>
      </c>
      <c r="G386" s="122">
        <f t="shared" si="214"/>
        <v>7606.5827463541036</v>
      </c>
      <c r="H386" s="122">
        <f t="shared" si="214"/>
        <v>8091.1594561791717</v>
      </c>
      <c r="I386" s="122">
        <f t="shared" si="214"/>
        <v>7485.9252731401066</v>
      </c>
      <c r="J386" s="122">
        <f t="shared" si="214"/>
        <v>8072.5213480525199</v>
      </c>
      <c r="K386" s="122">
        <f t="shared" si="214"/>
        <v>8008.1080127069099</v>
      </c>
      <c r="L386" s="122">
        <f t="shared" si="214"/>
        <v>9201.5831053795901</v>
      </c>
      <c r="M386" s="122">
        <f t="shared" si="214"/>
        <v>7356.5198453999037</v>
      </c>
      <c r="N386" s="122">
        <f t="shared" si="214"/>
        <v>7807.9209018049323</v>
      </c>
      <c r="O386" s="122">
        <f t="shared" si="214"/>
        <v>8243.370588375632</v>
      </c>
      <c r="P386" s="122">
        <f t="shared" si="214"/>
        <v>6238.0806717050591</v>
      </c>
      <c r="Q386" s="122">
        <f t="shared" si="214"/>
        <v>5985.0219266836821</v>
      </c>
      <c r="R386" s="122">
        <f t="shared" ref="R386:V386" si="215">SUM(R387:R388)</f>
        <v>5864.0790981516639</v>
      </c>
      <c r="S386" s="122">
        <f t="shared" si="215"/>
        <v>5666.1031933137956</v>
      </c>
      <c r="T386" s="122">
        <f t="shared" si="215"/>
        <v>5408.6759015266889</v>
      </c>
      <c r="U386" s="122">
        <f t="shared" si="215"/>
        <v>5141.3107049749842</v>
      </c>
      <c r="V386" s="122">
        <f t="shared" si="215"/>
        <v>4946.940806965149</v>
      </c>
      <c r="W386" s="122">
        <f t="shared" ref="W386" si="216">SUM(W387:W388)</f>
        <v>4423.8500258281729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8353.23979826916</v>
      </c>
      <c r="D387" s="98">
        <v>8019.721334789162</v>
      </c>
      <c r="E387" s="98">
        <v>8001.2678088398125</v>
      </c>
      <c r="F387" s="98">
        <v>7809.348023202293</v>
      </c>
      <c r="G387" s="98">
        <v>7448.7673919769086</v>
      </c>
      <c r="H387" s="98">
        <v>7927.46186514072</v>
      </c>
      <c r="I387" s="98">
        <v>7338.8385122190839</v>
      </c>
      <c r="J387" s="98">
        <v>7913.2566461947308</v>
      </c>
      <c r="K387" s="98">
        <v>7851.9980221817805</v>
      </c>
      <c r="L387" s="98">
        <v>9018.5089603476135</v>
      </c>
      <c r="M387" s="98">
        <v>7218.8842373719181</v>
      </c>
      <c r="N387" s="98">
        <v>7661.966050131663</v>
      </c>
      <c r="O387" s="98">
        <v>8088.2494497665557</v>
      </c>
      <c r="P387" s="98">
        <v>6128.4155463271809</v>
      </c>
      <c r="Q387" s="98">
        <v>5876.9181573836649</v>
      </c>
      <c r="R387" s="98">
        <v>5757.7228896128418</v>
      </c>
      <c r="S387" s="98">
        <v>5565.0290604437869</v>
      </c>
      <c r="T387" s="98">
        <v>5313.2740541936701</v>
      </c>
      <c r="U387" s="98">
        <v>5052.4219752162144</v>
      </c>
      <c r="V387" s="98">
        <v>4863.5511031465267</v>
      </c>
      <c r="W387" s="98">
        <v>4347.4884351148221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192.24909665239326</v>
      </c>
      <c r="D388" s="98">
        <v>180.9892032180112</v>
      </c>
      <c r="E388" s="98">
        <v>177.26552110910637</v>
      </c>
      <c r="F388" s="98">
        <v>169.5009020935035</v>
      </c>
      <c r="G388" s="98">
        <v>157.81535437719472</v>
      </c>
      <c r="H388" s="98">
        <v>163.69759103845198</v>
      </c>
      <c r="I388" s="98">
        <v>147.08676092102243</v>
      </c>
      <c r="J388" s="98">
        <v>159.26470185778925</v>
      </c>
      <c r="K388" s="98">
        <v>156.1099905251294</v>
      </c>
      <c r="L388" s="98">
        <v>183.07414503197586</v>
      </c>
      <c r="M388" s="98">
        <v>137.63560802798523</v>
      </c>
      <c r="N388" s="98">
        <v>145.95485167326945</v>
      </c>
      <c r="O388" s="98">
        <v>155.12113860907584</v>
      </c>
      <c r="P388" s="98">
        <v>109.66512537787848</v>
      </c>
      <c r="Q388" s="98">
        <v>108.10376930001684</v>
      </c>
      <c r="R388" s="98">
        <v>106.35620853882185</v>
      </c>
      <c r="S388" s="98">
        <v>101.07413287000875</v>
      </c>
      <c r="T388" s="98">
        <v>95.401847333018978</v>
      </c>
      <c r="U388" s="98">
        <v>88.888729758769898</v>
      </c>
      <c r="V388" s="98">
        <v>83.38970381862201</v>
      </c>
      <c r="W388" s="98">
        <v>76.36159071335122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8.352511535061149</v>
      </c>
      <c r="D389" s="122">
        <f t="shared" si="217"/>
        <v>2.1978948636484472</v>
      </c>
      <c r="E389" s="122">
        <f t="shared" si="217"/>
        <v>22.106852245266637</v>
      </c>
      <c r="F389" s="122">
        <f t="shared" si="217"/>
        <v>28.586060708821897</v>
      </c>
      <c r="G389" s="122">
        <f t="shared" si="217"/>
        <v>65.425082277457861</v>
      </c>
      <c r="H389" s="122">
        <f t="shared" si="217"/>
        <v>104.6050252681538</v>
      </c>
      <c r="I389" s="122">
        <f t="shared" si="217"/>
        <v>19.701120754511074</v>
      </c>
      <c r="J389" s="122">
        <f t="shared" si="217"/>
        <v>37.540011872140788</v>
      </c>
      <c r="K389" s="122">
        <f t="shared" si="217"/>
        <v>70.061589256136102</v>
      </c>
      <c r="L389" s="122">
        <f t="shared" si="217"/>
        <v>88.060141377230948</v>
      </c>
      <c r="M389" s="122">
        <f t="shared" si="217"/>
        <v>204.90180723048758</v>
      </c>
      <c r="N389" s="122">
        <f t="shared" si="217"/>
        <v>217.76283619755097</v>
      </c>
      <c r="O389" s="122">
        <f t="shared" si="217"/>
        <v>167.44528928262943</v>
      </c>
      <c r="P389" s="122">
        <f t="shared" si="217"/>
        <v>219.12403077843683</v>
      </c>
      <c r="Q389" s="122">
        <f t="shared" si="217"/>
        <v>212.74586598546216</v>
      </c>
      <c r="R389" s="122">
        <f t="shared" si="217"/>
        <v>223.71411165908128</v>
      </c>
      <c r="S389" s="122">
        <f t="shared" si="217"/>
        <v>136.87217458633833</v>
      </c>
      <c r="T389" s="122">
        <f t="shared" si="217"/>
        <v>89.31050301604472</v>
      </c>
      <c r="U389" s="122">
        <f t="shared" si="217"/>
        <v>67.466009930674744</v>
      </c>
      <c r="V389" s="122">
        <f t="shared" si="217"/>
        <v>58.863279648806227</v>
      </c>
      <c r="W389" s="122">
        <f t="shared" si="217"/>
        <v>127.6032676722356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8.352511535061149</v>
      </c>
      <c r="D390" s="98">
        <f>RES_hhdet_in_tesh!D29</f>
        <v>2.1978948636484472</v>
      </c>
      <c r="E390" s="98">
        <f>RES_hhdet_in_tesh!E29</f>
        <v>22.106852245266637</v>
      </c>
      <c r="F390" s="98">
        <f>RES_hhdet_in_tesh!F29</f>
        <v>28.586060708821897</v>
      </c>
      <c r="G390" s="98">
        <f>RES_hhdet_in_tesh!G29</f>
        <v>65.425082277457861</v>
      </c>
      <c r="H390" s="98">
        <f>RES_hhdet_in_tesh!H29</f>
        <v>104.6050252681538</v>
      </c>
      <c r="I390" s="98">
        <f>RES_hhdet_in_tesh!I29</f>
        <v>19.701120754511074</v>
      </c>
      <c r="J390" s="98">
        <f>RES_hhdet_in_tesh!J29</f>
        <v>37.540011872140788</v>
      </c>
      <c r="K390" s="98">
        <f>RES_hhdet_in_tesh!K29</f>
        <v>70.061589256136102</v>
      </c>
      <c r="L390" s="98">
        <f>RES_hhdet_in_tesh!L29</f>
        <v>88.060141377230948</v>
      </c>
      <c r="M390" s="98">
        <f>RES_hhdet_in_tesh!M29</f>
        <v>204.90180723048758</v>
      </c>
      <c r="N390" s="98">
        <f>RES_hhdet_in_tesh!N29</f>
        <v>217.76283619755097</v>
      </c>
      <c r="O390" s="98">
        <f>RES_hhdet_in_tesh!O29</f>
        <v>167.44528928262943</v>
      </c>
      <c r="P390" s="98">
        <f>RES_hhdet_in_tesh!P29</f>
        <v>219.12403077843683</v>
      </c>
      <c r="Q390" s="98">
        <f>RES_hhdet_in_tesh!Q29</f>
        <v>212.74586598546216</v>
      </c>
      <c r="R390" s="98">
        <f>RES_hhdet_in_tesh!R29</f>
        <v>223.71411165908128</v>
      </c>
      <c r="S390" s="98">
        <f>RES_hhdet_in_tesh!S29</f>
        <v>136.87217458633833</v>
      </c>
      <c r="T390" s="98">
        <f>RES_hhdet_in_tesh!T29</f>
        <v>89.31050301604472</v>
      </c>
      <c r="U390" s="98">
        <f>RES_hhdet_in_tesh!U29</f>
        <v>67.466009930674744</v>
      </c>
      <c r="V390" s="98">
        <f>RES_hhdet_in_tesh!V29</f>
        <v>58.863279648806227</v>
      </c>
      <c r="W390" s="98">
        <f>RES_hhdet_in_tesh!W29</f>
        <v>127.6032676722356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921.03571575951105</v>
      </c>
      <c r="D391" s="122">
        <v>1055.8125529774336</v>
      </c>
      <c r="E391" s="122">
        <v>1053.8379559864882</v>
      </c>
      <c r="F391" s="122">
        <v>1021.332107709378</v>
      </c>
      <c r="G391" s="122">
        <v>1024.2975830731089</v>
      </c>
      <c r="H391" s="122">
        <v>1006.0207396427801</v>
      </c>
      <c r="I391" s="122">
        <v>1044.6365239171253</v>
      </c>
      <c r="J391" s="122">
        <v>959.33445317401117</v>
      </c>
      <c r="K391" s="122">
        <v>1016.0219466755026</v>
      </c>
      <c r="L391" s="122">
        <v>994.95465612065573</v>
      </c>
      <c r="M391" s="122">
        <v>1013.9911535667434</v>
      </c>
      <c r="N391" s="122">
        <v>994.11548945885124</v>
      </c>
      <c r="O391" s="122">
        <v>987.03205525017461</v>
      </c>
      <c r="P391" s="122">
        <v>1007.4614080250572</v>
      </c>
      <c r="Q391" s="122">
        <v>1014.6398876778297</v>
      </c>
      <c r="R391" s="122">
        <v>1029.2053636778107</v>
      </c>
      <c r="S391" s="122">
        <v>1017.6500350425832</v>
      </c>
      <c r="T391" s="122">
        <v>969.80938699146202</v>
      </c>
      <c r="U391" s="122">
        <v>917.97506950601405</v>
      </c>
      <c r="V391" s="122">
        <v>859.31198610013485</v>
      </c>
      <c r="W391" s="122">
        <v>832.91278261158652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920.91714031803713</v>
      </c>
      <c r="D396" s="101">
        <v>1055.6829537798906</v>
      </c>
      <c r="E396" s="101">
        <v>1053.6827527400417</v>
      </c>
      <c r="F396" s="101">
        <v>1021.0839700869</v>
      </c>
      <c r="G396" s="101">
        <v>1024.1542230433565</v>
      </c>
      <c r="H396" s="101">
        <v>1005.9974490170792</v>
      </c>
      <c r="I396" s="101">
        <v>1044.5646964410555</v>
      </c>
      <c r="J396" s="101">
        <v>959.3128569357998</v>
      </c>
      <c r="K396" s="101">
        <v>1015.8966573505016</v>
      </c>
      <c r="L396" s="101">
        <v>995.00278511614977</v>
      </c>
      <c r="M396" s="101">
        <v>1013.7425952774036</v>
      </c>
      <c r="N396" s="101">
        <v>994.11230136794552</v>
      </c>
      <c r="O396" s="101">
        <v>987.04649800605353</v>
      </c>
      <c r="P396" s="101">
        <v>1006.8301494704306</v>
      </c>
      <c r="Q396" s="101">
        <v>1014.4302096559887</v>
      </c>
      <c r="R396" s="101">
        <v>1028.9876253038717</v>
      </c>
      <c r="S396" s="101">
        <v>1017.5806676543942</v>
      </c>
      <c r="T396" s="101">
        <v>970.185242707925</v>
      </c>
      <c r="U396" s="101">
        <v>918.13714011229763</v>
      </c>
      <c r="V396" s="101">
        <v>859.56561183591475</v>
      </c>
      <c r="W396" s="101">
        <v>833.07244836748941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921.13537449631394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1006.0484690648589</v>
      </c>
      <c r="I397" s="104">
        <v>1044.6682270789768</v>
      </c>
      <c r="J397" s="104">
        <v>959.3594871807544</v>
      </c>
      <c r="K397" s="104">
        <v>1016.0740370742118</v>
      </c>
      <c r="L397" s="104">
        <v>994.6218203912523</v>
      </c>
      <c r="M397" s="104">
        <v>1014.0124326916963</v>
      </c>
      <c r="N397" s="104">
        <v>994.11976467654131</v>
      </c>
      <c r="O397" s="104">
        <v>987.01986148791161</v>
      </c>
      <c r="P397" s="104">
        <v>1007.6803685569203</v>
      </c>
      <c r="Q397" s="104">
        <v>1014.8683575978542</v>
      </c>
      <c r="R397" s="104">
        <v>1029.3601861476657</v>
      </c>
      <c r="S397" s="104">
        <v>1017.7160278010766</v>
      </c>
      <c r="T397" s="104">
        <v>969.18534718285878</v>
      </c>
      <c r="U397" s="104">
        <v>917.8320245795984</v>
      </c>
      <c r="V397" s="104">
        <v>859.02610738061412</v>
      </c>
      <c r="W397" s="104">
        <v>832.74726829319627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447.63143524979006</v>
      </c>
      <c r="D398" s="98">
        <v>539.70706572535858</v>
      </c>
      <c r="E398" s="98">
        <v>526.94706109241588</v>
      </c>
      <c r="F398" s="98">
        <v>511.70840895897732</v>
      </c>
      <c r="G398" s="98">
        <v>520.07087147961454</v>
      </c>
      <c r="H398" s="98">
        <v>501.84816084475455</v>
      </c>
      <c r="I398" s="98">
        <v>556.38796050078474</v>
      </c>
      <c r="J398" s="98">
        <v>462.76712169912247</v>
      </c>
      <c r="K398" s="98">
        <v>506.31134114066805</v>
      </c>
      <c r="L398" s="98">
        <v>419.10787908656789</v>
      </c>
      <c r="M398" s="98">
        <v>469.75936887107389</v>
      </c>
      <c r="N398" s="98">
        <v>439.41061118793931</v>
      </c>
      <c r="O398" s="98">
        <v>446.09327242572454</v>
      </c>
      <c r="P398" s="98">
        <v>474.19518838680165</v>
      </c>
      <c r="Q398" s="98">
        <v>483.05812874972423</v>
      </c>
      <c r="R398" s="98">
        <v>507.71347396388859</v>
      </c>
      <c r="S398" s="98">
        <v>505.02632169529159</v>
      </c>
      <c r="T398" s="98">
        <v>459.90990953751634</v>
      </c>
      <c r="U398" s="98">
        <v>419.99732403590605</v>
      </c>
      <c r="V398" s="98">
        <v>389.18761763241872</v>
      </c>
      <c r="W398" s="98">
        <v>375.97192149309438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473.50393924652377</v>
      </c>
      <c r="D399" s="98">
        <v>516.24732328372113</v>
      </c>
      <c r="E399" s="98">
        <v>527.04909434218803</v>
      </c>
      <c r="F399" s="98">
        <v>509.78657581539215</v>
      </c>
      <c r="G399" s="98">
        <v>504.36121803471093</v>
      </c>
      <c r="H399" s="98">
        <v>504.20030822010426</v>
      </c>
      <c r="I399" s="98">
        <v>488.28026657819203</v>
      </c>
      <c r="J399" s="98">
        <v>496.59236548163199</v>
      </c>
      <c r="K399" s="98">
        <v>509.76269593354374</v>
      </c>
      <c r="L399" s="98">
        <v>575.51394130468452</v>
      </c>
      <c r="M399" s="98">
        <v>544.25306382062229</v>
      </c>
      <c r="N399" s="98">
        <v>554.70915348860194</v>
      </c>
      <c r="O399" s="98">
        <v>540.92658906218708</v>
      </c>
      <c r="P399" s="98">
        <v>533.48518017011884</v>
      </c>
      <c r="Q399" s="98">
        <v>531.8102288481299</v>
      </c>
      <c r="R399" s="98">
        <v>521.64671218377714</v>
      </c>
      <c r="S399" s="98">
        <v>512.68970610578515</v>
      </c>
      <c r="T399" s="98">
        <v>509.27543764534244</v>
      </c>
      <c r="U399" s="98">
        <v>497.83470054369224</v>
      </c>
      <c r="V399" s="98">
        <v>469.83848974819534</v>
      </c>
      <c r="W399" s="98">
        <v>456.775346800102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184.36807780003679</v>
      </c>
      <c r="D400" s="122">
        <v>184.77343090934841</v>
      </c>
      <c r="E400" s="122">
        <v>184.44808167902946</v>
      </c>
      <c r="F400" s="122">
        <v>190.00362090318524</v>
      </c>
      <c r="G400" s="122">
        <v>190.68201311976745</v>
      </c>
      <c r="H400" s="122">
        <v>208.86200419255866</v>
      </c>
      <c r="I400" s="122">
        <v>195.50026709432706</v>
      </c>
      <c r="J400" s="122">
        <v>200.84033879953492</v>
      </c>
      <c r="K400" s="122">
        <v>183.54126995405878</v>
      </c>
      <c r="L400" s="122">
        <v>224.42072334852872</v>
      </c>
      <c r="M400" s="122">
        <v>223.86018682966804</v>
      </c>
      <c r="N400" s="122">
        <v>223.77945047828436</v>
      </c>
      <c r="O400" s="122">
        <v>219.4085794151093</v>
      </c>
      <c r="P400" s="122">
        <v>215.15533478638585</v>
      </c>
      <c r="Q400" s="122">
        <v>211.44802597261338</v>
      </c>
      <c r="R400" s="122">
        <v>207.76089288381814</v>
      </c>
      <c r="S400" s="122">
        <v>204.61424747202884</v>
      </c>
      <c r="T400" s="122">
        <v>201.73695199491084</v>
      </c>
      <c r="U400" s="122">
        <v>199.09003211176582</v>
      </c>
      <c r="V400" s="122">
        <v>196.455309244463</v>
      </c>
      <c r="W400" s="122">
        <v>195.69670263087048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184.36807780003679</v>
      </c>
      <c r="D402" s="33">
        <v>184.77343090934841</v>
      </c>
      <c r="E402" s="33">
        <v>184.44808167902946</v>
      </c>
      <c r="F402" s="33">
        <v>190.00362090318524</v>
      </c>
      <c r="G402" s="33">
        <v>190.68201311976745</v>
      </c>
      <c r="H402" s="33">
        <v>208.86200419255866</v>
      </c>
      <c r="I402" s="33">
        <v>195.50026709432706</v>
      </c>
      <c r="J402" s="33">
        <v>200.84033879953492</v>
      </c>
      <c r="K402" s="33">
        <v>183.54126995405878</v>
      </c>
      <c r="L402" s="33">
        <v>224.42072334852872</v>
      </c>
      <c r="M402" s="33">
        <v>223.86018682966804</v>
      </c>
      <c r="N402" s="33">
        <v>223.77945047828436</v>
      </c>
      <c r="O402" s="33">
        <v>219.4085794151093</v>
      </c>
      <c r="P402" s="33">
        <v>215.15533478638585</v>
      </c>
      <c r="Q402" s="33">
        <v>211.44802597261338</v>
      </c>
      <c r="R402" s="33">
        <v>207.76089288381814</v>
      </c>
      <c r="S402" s="33">
        <v>204.61424747202884</v>
      </c>
      <c r="T402" s="33">
        <v>201.73695199491084</v>
      </c>
      <c r="U402" s="33">
        <v>199.09003211176582</v>
      </c>
      <c r="V402" s="33">
        <v>196.455309244463</v>
      </c>
      <c r="W402" s="33">
        <v>195.69670263087048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3435.6198040793056</v>
      </c>
      <c r="D404" s="117">
        <f t="shared" si="218"/>
        <v>3262.6227315149513</v>
      </c>
      <c r="E404" s="117">
        <f t="shared" si="218"/>
        <v>3218.9453710495227</v>
      </c>
      <c r="F404" s="117">
        <f t="shared" si="218"/>
        <v>3107.3793580617753</v>
      </c>
      <c r="G404" s="117">
        <f t="shared" si="218"/>
        <v>2930.9341160024715</v>
      </c>
      <c r="H404" s="117">
        <f t="shared" si="218"/>
        <v>3084.1995628331611</v>
      </c>
      <c r="I404" s="117">
        <f t="shared" si="218"/>
        <v>2822.5123396464828</v>
      </c>
      <c r="J404" s="117">
        <f t="shared" si="218"/>
        <v>3007.0125131272548</v>
      </c>
      <c r="K404" s="117">
        <f t="shared" si="218"/>
        <v>2945.7431051013787</v>
      </c>
      <c r="L404" s="117">
        <f t="shared" si="218"/>
        <v>3337.641732539204</v>
      </c>
      <c r="M404" s="117">
        <f t="shared" si="218"/>
        <v>2615.1506588885472</v>
      </c>
      <c r="N404" s="117">
        <f t="shared" si="218"/>
        <v>2691.9905403821958</v>
      </c>
      <c r="O404" s="117">
        <f t="shared" si="218"/>
        <v>2730.0850096536283</v>
      </c>
      <c r="P404" s="117">
        <f t="shared" si="218"/>
        <v>1979.4277407705504</v>
      </c>
      <c r="Q404" s="117">
        <f t="shared" si="218"/>
        <v>1832.83959032865</v>
      </c>
      <c r="R404" s="117">
        <f t="shared" ref="R404:V404" si="219">R405+R408+R410+R419</f>
        <v>1765.9705633110189</v>
      </c>
      <c r="S404" s="117">
        <f t="shared" si="219"/>
        <v>1686.9827916537363</v>
      </c>
      <c r="T404" s="117">
        <f t="shared" si="219"/>
        <v>1597.0704461226169</v>
      </c>
      <c r="U404" s="117">
        <f t="shared" si="219"/>
        <v>1508.7232603084735</v>
      </c>
      <c r="V404" s="117">
        <f t="shared" si="219"/>
        <v>1444.0395627024755</v>
      </c>
      <c r="W404" s="117">
        <f t="shared" ref="W404" si="220">W405+W408+W410+W419</f>
        <v>1285.9547961560693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3435.6198040793056</v>
      </c>
      <c r="D405" s="122">
        <f t="shared" si="221"/>
        <v>3262.6227315149513</v>
      </c>
      <c r="E405" s="122">
        <f t="shared" si="221"/>
        <v>3218.9453710495227</v>
      </c>
      <c r="F405" s="122">
        <f t="shared" si="221"/>
        <v>3107.3793580617753</v>
      </c>
      <c r="G405" s="122">
        <f t="shared" si="221"/>
        <v>2930.9341160024715</v>
      </c>
      <c r="H405" s="122">
        <f t="shared" si="221"/>
        <v>3084.1995628331611</v>
      </c>
      <c r="I405" s="122">
        <f t="shared" si="221"/>
        <v>2822.5123396464828</v>
      </c>
      <c r="J405" s="122">
        <f t="shared" si="221"/>
        <v>3007.0125131272548</v>
      </c>
      <c r="K405" s="122">
        <f t="shared" si="221"/>
        <v>2945.7431051013787</v>
      </c>
      <c r="L405" s="122">
        <f t="shared" si="221"/>
        <v>3337.641732539204</v>
      </c>
      <c r="M405" s="122">
        <f t="shared" si="221"/>
        <v>2615.1506588885472</v>
      </c>
      <c r="N405" s="122">
        <f t="shared" si="221"/>
        <v>2691.9905403821958</v>
      </c>
      <c r="O405" s="122">
        <f t="shared" si="221"/>
        <v>2730.0850096536283</v>
      </c>
      <c r="P405" s="122">
        <f t="shared" si="221"/>
        <v>1979.4277407705504</v>
      </c>
      <c r="Q405" s="122">
        <f t="shared" si="221"/>
        <v>1832.83959032865</v>
      </c>
      <c r="R405" s="122">
        <f t="shared" ref="R405:V405" si="222">SUM(R406:R407)</f>
        <v>1765.9705633110189</v>
      </c>
      <c r="S405" s="122">
        <f t="shared" si="222"/>
        <v>1686.9827916537363</v>
      </c>
      <c r="T405" s="122">
        <f t="shared" si="222"/>
        <v>1597.0704461226169</v>
      </c>
      <c r="U405" s="122">
        <f t="shared" si="222"/>
        <v>1508.7232603084735</v>
      </c>
      <c r="V405" s="122">
        <f t="shared" si="222"/>
        <v>1444.0395627024755</v>
      </c>
      <c r="W405" s="122">
        <f t="shared" ref="W405" si="223">SUM(W406:W407)</f>
        <v>1285.9547961560693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3435.6198040793056</v>
      </c>
      <c r="D406" s="98">
        <v>3262.6227315149513</v>
      </c>
      <c r="E406" s="98">
        <v>3218.9453710495227</v>
      </c>
      <c r="F406" s="98">
        <v>3107.3793580617753</v>
      </c>
      <c r="G406" s="98">
        <v>2930.9341160024715</v>
      </c>
      <c r="H406" s="98">
        <v>3084.1995628331611</v>
      </c>
      <c r="I406" s="98">
        <v>2822.5123396464828</v>
      </c>
      <c r="J406" s="98">
        <v>3007.0125131272548</v>
      </c>
      <c r="K406" s="98">
        <v>2945.7431051013787</v>
      </c>
      <c r="L406" s="98">
        <v>3337.641732539204</v>
      </c>
      <c r="M406" s="98">
        <v>2615.1506588885472</v>
      </c>
      <c r="N406" s="98">
        <v>2691.9905403821958</v>
      </c>
      <c r="O406" s="98">
        <v>2730.0850096536283</v>
      </c>
      <c r="P406" s="98">
        <v>1979.4277407705504</v>
      </c>
      <c r="Q406" s="98">
        <v>1832.83959032865</v>
      </c>
      <c r="R406" s="98">
        <v>1765.9705633110189</v>
      </c>
      <c r="S406" s="98">
        <v>1686.9827916537363</v>
      </c>
      <c r="T406" s="98">
        <v>1597.0704461226169</v>
      </c>
      <c r="U406" s="98">
        <v>1508.7232603084735</v>
      </c>
      <c r="V406" s="98">
        <v>1444.0395627024755</v>
      </c>
      <c r="W406" s="98">
        <v>1285.9547961560693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155.26582702009213</v>
      </c>
      <c r="D423" s="118">
        <f t="shared" si="225"/>
        <v>148.84219869310951</v>
      </c>
      <c r="E423" s="118">
        <f t="shared" si="225"/>
        <v>145.95186937067095</v>
      </c>
      <c r="F423" s="118">
        <f t="shared" si="225"/>
        <v>138.58040666783339</v>
      </c>
      <c r="G423" s="118">
        <f t="shared" si="225"/>
        <v>130.00986994809384</v>
      </c>
      <c r="H423" s="118">
        <f t="shared" si="225"/>
        <v>135.11521392107394</v>
      </c>
      <c r="I423" s="118">
        <f t="shared" si="225"/>
        <v>122.38777616878757</v>
      </c>
      <c r="J423" s="118">
        <f t="shared" si="225"/>
        <v>127.2944556846206</v>
      </c>
      <c r="K423" s="118">
        <f t="shared" si="225"/>
        <v>124.76428556126838</v>
      </c>
      <c r="L423" s="118">
        <f t="shared" si="225"/>
        <v>139.81469761583514</v>
      </c>
      <c r="M423" s="118">
        <f t="shared" si="225"/>
        <v>109.22646231786793</v>
      </c>
      <c r="N423" s="118">
        <f t="shared" si="225"/>
        <v>112.00250744738672</v>
      </c>
      <c r="O423" s="118">
        <f t="shared" si="225"/>
        <v>111.69670764744747</v>
      </c>
      <c r="P423" s="118">
        <f t="shared" si="225"/>
        <v>83.704059525929068</v>
      </c>
      <c r="Q423" s="118">
        <f t="shared" si="225"/>
        <v>78.16707425362641</v>
      </c>
      <c r="R423" s="118">
        <f t="shared" ref="R423:V423" si="226">R424+R427+R429+R438</f>
        <v>75.285139435232153</v>
      </c>
      <c r="S423" s="118">
        <f t="shared" si="226"/>
        <v>71.683525605766334</v>
      </c>
      <c r="T423" s="118">
        <f t="shared" si="226"/>
        <v>67.50990751483954</v>
      </c>
      <c r="U423" s="118">
        <f t="shared" si="226"/>
        <v>63.255597868447289</v>
      </c>
      <c r="V423" s="118">
        <f t="shared" si="226"/>
        <v>60.060909587613068</v>
      </c>
      <c r="W423" s="118">
        <f t="shared" ref="W423" si="227">W424+W427+W429+W438</f>
        <v>53.88721178921886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142.12788758650183</v>
      </c>
      <c r="D424" s="123">
        <f t="shared" si="228"/>
        <v>134.07367197822086</v>
      </c>
      <c r="E424" s="123">
        <f t="shared" si="228"/>
        <v>131.32176551397529</v>
      </c>
      <c r="F424" s="123">
        <f t="shared" si="228"/>
        <v>124.68459873085374</v>
      </c>
      <c r="G424" s="123">
        <f t="shared" si="228"/>
        <v>116.01087725224194</v>
      </c>
      <c r="H424" s="123">
        <f t="shared" si="228"/>
        <v>121.06073477824687</v>
      </c>
      <c r="I424" s="123">
        <f t="shared" si="228"/>
        <v>108.87084903096424</v>
      </c>
      <c r="J424" s="123">
        <f t="shared" si="228"/>
        <v>114.52427697841293</v>
      </c>
      <c r="K424" s="123">
        <f t="shared" si="228"/>
        <v>111.90326553946417</v>
      </c>
      <c r="L424" s="123">
        <f t="shared" si="228"/>
        <v>125.95982107712459</v>
      </c>
      <c r="M424" s="123">
        <f t="shared" si="228"/>
        <v>96.505861522971045</v>
      </c>
      <c r="N424" s="123">
        <f t="shared" si="228"/>
        <v>98.86778243274459</v>
      </c>
      <c r="O424" s="123">
        <f t="shared" si="228"/>
        <v>99.209439938693407</v>
      </c>
      <c r="P424" s="123">
        <f t="shared" si="228"/>
        <v>71.421559726466143</v>
      </c>
      <c r="Q424" s="123">
        <f t="shared" si="228"/>
        <v>65.738390531480064</v>
      </c>
      <c r="R424" s="123">
        <f t="shared" ref="R424:V424" si="229">SUM(R425:R426)</f>
        <v>63.01486186571848</v>
      </c>
      <c r="S424" s="123">
        <f t="shared" si="229"/>
        <v>59.810775045942023</v>
      </c>
      <c r="T424" s="123">
        <f t="shared" si="229"/>
        <v>56.257782803563728</v>
      </c>
      <c r="U424" s="123">
        <f t="shared" si="229"/>
        <v>52.862965744930499</v>
      </c>
      <c r="V424" s="123">
        <f t="shared" si="229"/>
        <v>50.318698601334468</v>
      </c>
      <c r="W424" s="123">
        <f t="shared" ref="W424" si="230">SUM(W425:W426)</f>
        <v>44.435249717409555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140.34392927300902</v>
      </c>
      <c r="D425" s="99">
        <v>132.40518560195076</v>
      </c>
      <c r="E425" s="99">
        <v>129.69928272073878</v>
      </c>
      <c r="F425" s="99">
        <v>123.15852999897263</v>
      </c>
      <c r="G425" s="99">
        <v>114.60905168117121</v>
      </c>
      <c r="H425" s="99">
        <v>119.6185194734927</v>
      </c>
      <c r="I425" s="99">
        <v>107.59713972599604</v>
      </c>
      <c r="J425" s="99">
        <v>113.16277044750663</v>
      </c>
      <c r="K425" s="99">
        <v>110.57215700090597</v>
      </c>
      <c r="L425" s="99">
        <v>124.40967257596125</v>
      </c>
      <c r="M425" s="99">
        <v>95.365721344995038</v>
      </c>
      <c r="N425" s="99">
        <v>97.664921357804729</v>
      </c>
      <c r="O425" s="99">
        <v>97.945256543607172</v>
      </c>
      <c r="P425" s="99">
        <v>70.533875517852223</v>
      </c>
      <c r="Q425" s="99">
        <v>64.86925570091708</v>
      </c>
      <c r="R425" s="99">
        <v>62.164403577306018</v>
      </c>
      <c r="S425" s="99">
        <v>59.007674846859217</v>
      </c>
      <c r="T425" s="99">
        <v>55.504611716040067</v>
      </c>
      <c r="U425" s="99">
        <v>52.164819061214025</v>
      </c>
      <c r="V425" s="99">
        <v>49.667168328356595</v>
      </c>
      <c r="W425" s="99">
        <v>43.843838317346631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1.783958313492795</v>
      </c>
      <c r="D426" s="99">
        <v>1.668486376270103</v>
      </c>
      <c r="E426" s="99">
        <v>1.622482793236526</v>
      </c>
      <c r="F426" s="99">
        <v>1.5260687318811037</v>
      </c>
      <c r="G426" s="99">
        <v>1.4018255710707297</v>
      </c>
      <c r="H426" s="99">
        <v>1.4422153047541759</v>
      </c>
      <c r="I426" s="99">
        <v>1.2737093049681911</v>
      </c>
      <c r="J426" s="99">
        <v>1.3615065309063024</v>
      </c>
      <c r="K426" s="99">
        <v>1.3311085385581913</v>
      </c>
      <c r="L426" s="99">
        <v>1.5501485011633307</v>
      </c>
      <c r="M426" s="99">
        <v>1.1401401779760119</v>
      </c>
      <c r="N426" s="99">
        <v>1.2028610749398647</v>
      </c>
      <c r="O426" s="99">
        <v>1.2641833950862367</v>
      </c>
      <c r="P426" s="99">
        <v>0.88768420861392017</v>
      </c>
      <c r="Q426" s="99">
        <v>0.86913483056298746</v>
      </c>
      <c r="R426" s="99">
        <v>0.8504582884124634</v>
      </c>
      <c r="S426" s="99">
        <v>0.8031001990828055</v>
      </c>
      <c r="T426" s="99">
        <v>0.75317108752366257</v>
      </c>
      <c r="U426" s="99">
        <v>0.69814668371647404</v>
      </c>
      <c r="V426" s="99">
        <v>0.65153027297787225</v>
      </c>
      <c r="W426" s="99">
        <v>0.59141140006292081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2.9695248328114224E-2</v>
      </c>
      <c r="D427" s="123">
        <f t="shared" si="231"/>
        <v>7.4919749366823274E-3</v>
      </c>
      <c r="E427" s="123">
        <f t="shared" si="231"/>
        <v>7.2268141803380245E-2</v>
      </c>
      <c r="F427" s="123">
        <f t="shared" si="231"/>
        <v>8.8890303345939545E-2</v>
      </c>
      <c r="G427" s="123">
        <f t="shared" si="231"/>
        <v>0.19425035564581469</v>
      </c>
      <c r="H427" s="123">
        <f t="shared" si="231"/>
        <v>0.29835010511539889</v>
      </c>
      <c r="I427" s="123">
        <f t="shared" si="231"/>
        <v>5.352799995318111E-2</v>
      </c>
      <c r="J427" s="123">
        <f t="shared" si="231"/>
        <v>9.7627066101357032E-2</v>
      </c>
      <c r="K427" s="123">
        <f t="shared" si="231"/>
        <v>0.17624051957251852</v>
      </c>
      <c r="L427" s="123">
        <f t="shared" si="231"/>
        <v>0.21335602690438724</v>
      </c>
      <c r="M427" s="123">
        <f t="shared" si="231"/>
        <v>0.46883862772032975</v>
      </c>
      <c r="N427" s="123">
        <f t="shared" si="231"/>
        <v>0.47576284717750322</v>
      </c>
      <c r="O427" s="123">
        <f t="shared" si="231"/>
        <v>0.34517160381406142</v>
      </c>
      <c r="P427" s="123">
        <f t="shared" si="231"/>
        <v>0.42739037450853695</v>
      </c>
      <c r="Q427" s="123">
        <f t="shared" si="231"/>
        <v>0.3960234818239658</v>
      </c>
      <c r="R427" s="123">
        <f t="shared" si="231"/>
        <v>0.40426571362747132</v>
      </c>
      <c r="S427" s="123">
        <f t="shared" si="231"/>
        <v>0.24117124006178889</v>
      </c>
      <c r="T427" s="123">
        <f t="shared" si="231"/>
        <v>0.15395123900127733</v>
      </c>
      <c r="U427" s="123">
        <f t="shared" si="231"/>
        <v>0.11409991997366933</v>
      </c>
      <c r="V427" s="123">
        <f t="shared" si="231"/>
        <v>9.7654075597528034E-2</v>
      </c>
      <c r="W427" s="123">
        <f t="shared" si="231"/>
        <v>0.2070296049455167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2.9695248328114224E-2</v>
      </c>
      <c r="D428" s="99">
        <f>RES_hhdet_in_fecs!D29</f>
        <v>7.4919749366823274E-3</v>
      </c>
      <c r="E428" s="99">
        <f>RES_hhdet_in_fecs!E29</f>
        <v>7.2268141803380245E-2</v>
      </c>
      <c r="F428" s="99">
        <f>RES_hhdet_in_fecs!F29</f>
        <v>8.8890303345939545E-2</v>
      </c>
      <c r="G428" s="99">
        <f>RES_hhdet_in_fecs!G29</f>
        <v>0.19425035564581469</v>
      </c>
      <c r="H428" s="99">
        <f>RES_hhdet_in_fecs!H29</f>
        <v>0.29835010511539889</v>
      </c>
      <c r="I428" s="99">
        <f>RES_hhdet_in_fecs!I29</f>
        <v>5.352799995318111E-2</v>
      </c>
      <c r="J428" s="99">
        <f>RES_hhdet_in_fecs!J29</f>
        <v>9.7627066101357032E-2</v>
      </c>
      <c r="K428" s="99">
        <f>RES_hhdet_in_fecs!K29</f>
        <v>0.17624051957251852</v>
      </c>
      <c r="L428" s="99">
        <f>RES_hhdet_in_fecs!L29</f>
        <v>0.21335602690438724</v>
      </c>
      <c r="M428" s="99">
        <f>RES_hhdet_in_fecs!M29</f>
        <v>0.46883862772032975</v>
      </c>
      <c r="N428" s="99">
        <f>RES_hhdet_in_fecs!N29</f>
        <v>0.47576284717750322</v>
      </c>
      <c r="O428" s="99">
        <f>RES_hhdet_in_fecs!O29</f>
        <v>0.34517160381406142</v>
      </c>
      <c r="P428" s="99">
        <f>RES_hhdet_in_fecs!P29</f>
        <v>0.42739037450853695</v>
      </c>
      <c r="Q428" s="99">
        <f>RES_hhdet_in_fecs!Q29</f>
        <v>0.3960234818239658</v>
      </c>
      <c r="R428" s="99">
        <f>RES_hhdet_in_fecs!R29</f>
        <v>0.40426571362747132</v>
      </c>
      <c r="S428" s="99">
        <f>RES_hhdet_in_fecs!S29</f>
        <v>0.24117124006178889</v>
      </c>
      <c r="T428" s="99">
        <f>RES_hhdet_in_fecs!T29</f>
        <v>0.15395123900127733</v>
      </c>
      <c r="U428" s="99">
        <f>RES_hhdet_in_fecs!U29</f>
        <v>0.11409991997366933</v>
      </c>
      <c r="V428" s="99">
        <f>RES_hhdet_in_fecs!V29</f>
        <v>9.7654075597528034E-2</v>
      </c>
      <c r="W428" s="99">
        <f>RES_hhdet_in_fecs!W29</f>
        <v>0.2070296049455167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10.884256217969337</v>
      </c>
      <c r="D429" s="123">
        <v>12.550442026064102</v>
      </c>
      <c r="E429" s="123">
        <v>12.370696206538106</v>
      </c>
      <c r="F429" s="123">
        <v>11.594559534461961</v>
      </c>
      <c r="G429" s="123">
        <v>11.618151270667113</v>
      </c>
      <c r="H429" s="123">
        <v>11.384966027172755</v>
      </c>
      <c r="I429" s="123">
        <v>11.286022048283286</v>
      </c>
      <c r="J429" s="123">
        <v>10.468764932789979</v>
      </c>
      <c r="K429" s="123">
        <v>10.680308968559288</v>
      </c>
      <c r="L429" s="123">
        <v>11.213296670189875</v>
      </c>
      <c r="M429" s="123">
        <v>9.8895335641225213</v>
      </c>
      <c r="N429" s="123">
        <v>10.319391354740093</v>
      </c>
      <c r="O429" s="123">
        <v>9.886383290116413</v>
      </c>
      <c r="P429" s="123">
        <v>9.6739717217912418</v>
      </c>
      <c r="Q429" s="123">
        <v>9.9232340738265954</v>
      </c>
      <c r="R429" s="123">
        <v>9.8301421011232382</v>
      </c>
      <c r="S429" s="123">
        <v>9.6696088920139633</v>
      </c>
      <c r="T429" s="123">
        <v>9.2071748201822796</v>
      </c>
      <c r="U429" s="123">
        <v>8.4500787067289895</v>
      </c>
      <c r="V429" s="123">
        <v>7.8721067419426918</v>
      </c>
      <c r="W429" s="123">
        <v>7.5108991578774749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11.788786199032554</v>
      </c>
      <c r="D434" s="102">
        <v>13.406802983963429</v>
      </c>
      <c r="E434" s="102">
        <v>13.265856793977925</v>
      </c>
      <c r="F434" s="102">
        <v>12.626289864421139</v>
      </c>
      <c r="G434" s="102">
        <v>12.474490144347975</v>
      </c>
      <c r="H434" s="102">
        <v>12.132774852662694</v>
      </c>
      <c r="I434" s="102">
        <v>12.360131881898274</v>
      </c>
      <c r="J434" s="102">
        <v>11.183608400931282</v>
      </c>
      <c r="K434" s="102">
        <v>11.78598474425144</v>
      </c>
      <c r="L434" s="102">
        <v>11.433701947267256</v>
      </c>
      <c r="M434" s="102">
        <v>11.343719215788617</v>
      </c>
      <c r="N434" s="102">
        <v>10.984866544533299</v>
      </c>
      <c r="O434" s="102">
        <v>10.665483195154394</v>
      </c>
      <c r="P434" s="102">
        <v>10.65147806405683</v>
      </c>
      <c r="Q434" s="102">
        <v>10.512235553607889</v>
      </c>
      <c r="R434" s="102">
        <v>10.501473479857847</v>
      </c>
      <c r="S434" s="102">
        <v>10.22009780139196</v>
      </c>
      <c r="T434" s="102">
        <v>9.5922953787242591</v>
      </c>
      <c r="U434" s="102">
        <v>8.9534586581162294</v>
      </c>
      <c r="V434" s="102">
        <v>8.2752542755682832</v>
      </c>
      <c r="W434" s="102">
        <v>7.9030545939654315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10.124028685246946</v>
      </c>
      <c r="D435" s="105">
        <v>11.613222951968265</v>
      </c>
      <c r="E435" s="105">
        <v>11.458254526676669</v>
      </c>
      <c r="F435" s="105">
        <v>10.917333701763633</v>
      </c>
      <c r="G435" s="105">
        <v>10.814697933128059</v>
      </c>
      <c r="H435" s="105">
        <v>10.494637582475089</v>
      </c>
      <c r="I435" s="105">
        <v>10.811932190687706</v>
      </c>
      <c r="J435" s="105">
        <v>9.6401300554343479</v>
      </c>
      <c r="K435" s="105">
        <v>10.220612246600327</v>
      </c>
      <c r="L435" s="105">
        <v>9.6890855287110735</v>
      </c>
      <c r="M435" s="105">
        <v>9.7650404391164987</v>
      </c>
      <c r="N435" s="105">
        <v>9.4269916749407709</v>
      </c>
      <c r="O435" s="105">
        <v>9.2286030783203579</v>
      </c>
      <c r="P435" s="105">
        <v>9.3349104813005948</v>
      </c>
      <c r="Q435" s="105">
        <v>9.2814447255743318</v>
      </c>
      <c r="R435" s="105">
        <v>9.3527931604365904</v>
      </c>
      <c r="S435" s="105">
        <v>9.1459005241732729</v>
      </c>
      <c r="T435" s="105">
        <v>8.5677524325078167</v>
      </c>
      <c r="U435" s="105">
        <v>8.0057911844176459</v>
      </c>
      <c r="V435" s="105">
        <v>7.4176918919022867</v>
      </c>
      <c r="W435" s="105">
        <v>7.1043790538009501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5.7301911921233719</v>
      </c>
      <c r="D436" s="99">
        <v>6.8540903055459701</v>
      </c>
      <c r="E436" s="99">
        <v>6.634258966734893</v>
      </c>
      <c r="F436" s="99">
        <v>6.3275684339926874</v>
      </c>
      <c r="G436" s="99">
        <v>6.3346113453073807</v>
      </c>
      <c r="H436" s="99">
        <v>6.0525111188914051</v>
      </c>
      <c r="I436" s="99">
        <v>6.583631050064092</v>
      </c>
      <c r="J436" s="99">
        <v>5.3949097340779719</v>
      </c>
      <c r="K436" s="99">
        <v>5.8740007650862376</v>
      </c>
      <c r="L436" s="99">
        <v>4.8160212663804352</v>
      </c>
      <c r="M436" s="99">
        <v>5.256579337086392</v>
      </c>
      <c r="N436" s="99">
        <v>4.8554543742284721</v>
      </c>
      <c r="O436" s="99">
        <v>4.8202392796482183</v>
      </c>
      <c r="P436" s="99">
        <v>5.0166154140695527</v>
      </c>
      <c r="Q436" s="99">
        <v>5.0057862898465881</v>
      </c>
      <c r="R436" s="99">
        <v>5.1815390691639758</v>
      </c>
      <c r="S436" s="99">
        <v>5.0722449473225595</v>
      </c>
      <c r="T436" s="99">
        <v>4.5471642998535309</v>
      </c>
      <c r="U436" s="99">
        <v>4.0957156757812792</v>
      </c>
      <c r="V436" s="99">
        <v>3.7468070528462496</v>
      </c>
      <c r="W436" s="99">
        <v>3.566708546394374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4.7591326464222954</v>
      </c>
      <c r="E437" s="99">
        <v>4.8239955599417774</v>
      </c>
      <c r="F437" s="99">
        <v>4.589765267770944</v>
      </c>
      <c r="G437" s="99">
        <v>4.4800865878206784</v>
      </c>
      <c r="H437" s="99">
        <v>4.4421264635836852</v>
      </c>
      <c r="I437" s="99">
        <v>4.2283011406236142</v>
      </c>
      <c r="J437" s="99">
        <v>4.2452203213563751</v>
      </c>
      <c r="K437" s="99">
        <v>4.3466114815140893</v>
      </c>
      <c r="L437" s="99">
        <v>4.8730642623306384</v>
      </c>
      <c r="M437" s="99">
        <v>4.5084611020301066</v>
      </c>
      <c r="N437" s="99">
        <v>4.5715373007122988</v>
      </c>
      <c r="O437" s="99">
        <v>4.4083637986721405</v>
      </c>
      <c r="P437" s="99">
        <v>4.3182950672310429</v>
      </c>
      <c r="Q437" s="99">
        <v>4.2756584357277445</v>
      </c>
      <c r="R437" s="99">
        <v>4.1712540912726146</v>
      </c>
      <c r="S437" s="99">
        <v>4.0736555768507126</v>
      </c>
      <c r="T437" s="99">
        <v>4.0205881326542832</v>
      </c>
      <c r="U437" s="99">
        <v>3.9100755086363659</v>
      </c>
      <c r="V437" s="99">
        <v>3.670884839056038</v>
      </c>
      <c r="W437" s="99">
        <v>3.5376705074065766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2.2239879672928637</v>
      </c>
      <c r="D438" s="123">
        <v>2.2105927138878703</v>
      </c>
      <c r="E438" s="123">
        <v>2.1871395083541509</v>
      </c>
      <c r="F438" s="123">
        <v>2.2123580991717637</v>
      </c>
      <c r="G438" s="123">
        <v>2.1865910695389728</v>
      </c>
      <c r="H438" s="123">
        <v>2.371163010538909</v>
      </c>
      <c r="I438" s="123">
        <v>2.1773770895868756</v>
      </c>
      <c r="J438" s="123">
        <v>2.2037867073163464</v>
      </c>
      <c r="K438" s="123">
        <v>2.0044705336723978</v>
      </c>
      <c r="L438" s="123">
        <v>2.4282238416162905</v>
      </c>
      <c r="M438" s="123">
        <v>2.3622286030540303</v>
      </c>
      <c r="N438" s="123">
        <v>2.3395708127245372</v>
      </c>
      <c r="O438" s="123">
        <v>2.2557128148235819</v>
      </c>
      <c r="P438" s="123">
        <v>2.1811377031631523</v>
      </c>
      <c r="Q438" s="123">
        <v>2.1094261664957927</v>
      </c>
      <c r="R438" s="123">
        <v>2.0358697547629561</v>
      </c>
      <c r="S438" s="123">
        <v>1.9619704277485548</v>
      </c>
      <c r="T438" s="123">
        <v>1.8909986520922504</v>
      </c>
      <c r="U438" s="123">
        <v>1.8284534968141364</v>
      </c>
      <c r="V438" s="123">
        <v>1.772450168738382</v>
      </c>
      <c r="W438" s="123">
        <v>1.7340333089863091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2.2239879672928637</v>
      </c>
      <c r="D440" s="110">
        <v>2.2105927138878703</v>
      </c>
      <c r="E440" s="110">
        <v>2.1871395083541509</v>
      </c>
      <c r="F440" s="110">
        <v>2.2123580991717637</v>
      </c>
      <c r="G440" s="110">
        <v>2.1865910695389728</v>
      </c>
      <c r="H440" s="110">
        <v>2.371163010538909</v>
      </c>
      <c r="I440" s="110">
        <v>2.1773770895868756</v>
      </c>
      <c r="J440" s="110">
        <v>2.2037867073163464</v>
      </c>
      <c r="K440" s="110">
        <v>2.0044705336723978</v>
      </c>
      <c r="L440" s="110">
        <v>2.4282238416162905</v>
      </c>
      <c r="M440" s="110">
        <v>2.3622286030540303</v>
      </c>
      <c r="N440" s="110">
        <v>2.3395708127245372</v>
      </c>
      <c r="O440" s="110">
        <v>2.2557128148235819</v>
      </c>
      <c r="P440" s="110">
        <v>2.1811377031631523</v>
      </c>
      <c r="Q440" s="110">
        <v>2.1094261664957927</v>
      </c>
      <c r="R440" s="110">
        <v>2.0358697547629561</v>
      </c>
      <c r="S440" s="110">
        <v>1.9619704277485548</v>
      </c>
      <c r="T440" s="110">
        <v>1.8909986520922504</v>
      </c>
      <c r="U440" s="110">
        <v>1.8284534968141364</v>
      </c>
      <c r="V440" s="110">
        <v>1.772450168738382</v>
      </c>
      <c r="W440" s="110">
        <v>1.7340333089863091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89.632102707826661</v>
      </c>
      <c r="D442" s="118">
        <f t="shared" si="232"/>
        <v>87.056805039157425</v>
      </c>
      <c r="E442" s="118">
        <f t="shared" si="232"/>
        <v>86.392972996285224</v>
      </c>
      <c r="F442" s="118">
        <f t="shared" si="232"/>
        <v>82.999426906871335</v>
      </c>
      <c r="G442" s="118">
        <f t="shared" si="232"/>
        <v>78.940393797976142</v>
      </c>
      <c r="H442" s="118">
        <f t="shared" si="232"/>
        <v>82.910074423496084</v>
      </c>
      <c r="I442" s="118">
        <f t="shared" si="232"/>
        <v>75.734620015491672</v>
      </c>
      <c r="J442" s="118">
        <f t="shared" si="232"/>
        <v>79.248489568787846</v>
      </c>
      <c r="K442" s="118">
        <f t="shared" si="232"/>
        <v>79.108770244286319</v>
      </c>
      <c r="L442" s="118">
        <f t="shared" si="232"/>
        <v>88.983288542991417</v>
      </c>
      <c r="M442" s="118">
        <f t="shared" si="232"/>
        <v>72.891055011645108</v>
      </c>
      <c r="N442" s="118">
        <f t="shared" si="232"/>
        <v>76.179317490094633</v>
      </c>
      <c r="O442" s="118">
        <f t="shared" si="232"/>
        <v>78.377299819878047</v>
      </c>
      <c r="P442" s="118">
        <f t="shared" si="232"/>
        <v>62.164304271501976</v>
      </c>
      <c r="Q442" s="118">
        <f t="shared" si="232"/>
        <v>59.686462490768456</v>
      </c>
      <c r="R442" s="118">
        <f t="shared" ref="R442:V442" si="233">R443+R446+R448+R457</f>
        <v>58.571121370222585</v>
      </c>
      <c r="S442" s="118">
        <f t="shared" si="233"/>
        <v>55.820131240785713</v>
      </c>
      <c r="T442" s="118">
        <f t="shared" si="233"/>
        <v>52.654108595860585</v>
      </c>
      <c r="U442" s="118">
        <f t="shared" si="233"/>
        <v>49.684200661952971</v>
      </c>
      <c r="V442" s="118">
        <f t="shared" si="233"/>
        <v>47.359530929049598</v>
      </c>
      <c r="W442" s="118">
        <f t="shared" ref="W442" si="234">W443+W446+W448+W457</f>
        <v>43.21691978370891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79.297100597148017</v>
      </c>
      <c r="D443" s="123">
        <f t="shared" si="235"/>
        <v>75.599944997370926</v>
      </c>
      <c r="E443" s="123">
        <f t="shared" si="235"/>
        <v>74.856799668256954</v>
      </c>
      <c r="F443" s="123">
        <f t="shared" si="235"/>
        <v>71.836029843547038</v>
      </c>
      <c r="G443" s="123">
        <f t="shared" si="235"/>
        <v>67.566950277972978</v>
      </c>
      <c r="H443" s="123">
        <f t="shared" si="235"/>
        <v>71.285068563819152</v>
      </c>
      <c r="I443" s="123">
        <f t="shared" si="235"/>
        <v>64.82495512845523</v>
      </c>
      <c r="J443" s="123">
        <f t="shared" si="235"/>
        <v>69.009582211555937</v>
      </c>
      <c r="K443" s="123">
        <f t="shared" si="235"/>
        <v>68.283015824631207</v>
      </c>
      <c r="L443" s="123">
        <f t="shared" si="235"/>
        <v>77.912805528288374</v>
      </c>
      <c r="M443" s="123">
        <f t="shared" si="235"/>
        <v>60.939635941542832</v>
      </c>
      <c r="N443" s="123">
        <f t="shared" si="235"/>
        <v>64.347598050490603</v>
      </c>
      <c r="O443" s="123">
        <f t="shared" si="235"/>
        <v>67.180606787765115</v>
      </c>
      <c r="P443" s="123">
        <f t="shared" si="235"/>
        <v>50.494135535355014</v>
      </c>
      <c r="Q443" s="123">
        <f t="shared" si="235"/>
        <v>48.118498104609344</v>
      </c>
      <c r="R443" s="123">
        <f t="shared" ref="R443:V443" si="236">SUM(R444:R445)</f>
        <v>46.891053577835734</v>
      </c>
      <c r="S443" s="123">
        <f t="shared" si="236"/>
        <v>45.020901721970276</v>
      </c>
      <c r="T443" s="123">
        <f t="shared" si="236"/>
        <v>42.699994022086116</v>
      </c>
      <c r="U443" s="123">
        <f t="shared" si="236"/>
        <v>40.380698749721503</v>
      </c>
      <c r="V443" s="123">
        <f t="shared" si="236"/>
        <v>38.650835136407125</v>
      </c>
      <c r="W443" s="123">
        <f t="shared" ref="W443" si="237">SUM(W444:W445)</f>
        <v>34.262190101102576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77.513142283655228</v>
      </c>
      <c r="D444" s="99">
        <v>73.931458621100816</v>
      </c>
      <c r="E444" s="99">
        <v>73.234316875020426</v>
      </c>
      <c r="F444" s="99">
        <v>70.309961111665942</v>
      </c>
      <c r="G444" s="99">
        <v>66.165124706902247</v>
      </c>
      <c r="H444" s="99">
        <v>69.842853259064981</v>
      </c>
      <c r="I444" s="99">
        <v>63.551245823487037</v>
      </c>
      <c r="J444" s="99">
        <v>67.64807568064964</v>
      </c>
      <c r="K444" s="99">
        <v>66.951907286073009</v>
      </c>
      <c r="L444" s="99">
        <v>76.362657027125039</v>
      </c>
      <c r="M444" s="99">
        <v>59.799495763566817</v>
      </c>
      <c r="N444" s="99">
        <v>63.144736975550742</v>
      </c>
      <c r="O444" s="99">
        <v>65.91642339267888</v>
      </c>
      <c r="P444" s="99">
        <v>49.606451326741094</v>
      </c>
      <c r="Q444" s="99">
        <v>47.24936327404636</v>
      </c>
      <c r="R444" s="99">
        <v>46.040595289423273</v>
      </c>
      <c r="S444" s="99">
        <v>44.21780152288747</v>
      </c>
      <c r="T444" s="99">
        <v>41.946822934562455</v>
      </c>
      <c r="U444" s="99">
        <v>39.68255206600503</v>
      </c>
      <c r="V444" s="99">
        <v>37.999304863429252</v>
      </c>
      <c r="W444" s="99">
        <v>33.670778701039652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1.783958313492795</v>
      </c>
      <c r="D445" s="99">
        <v>1.668486376270103</v>
      </c>
      <c r="E445" s="99">
        <v>1.622482793236526</v>
      </c>
      <c r="F445" s="99">
        <v>1.5260687318811037</v>
      </c>
      <c r="G445" s="99">
        <v>1.4018255710707297</v>
      </c>
      <c r="H445" s="99">
        <v>1.4422153047541759</v>
      </c>
      <c r="I445" s="99">
        <v>1.2737093049681911</v>
      </c>
      <c r="J445" s="99">
        <v>1.3615065309063024</v>
      </c>
      <c r="K445" s="99">
        <v>1.3311085385581913</v>
      </c>
      <c r="L445" s="99">
        <v>1.5501485011633307</v>
      </c>
      <c r="M445" s="99">
        <v>1.1401401779760119</v>
      </c>
      <c r="N445" s="99">
        <v>1.2028610749398647</v>
      </c>
      <c r="O445" s="99">
        <v>1.2641833950862367</v>
      </c>
      <c r="P445" s="99">
        <v>0.88768420861392017</v>
      </c>
      <c r="Q445" s="99">
        <v>0.86913483056298746</v>
      </c>
      <c r="R445" s="99">
        <v>0.8504582884124634</v>
      </c>
      <c r="S445" s="99">
        <v>0.8031001990828055</v>
      </c>
      <c r="T445" s="99">
        <v>0.75317108752366257</v>
      </c>
      <c r="U445" s="99">
        <v>0.69814668371647404</v>
      </c>
      <c r="V445" s="99">
        <v>0.65153027297787225</v>
      </c>
      <c r="W445" s="99">
        <v>0.59141140006292081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7.7506384430292258E-2</v>
      </c>
      <c r="D446" s="123">
        <f t="shared" si="238"/>
        <v>2.0261748056065985E-2</v>
      </c>
      <c r="E446" s="123">
        <f t="shared" si="238"/>
        <v>0.20234046167664352</v>
      </c>
      <c r="F446" s="123">
        <f t="shared" si="238"/>
        <v>0.25736909288732379</v>
      </c>
      <c r="G446" s="123">
        <f t="shared" si="238"/>
        <v>0.5811510146645158</v>
      </c>
      <c r="H446" s="123">
        <f t="shared" si="238"/>
        <v>0.9215955313630213</v>
      </c>
      <c r="I446" s="123">
        <f t="shared" si="238"/>
        <v>0.17060339534430666</v>
      </c>
      <c r="J446" s="123">
        <f t="shared" si="238"/>
        <v>0.32091838767800446</v>
      </c>
      <c r="K446" s="123">
        <f t="shared" si="238"/>
        <v>0.59739661356771012</v>
      </c>
      <c r="L446" s="123">
        <f t="shared" si="238"/>
        <v>0.74563394052340526</v>
      </c>
      <c r="M446" s="123">
        <f t="shared" si="238"/>
        <v>1.697357146966457</v>
      </c>
      <c r="N446" s="123">
        <f t="shared" si="238"/>
        <v>1.7946538688340972</v>
      </c>
      <c r="O446" s="123">
        <f t="shared" si="238"/>
        <v>1.3646209420237354</v>
      </c>
      <c r="P446" s="123">
        <f t="shared" si="238"/>
        <v>1.7736991699011535</v>
      </c>
      <c r="Q446" s="123">
        <f t="shared" si="238"/>
        <v>1.7104384369160186</v>
      </c>
      <c r="R446" s="123">
        <f t="shared" si="238"/>
        <v>1.7888896483729859</v>
      </c>
      <c r="S446" s="123">
        <f t="shared" si="238"/>
        <v>1.0875390917333458</v>
      </c>
      <c r="T446" s="123">
        <f t="shared" si="238"/>
        <v>0.70508161596781449</v>
      </c>
      <c r="U446" s="123">
        <f t="shared" si="238"/>
        <v>0.52988912345252859</v>
      </c>
      <c r="V446" s="123">
        <f t="shared" si="238"/>
        <v>0.45990340415857461</v>
      </c>
      <c r="W446" s="123">
        <f t="shared" si="238"/>
        <v>0.98827206821722047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7.7506384430292258E-2</v>
      </c>
      <c r="D447" s="99">
        <f>RES_hhdet_in_tess!D29</f>
        <v>2.0261748056065985E-2</v>
      </c>
      <c r="E447" s="99">
        <f>RES_hhdet_in_tess!E29</f>
        <v>0.20234046167664352</v>
      </c>
      <c r="F447" s="99">
        <f>RES_hhdet_in_tess!F29</f>
        <v>0.25736909288732379</v>
      </c>
      <c r="G447" s="99">
        <f>RES_hhdet_in_tess!G29</f>
        <v>0.5811510146645158</v>
      </c>
      <c r="H447" s="99">
        <f>RES_hhdet_in_tess!H29</f>
        <v>0.9215955313630213</v>
      </c>
      <c r="I447" s="99">
        <f>RES_hhdet_in_tess!I29</f>
        <v>0.17060339534430666</v>
      </c>
      <c r="J447" s="99">
        <f>RES_hhdet_in_tess!J29</f>
        <v>0.32091838767800446</v>
      </c>
      <c r="K447" s="99">
        <f>RES_hhdet_in_tess!K29</f>
        <v>0.59739661356771012</v>
      </c>
      <c r="L447" s="99">
        <f>RES_hhdet_in_tess!L29</f>
        <v>0.74563394052340526</v>
      </c>
      <c r="M447" s="99">
        <f>RES_hhdet_in_tess!M29</f>
        <v>1.697357146966457</v>
      </c>
      <c r="N447" s="99">
        <f>RES_hhdet_in_tess!N29</f>
        <v>1.7946538688340972</v>
      </c>
      <c r="O447" s="99">
        <f>RES_hhdet_in_tess!O29</f>
        <v>1.3646209420237354</v>
      </c>
      <c r="P447" s="99">
        <f>RES_hhdet_in_tess!P29</f>
        <v>1.7736991699011535</v>
      </c>
      <c r="Q447" s="99">
        <f>RES_hhdet_in_tess!Q29</f>
        <v>1.7104384369160186</v>
      </c>
      <c r="R447" s="99">
        <f>RES_hhdet_in_tess!R29</f>
        <v>1.7888896483729859</v>
      </c>
      <c r="S447" s="99">
        <f>RES_hhdet_in_tess!S29</f>
        <v>1.0875390917333458</v>
      </c>
      <c r="T447" s="99">
        <f>RES_hhdet_in_tess!T29</f>
        <v>0.70508161596781449</v>
      </c>
      <c r="U447" s="99">
        <f>RES_hhdet_in_tess!U29</f>
        <v>0.52988912345252859</v>
      </c>
      <c r="V447" s="99">
        <f>RES_hhdet_in_tess!V29</f>
        <v>0.45990340415857461</v>
      </c>
      <c r="W447" s="99">
        <f>RES_hhdet_in_tess!W29</f>
        <v>0.98827206821722047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8.5466686229680775</v>
      </c>
      <c r="D448" s="123">
        <v>9.733226232372834</v>
      </c>
      <c r="E448" s="123">
        <v>9.6456092518704253</v>
      </c>
      <c r="F448" s="123">
        <v>9.1953669578802977</v>
      </c>
      <c r="G448" s="123">
        <v>9.0985224473527104</v>
      </c>
      <c r="H448" s="123">
        <v>8.8632856379182918</v>
      </c>
      <c r="I448" s="123">
        <v>9.0461116452031227</v>
      </c>
      <c r="J448" s="123">
        <v>8.2010646934568214</v>
      </c>
      <c r="K448" s="123">
        <v>8.6633500138773769</v>
      </c>
      <c r="L448" s="123">
        <v>8.4246056079711718</v>
      </c>
      <c r="M448" s="123">
        <v>8.3996581324988373</v>
      </c>
      <c r="N448" s="123">
        <v>8.1928268403279283</v>
      </c>
      <c r="O448" s="123">
        <v>8.043968384023362</v>
      </c>
      <c r="P448" s="123">
        <v>8.1548950006688923</v>
      </c>
      <c r="Q448" s="123">
        <v>8.157521912227919</v>
      </c>
      <c r="R448" s="123">
        <v>8.229855539640262</v>
      </c>
      <c r="S448" s="123">
        <v>8.085896188596724</v>
      </c>
      <c r="T448" s="123">
        <v>7.6563757527807361</v>
      </c>
      <c r="U448" s="123">
        <v>7.2099269755488109</v>
      </c>
      <c r="V448" s="123">
        <v>6.7138717040502618</v>
      </c>
      <c r="W448" s="123">
        <v>6.4508100249474696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9.7320314953850389</v>
      </c>
      <c r="E453" s="102">
        <v>9.6441887015274226</v>
      </c>
      <c r="F453" s="102">
        <v>9.1931328985791954</v>
      </c>
      <c r="G453" s="102">
        <v>9.0972490240133315</v>
      </c>
      <c r="H453" s="102">
        <v>8.8630804418819302</v>
      </c>
      <c r="I453" s="102">
        <v>9.0454896495588546</v>
      </c>
      <c r="J453" s="102">
        <v>8.2008800736444911</v>
      </c>
      <c r="K453" s="102">
        <v>8.662281704989919</v>
      </c>
      <c r="L453" s="102">
        <v>8.425013131874751</v>
      </c>
      <c r="M453" s="102">
        <v>8.3975991355844073</v>
      </c>
      <c r="N453" s="102">
        <v>8.1928005662410452</v>
      </c>
      <c r="O453" s="102">
        <v>8.0440860874667806</v>
      </c>
      <c r="P453" s="102">
        <v>8.1497852791547505</v>
      </c>
      <c r="Q453" s="102">
        <v>8.1558361387052596</v>
      </c>
      <c r="R453" s="102">
        <v>8.2281144339035492</v>
      </c>
      <c r="S453" s="102">
        <v>8.085345019255147</v>
      </c>
      <c r="T453" s="102">
        <v>7.6593430292710147</v>
      </c>
      <c r="U453" s="102">
        <v>7.2111999047110551</v>
      </c>
      <c r="V453" s="102">
        <v>6.71585330174518</v>
      </c>
      <c r="W453" s="102">
        <v>6.4520466171577482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8.5475933973109868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8.8635299408225698</v>
      </c>
      <c r="I454" s="105">
        <v>9.0463861812116289</v>
      </c>
      <c r="J454" s="105">
        <v>8.2012787017290751</v>
      </c>
      <c r="K454" s="105">
        <v>8.6637941749093859</v>
      </c>
      <c r="L454" s="105">
        <v>8.4217873792858597</v>
      </c>
      <c r="M454" s="105">
        <v>8.3998344036372341</v>
      </c>
      <c r="N454" s="105">
        <v>8.1928620737777749</v>
      </c>
      <c r="O454" s="105">
        <v>8.0438690090966762</v>
      </c>
      <c r="P454" s="105">
        <v>8.1566673763970456</v>
      </c>
      <c r="Q454" s="105">
        <v>8.159358769226662</v>
      </c>
      <c r="R454" s="105">
        <v>8.2310935496683513</v>
      </c>
      <c r="S454" s="105">
        <v>8.0864205442946577</v>
      </c>
      <c r="T454" s="105">
        <v>7.6514491318143403</v>
      </c>
      <c r="U454" s="105">
        <v>7.2088034772012639</v>
      </c>
      <c r="V454" s="105">
        <v>6.7116381112727526</v>
      </c>
      <c r="W454" s="105">
        <v>6.4495281363192305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4.9754011307225916</v>
      </c>
      <c r="E455" s="99">
        <v>4.823061666023448</v>
      </c>
      <c r="F455" s="99">
        <v>4.6070681223994123</v>
      </c>
      <c r="G455" s="99">
        <v>4.6196306391497401</v>
      </c>
      <c r="H455" s="99">
        <v>4.4214034772388837</v>
      </c>
      <c r="I455" s="99">
        <v>4.8180850405880138</v>
      </c>
      <c r="J455" s="99">
        <v>3.9560583803727014</v>
      </c>
      <c r="K455" s="99">
        <v>4.3171826933952975</v>
      </c>
      <c r="L455" s="99">
        <v>3.5487231169552214</v>
      </c>
      <c r="M455" s="99">
        <v>3.8913733016071266</v>
      </c>
      <c r="N455" s="99">
        <v>3.6213247730654752</v>
      </c>
      <c r="O455" s="99">
        <v>3.6355052104245362</v>
      </c>
      <c r="P455" s="99">
        <v>3.838372309166004</v>
      </c>
      <c r="Q455" s="99">
        <v>3.8837003334989166</v>
      </c>
      <c r="R455" s="99">
        <v>4.0598394583957367</v>
      </c>
      <c r="S455" s="99">
        <v>4.0127649674439452</v>
      </c>
      <c r="T455" s="99">
        <v>3.6308609991600567</v>
      </c>
      <c r="U455" s="99">
        <v>3.2987279685648971</v>
      </c>
      <c r="V455" s="99">
        <v>3.0407532722167145</v>
      </c>
      <c r="W455" s="99">
        <v>2.9118576289126552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4.7591326464222954</v>
      </c>
      <c r="E456" s="99">
        <v>4.8239955599417774</v>
      </c>
      <c r="F456" s="99">
        <v>4.589765267770944</v>
      </c>
      <c r="G456" s="99">
        <v>4.4800865878206784</v>
      </c>
      <c r="H456" s="99">
        <v>4.4421264635836852</v>
      </c>
      <c r="I456" s="99">
        <v>4.2283011406236142</v>
      </c>
      <c r="J456" s="99">
        <v>4.2452203213563751</v>
      </c>
      <c r="K456" s="99">
        <v>4.3466114815140893</v>
      </c>
      <c r="L456" s="99">
        <v>4.8730642623306384</v>
      </c>
      <c r="M456" s="99">
        <v>4.5084611020301066</v>
      </c>
      <c r="N456" s="99">
        <v>4.5715373007122988</v>
      </c>
      <c r="O456" s="99">
        <v>4.4083637986721405</v>
      </c>
      <c r="P456" s="99">
        <v>4.3182950672310429</v>
      </c>
      <c r="Q456" s="99">
        <v>4.2756584357277445</v>
      </c>
      <c r="R456" s="99">
        <v>4.1712540912726146</v>
      </c>
      <c r="S456" s="99">
        <v>4.0736555768507126</v>
      </c>
      <c r="T456" s="99">
        <v>4.0205881326542832</v>
      </c>
      <c r="U456" s="99">
        <v>3.9100755086363659</v>
      </c>
      <c r="V456" s="99">
        <v>3.670884839056038</v>
      </c>
      <c r="W456" s="99">
        <v>3.5376705074065766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1.7108271032802669</v>
      </c>
      <c r="D457" s="123">
        <v>1.7033720613575982</v>
      </c>
      <c r="E457" s="123">
        <v>1.6882236144812091</v>
      </c>
      <c r="F457" s="123">
        <v>1.710661012556671</v>
      </c>
      <c r="G457" s="123">
        <v>1.6937700579859503</v>
      </c>
      <c r="H457" s="123">
        <v>1.8401246903956119</v>
      </c>
      <c r="I457" s="123">
        <v>1.6929498464890127</v>
      </c>
      <c r="J457" s="123">
        <v>1.7169242760970747</v>
      </c>
      <c r="K457" s="123">
        <v>1.5650077922100312</v>
      </c>
      <c r="L457" s="123">
        <v>1.9002434662084611</v>
      </c>
      <c r="M457" s="123">
        <v>1.8544037906369775</v>
      </c>
      <c r="N457" s="123">
        <v>1.8442387304420031</v>
      </c>
      <c r="O457" s="123">
        <v>1.788103706065838</v>
      </c>
      <c r="P457" s="123">
        <v>1.741574565576909</v>
      </c>
      <c r="Q457" s="123">
        <v>1.7000040370151726</v>
      </c>
      <c r="R457" s="123">
        <v>1.6613226043735991</v>
      </c>
      <c r="S457" s="123">
        <v>1.6257942384853681</v>
      </c>
      <c r="T457" s="123">
        <v>1.592657205025924</v>
      </c>
      <c r="U457" s="123">
        <v>1.563685813230133</v>
      </c>
      <c r="V457" s="123">
        <v>1.5349206844336336</v>
      </c>
      <c r="W457" s="123">
        <v>1.5156475894416439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1.7108271032802669</v>
      </c>
      <c r="D459" s="110">
        <v>1.7033720613575982</v>
      </c>
      <c r="E459" s="110">
        <v>1.6882236144812091</v>
      </c>
      <c r="F459" s="110">
        <v>1.710661012556671</v>
      </c>
      <c r="G459" s="110">
        <v>1.6937700579859503</v>
      </c>
      <c r="H459" s="110">
        <v>1.8401246903956119</v>
      </c>
      <c r="I459" s="110">
        <v>1.6929498464890127</v>
      </c>
      <c r="J459" s="110">
        <v>1.7169242760970747</v>
      </c>
      <c r="K459" s="110">
        <v>1.5650077922100312</v>
      </c>
      <c r="L459" s="110">
        <v>1.9002434662084611</v>
      </c>
      <c r="M459" s="110">
        <v>1.8544037906369775</v>
      </c>
      <c r="N459" s="110">
        <v>1.8442387304420031</v>
      </c>
      <c r="O459" s="110">
        <v>1.788103706065838</v>
      </c>
      <c r="P459" s="110">
        <v>1.741574565576909</v>
      </c>
      <c r="Q459" s="110">
        <v>1.7000040370151726</v>
      </c>
      <c r="R459" s="110">
        <v>1.6613226043735991</v>
      </c>
      <c r="S459" s="110">
        <v>1.6257942384853681</v>
      </c>
      <c r="T459" s="110">
        <v>1.592657205025924</v>
      </c>
      <c r="U459" s="110">
        <v>1.563685813230133</v>
      </c>
      <c r="V459" s="110">
        <v>1.5349206844336336</v>
      </c>
      <c r="W459" s="110">
        <v>1.5156475894416439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31.880526973656739</v>
      </c>
      <c r="D461" s="118">
        <f t="shared" si="239"/>
        <v>30.077161961339144</v>
      </c>
      <c r="E461" s="118">
        <f t="shared" si="239"/>
        <v>29.462489062843023</v>
      </c>
      <c r="F461" s="118">
        <f t="shared" si="239"/>
        <v>27.976691674566624</v>
      </c>
      <c r="G461" s="118">
        <f t="shared" si="239"/>
        <v>26.034592179894855</v>
      </c>
      <c r="H461" s="118">
        <f t="shared" si="239"/>
        <v>27.172542883598609</v>
      </c>
      <c r="I461" s="118">
        <f t="shared" si="239"/>
        <v>24.441766260157266</v>
      </c>
      <c r="J461" s="118">
        <f t="shared" si="239"/>
        <v>25.706054934855608</v>
      </c>
      <c r="K461" s="118">
        <f t="shared" si="239"/>
        <v>25.117571184325808</v>
      </c>
      <c r="L461" s="118">
        <f t="shared" si="239"/>
        <v>28.260901222355361</v>
      </c>
      <c r="M461" s="118">
        <f t="shared" si="239"/>
        <v>21.663277260729082</v>
      </c>
      <c r="N461" s="118">
        <f t="shared" si="239"/>
        <v>22.185563535638931</v>
      </c>
      <c r="O461" s="118">
        <f t="shared" si="239"/>
        <v>22.249244476445806</v>
      </c>
      <c r="P461" s="118">
        <f t="shared" si="239"/>
        <v>16.022475162635317</v>
      </c>
      <c r="Q461" s="118">
        <f t="shared" si="239"/>
        <v>14.735700125020326</v>
      </c>
      <c r="R461" s="118">
        <f t="shared" ref="R461:V461" si="240">R462+R465+R467+R476</f>
        <v>14.121265916620835</v>
      </c>
      <c r="S461" s="118">
        <f t="shared" si="240"/>
        <v>13.404183418212543</v>
      </c>
      <c r="T461" s="118">
        <f t="shared" si="240"/>
        <v>12.608427597415663</v>
      </c>
      <c r="U461" s="118">
        <f t="shared" si="240"/>
        <v>11.849760297945378</v>
      </c>
      <c r="V461" s="118">
        <f t="shared" si="240"/>
        <v>11.282393957469486</v>
      </c>
      <c r="W461" s="118">
        <f t="shared" ref="W461" si="241">W462+W465+W467+W476</f>
        <v>9.9595663121684623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31.880526973656739</v>
      </c>
      <c r="D462" s="123">
        <f t="shared" si="242"/>
        <v>30.077161961339144</v>
      </c>
      <c r="E462" s="123">
        <f t="shared" si="242"/>
        <v>29.462489062843023</v>
      </c>
      <c r="F462" s="123">
        <f t="shared" si="242"/>
        <v>27.976691674566624</v>
      </c>
      <c r="G462" s="123">
        <f t="shared" si="242"/>
        <v>26.034592179894855</v>
      </c>
      <c r="H462" s="123">
        <f t="shared" si="242"/>
        <v>27.172542883598609</v>
      </c>
      <c r="I462" s="123">
        <f t="shared" si="242"/>
        <v>24.441766260157266</v>
      </c>
      <c r="J462" s="123">
        <f t="shared" si="242"/>
        <v>25.706054934855608</v>
      </c>
      <c r="K462" s="123">
        <f t="shared" si="242"/>
        <v>25.117571184325808</v>
      </c>
      <c r="L462" s="123">
        <f t="shared" si="242"/>
        <v>28.260901222355361</v>
      </c>
      <c r="M462" s="123">
        <f t="shared" si="242"/>
        <v>21.663277260729082</v>
      </c>
      <c r="N462" s="123">
        <f t="shared" si="242"/>
        <v>22.185563535638931</v>
      </c>
      <c r="O462" s="123">
        <f t="shared" si="242"/>
        <v>22.249244476445806</v>
      </c>
      <c r="P462" s="123">
        <f t="shared" si="242"/>
        <v>16.022475162635317</v>
      </c>
      <c r="Q462" s="123">
        <f t="shared" si="242"/>
        <v>14.735700125020326</v>
      </c>
      <c r="R462" s="123">
        <f t="shared" ref="R462:V462" si="243">SUM(R463:R464)</f>
        <v>14.121265916620835</v>
      </c>
      <c r="S462" s="123">
        <f t="shared" si="243"/>
        <v>13.404183418212543</v>
      </c>
      <c r="T462" s="123">
        <f t="shared" si="243"/>
        <v>12.608427597415663</v>
      </c>
      <c r="U462" s="123">
        <f t="shared" si="243"/>
        <v>11.849760297945378</v>
      </c>
      <c r="V462" s="123">
        <f t="shared" si="243"/>
        <v>11.282393957469486</v>
      </c>
      <c r="W462" s="123">
        <f t="shared" ref="W462" si="244">SUM(W463:W464)</f>
        <v>9.9595663121684623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31.880526973656739</v>
      </c>
      <c r="D463" s="99">
        <v>30.077161961339144</v>
      </c>
      <c r="E463" s="99">
        <v>29.462489062843023</v>
      </c>
      <c r="F463" s="99">
        <v>27.976691674566624</v>
      </c>
      <c r="G463" s="99">
        <v>26.034592179894855</v>
      </c>
      <c r="H463" s="99">
        <v>27.172542883598609</v>
      </c>
      <c r="I463" s="99">
        <v>24.441766260157266</v>
      </c>
      <c r="J463" s="99">
        <v>25.706054934855608</v>
      </c>
      <c r="K463" s="99">
        <v>25.117571184325808</v>
      </c>
      <c r="L463" s="99">
        <v>28.260901222355361</v>
      </c>
      <c r="M463" s="99">
        <v>21.663277260729082</v>
      </c>
      <c r="N463" s="99">
        <v>22.185563535638931</v>
      </c>
      <c r="O463" s="99">
        <v>22.249244476445806</v>
      </c>
      <c r="P463" s="99">
        <v>16.022475162635317</v>
      </c>
      <c r="Q463" s="99">
        <v>14.735700125020326</v>
      </c>
      <c r="R463" s="99">
        <v>14.121265916620835</v>
      </c>
      <c r="S463" s="99">
        <v>13.404183418212543</v>
      </c>
      <c r="T463" s="99">
        <v>12.608427597415663</v>
      </c>
      <c r="U463" s="99">
        <v>11.849760297945378</v>
      </c>
      <c r="V463" s="99">
        <v>11.282393957469486</v>
      </c>
      <c r="W463" s="99">
        <v>9.9595663121684623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35935</v>
      </c>
      <c r="C5" s="120">
        <v>32371</v>
      </c>
      <c r="D5" s="120">
        <v>28004</v>
      </c>
      <c r="E5" s="120">
        <v>23468</v>
      </c>
      <c r="F5" s="120">
        <v>19329</v>
      </c>
      <c r="G5" s="120">
        <v>15584</v>
      </c>
      <c r="H5" s="120">
        <v>12543</v>
      </c>
      <c r="I5" s="120">
        <v>11291</v>
      </c>
      <c r="J5" s="120">
        <v>10289</v>
      </c>
      <c r="K5" s="120">
        <v>10051</v>
      </c>
      <c r="L5" s="120">
        <v>9872</v>
      </c>
      <c r="M5" s="120">
        <v>10474</v>
      </c>
      <c r="N5" s="120">
        <v>11124</v>
      </c>
      <c r="O5" s="120">
        <v>12046</v>
      </c>
      <c r="P5" s="120">
        <v>13391</v>
      </c>
      <c r="Q5" s="120">
        <v>13868</v>
      </c>
      <c r="R5" s="120">
        <v>13876</v>
      </c>
      <c r="S5" s="120">
        <v>13700</v>
      </c>
      <c r="T5" s="120">
        <v>13568</v>
      </c>
      <c r="U5" s="120">
        <v>13394</v>
      </c>
      <c r="V5" s="120">
        <v>13171</v>
      </c>
      <c r="W5" s="120">
        <v>12442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35935</v>
      </c>
      <c r="C7" s="52">
        <v>32371</v>
      </c>
      <c r="D7" s="52">
        <v>28004</v>
      </c>
      <c r="E7" s="52">
        <v>23468</v>
      </c>
      <c r="F7" s="52">
        <v>19329</v>
      </c>
      <c r="G7" s="52">
        <v>15584</v>
      </c>
      <c r="H7" s="52">
        <v>12543</v>
      </c>
      <c r="I7" s="52">
        <v>11291</v>
      </c>
      <c r="J7" s="52">
        <v>10289</v>
      </c>
      <c r="K7" s="52">
        <v>10051</v>
      </c>
      <c r="L7" s="52">
        <v>9872</v>
      </c>
      <c r="M7" s="52">
        <v>10474</v>
      </c>
      <c r="N7" s="52">
        <v>11124</v>
      </c>
      <c r="O7" s="52">
        <v>12046</v>
      </c>
      <c r="P7" s="52">
        <v>13391</v>
      </c>
      <c r="Q7" s="52">
        <v>13868</v>
      </c>
      <c r="R7" s="52">
        <v>13876</v>
      </c>
      <c r="S7" s="52">
        <v>13700</v>
      </c>
      <c r="T7" s="52">
        <v>13568</v>
      </c>
      <c r="U7" s="52">
        <v>13394</v>
      </c>
      <c r="V7" s="52">
        <v>13171</v>
      </c>
      <c r="W7" s="52">
        <v>12442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800</v>
      </c>
      <c r="C9" s="52">
        <v>797</v>
      </c>
      <c r="D9" s="52">
        <v>772</v>
      </c>
      <c r="E9" s="52">
        <v>650</v>
      </c>
      <c r="F9" s="52">
        <v>524</v>
      </c>
      <c r="G9" s="52">
        <v>392</v>
      </c>
      <c r="H9" s="52">
        <v>250</v>
      </c>
      <c r="I9" s="52">
        <v>168</v>
      </c>
      <c r="J9" s="52">
        <v>120</v>
      </c>
      <c r="K9" s="52">
        <v>58</v>
      </c>
      <c r="L9" s="52">
        <v>126</v>
      </c>
      <c r="M9" s="52">
        <v>597</v>
      </c>
      <c r="N9" s="52">
        <v>1205</v>
      </c>
      <c r="O9" s="52">
        <v>1847</v>
      </c>
      <c r="P9" s="52">
        <v>2549</v>
      </c>
      <c r="Q9" s="52">
        <v>2957</v>
      </c>
      <c r="R9" s="52">
        <v>3132</v>
      </c>
      <c r="S9" s="52">
        <v>2942</v>
      </c>
      <c r="T9" s="52">
        <v>2560</v>
      </c>
      <c r="U9" s="52">
        <v>2059</v>
      </c>
      <c r="V9" s="52">
        <v>1562</v>
      </c>
      <c r="W9" s="52">
        <v>1152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21150</v>
      </c>
      <c r="C13" s="52">
        <v>18781</v>
      </c>
      <c r="D13" s="52">
        <v>16128</v>
      </c>
      <c r="E13" s="52">
        <v>13369</v>
      </c>
      <c r="F13" s="52">
        <v>10644</v>
      </c>
      <c r="G13" s="52">
        <v>8248</v>
      </c>
      <c r="H13" s="52">
        <v>6370</v>
      </c>
      <c r="I13" s="52">
        <v>5240</v>
      </c>
      <c r="J13" s="52">
        <v>4771</v>
      </c>
      <c r="K13" s="52">
        <v>4404</v>
      </c>
      <c r="L13" s="52">
        <v>5138</v>
      </c>
      <c r="M13" s="52">
        <v>4161</v>
      </c>
      <c r="N13" s="52">
        <v>4949</v>
      </c>
      <c r="O13" s="52">
        <v>5428</v>
      </c>
      <c r="P13" s="52">
        <v>5691</v>
      </c>
      <c r="Q13" s="52">
        <v>5965</v>
      </c>
      <c r="R13" s="52">
        <v>5895</v>
      </c>
      <c r="S13" s="52">
        <v>5840</v>
      </c>
      <c r="T13" s="52">
        <v>6200</v>
      </c>
      <c r="U13" s="52">
        <v>6498</v>
      </c>
      <c r="V13" s="52">
        <v>6497</v>
      </c>
      <c r="W13" s="52">
        <v>6295</v>
      </c>
      <c r="DA13" s="63" t="s">
        <v>1080</v>
      </c>
    </row>
    <row r="14" spans="1:105" ht="12" customHeight="1" x14ac:dyDescent="0.25">
      <c r="A14" s="97" t="s">
        <v>121</v>
      </c>
      <c r="B14" s="52">
        <v>14785</v>
      </c>
      <c r="C14" s="52">
        <v>13590</v>
      </c>
      <c r="D14" s="52">
        <v>11876</v>
      </c>
      <c r="E14" s="52">
        <v>10099</v>
      </c>
      <c r="F14" s="52">
        <v>8685</v>
      </c>
      <c r="G14" s="52">
        <v>7336</v>
      </c>
      <c r="H14" s="52">
        <v>6173</v>
      </c>
      <c r="I14" s="52">
        <v>6051</v>
      </c>
      <c r="J14" s="52">
        <v>5518</v>
      </c>
      <c r="K14" s="52">
        <v>5647</v>
      </c>
      <c r="L14" s="52">
        <v>4734</v>
      </c>
      <c r="M14" s="52">
        <v>6313</v>
      </c>
      <c r="N14" s="52">
        <v>6175</v>
      </c>
      <c r="O14" s="52">
        <v>6618</v>
      </c>
      <c r="P14" s="52">
        <v>7700</v>
      </c>
      <c r="Q14" s="52">
        <v>7903</v>
      </c>
      <c r="R14" s="52">
        <v>7981</v>
      </c>
      <c r="S14" s="52">
        <v>7860</v>
      </c>
      <c r="T14" s="52">
        <v>7368</v>
      </c>
      <c r="U14" s="52">
        <v>6896</v>
      </c>
      <c r="V14" s="52">
        <v>6674</v>
      </c>
      <c r="W14" s="52">
        <v>6147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35935</v>
      </c>
      <c r="C17" s="36">
        <v>32371</v>
      </c>
      <c r="D17" s="36">
        <v>28004</v>
      </c>
      <c r="E17" s="36">
        <v>23468</v>
      </c>
      <c r="F17" s="36">
        <v>19329</v>
      </c>
      <c r="G17" s="36">
        <v>15584</v>
      </c>
      <c r="H17" s="36">
        <v>12543</v>
      </c>
      <c r="I17" s="36">
        <v>11291</v>
      </c>
      <c r="J17" s="36">
        <v>10289</v>
      </c>
      <c r="K17" s="36">
        <v>10051</v>
      </c>
      <c r="L17" s="36">
        <v>9872</v>
      </c>
      <c r="M17" s="36">
        <v>10474</v>
      </c>
      <c r="N17" s="36">
        <v>11124</v>
      </c>
      <c r="O17" s="36">
        <v>12046</v>
      </c>
      <c r="P17" s="36">
        <v>13391</v>
      </c>
      <c r="Q17" s="36">
        <v>13868</v>
      </c>
      <c r="R17" s="36">
        <v>13876</v>
      </c>
      <c r="S17" s="36">
        <v>13700</v>
      </c>
      <c r="T17" s="36">
        <v>13568</v>
      </c>
      <c r="U17" s="36">
        <v>13394</v>
      </c>
      <c r="V17" s="36">
        <v>13171</v>
      </c>
      <c r="W17" s="36">
        <v>12442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3564</v>
      </c>
      <c r="D21" s="52">
        <v>4367</v>
      </c>
      <c r="E21" s="52">
        <v>4536</v>
      </c>
      <c r="F21" s="52">
        <v>4139</v>
      </c>
      <c r="G21" s="52">
        <v>3745</v>
      </c>
      <c r="H21" s="52">
        <v>3041</v>
      </c>
      <c r="I21" s="52">
        <v>1252</v>
      </c>
      <c r="J21" s="52">
        <v>1002</v>
      </c>
      <c r="K21" s="52">
        <v>238</v>
      </c>
      <c r="L21" s="52">
        <v>2190</v>
      </c>
      <c r="M21" s="52">
        <v>2808</v>
      </c>
      <c r="N21" s="52">
        <v>2811</v>
      </c>
      <c r="O21" s="52">
        <v>2261</v>
      </c>
      <c r="P21" s="52">
        <v>37</v>
      </c>
      <c r="Q21" s="52">
        <v>85</v>
      </c>
      <c r="R21" s="52">
        <v>142</v>
      </c>
      <c r="S21" s="52">
        <v>227</v>
      </c>
      <c r="T21" s="52">
        <v>329</v>
      </c>
      <c r="U21" s="52">
        <v>448</v>
      </c>
      <c r="V21" s="52">
        <v>599</v>
      </c>
      <c r="W21" s="52">
        <v>759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125</v>
      </c>
      <c r="D23" s="52">
        <v>125</v>
      </c>
      <c r="E23" s="52">
        <v>127</v>
      </c>
      <c r="F23" s="52">
        <v>131</v>
      </c>
      <c r="G23" s="52">
        <v>137</v>
      </c>
      <c r="H23" s="52">
        <v>147</v>
      </c>
      <c r="I23" s="52">
        <v>84</v>
      </c>
      <c r="J23" s="52">
        <v>50</v>
      </c>
      <c r="K23" s="52">
        <v>67</v>
      </c>
      <c r="L23" s="52">
        <v>36</v>
      </c>
      <c r="M23" s="52">
        <v>4</v>
      </c>
      <c r="N23" s="52">
        <v>7</v>
      </c>
      <c r="O23" s="52">
        <v>36</v>
      </c>
      <c r="P23" s="52">
        <v>35</v>
      </c>
      <c r="Q23" s="52">
        <v>76</v>
      </c>
      <c r="R23" s="52">
        <v>154</v>
      </c>
      <c r="S23" s="52">
        <v>264</v>
      </c>
      <c r="T23" s="52">
        <v>415</v>
      </c>
      <c r="U23" s="52">
        <v>562</v>
      </c>
      <c r="V23" s="52">
        <v>588</v>
      </c>
      <c r="W23" s="52">
        <v>540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3305</v>
      </c>
      <c r="D27" s="52">
        <v>3306</v>
      </c>
      <c r="E27" s="52">
        <v>3319</v>
      </c>
      <c r="F27" s="52">
        <v>3349</v>
      </c>
      <c r="G27" s="52">
        <v>3405</v>
      </c>
      <c r="H27" s="52">
        <v>3497</v>
      </c>
      <c r="I27" s="52">
        <v>1645</v>
      </c>
      <c r="J27" s="52">
        <v>520</v>
      </c>
      <c r="K27" s="52">
        <v>784</v>
      </c>
      <c r="L27" s="52">
        <v>1022</v>
      </c>
      <c r="M27" s="52">
        <v>1244</v>
      </c>
      <c r="N27" s="52">
        <v>1214</v>
      </c>
      <c r="O27" s="52">
        <v>1024</v>
      </c>
      <c r="P27" s="52">
        <v>164</v>
      </c>
      <c r="Q27" s="52">
        <v>322</v>
      </c>
      <c r="R27" s="52">
        <v>554</v>
      </c>
      <c r="S27" s="52">
        <v>849</v>
      </c>
      <c r="T27" s="52">
        <v>1240</v>
      </c>
      <c r="U27" s="52">
        <v>997</v>
      </c>
      <c r="V27" s="52">
        <v>1293</v>
      </c>
      <c r="W27" s="52">
        <v>940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2310</v>
      </c>
      <c r="D28" s="52">
        <v>2312</v>
      </c>
      <c r="E28" s="52">
        <v>2326</v>
      </c>
      <c r="F28" s="52">
        <v>2362</v>
      </c>
      <c r="G28" s="52">
        <v>2423</v>
      </c>
      <c r="H28" s="52">
        <v>2521</v>
      </c>
      <c r="I28" s="52">
        <v>1286</v>
      </c>
      <c r="J28" s="52">
        <v>576</v>
      </c>
      <c r="K28" s="52">
        <v>872</v>
      </c>
      <c r="L28" s="52">
        <v>1168</v>
      </c>
      <c r="M28" s="52">
        <v>1567</v>
      </c>
      <c r="N28" s="52">
        <v>1625</v>
      </c>
      <c r="O28" s="52">
        <v>1351</v>
      </c>
      <c r="P28" s="52">
        <v>158</v>
      </c>
      <c r="Q28" s="52">
        <v>335</v>
      </c>
      <c r="R28" s="52">
        <v>614</v>
      </c>
      <c r="S28" s="52">
        <v>982</v>
      </c>
      <c r="T28" s="52">
        <v>1458</v>
      </c>
      <c r="U28" s="52">
        <v>1964</v>
      </c>
      <c r="V28" s="52">
        <v>1358</v>
      </c>
      <c r="W28" s="52">
        <v>1224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5615</v>
      </c>
      <c r="D31" s="36">
        <v>5619</v>
      </c>
      <c r="E31" s="36">
        <v>5645</v>
      </c>
      <c r="F31" s="36">
        <v>5710</v>
      </c>
      <c r="G31" s="36">
        <v>5827</v>
      </c>
      <c r="H31" s="36">
        <v>6017</v>
      </c>
      <c r="I31" s="36">
        <v>2934</v>
      </c>
      <c r="J31" s="36">
        <v>1096</v>
      </c>
      <c r="K31" s="36">
        <v>1657</v>
      </c>
      <c r="L31" s="36">
        <v>2192</v>
      </c>
      <c r="M31" s="36">
        <v>2812</v>
      </c>
      <c r="N31" s="36">
        <v>2839</v>
      </c>
      <c r="O31" s="36">
        <v>2375</v>
      </c>
      <c r="P31" s="36">
        <v>324</v>
      </c>
      <c r="Q31" s="36">
        <v>661</v>
      </c>
      <c r="R31" s="36">
        <v>1164</v>
      </c>
      <c r="S31" s="36">
        <v>1833</v>
      </c>
      <c r="T31" s="36">
        <v>2707</v>
      </c>
      <c r="U31" s="36">
        <v>2957</v>
      </c>
      <c r="V31" s="36">
        <v>2660</v>
      </c>
      <c r="W31" s="36">
        <v>2161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2011</v>
      </c>
      <c r="M35" s="52">
        <v>3410</v>
      </c>
      <c r="N35" s="52">
        <v>3461</v>
      </c>
      <c r="O35" s="52">
        <v>3183</v>
      </c>
      <c r="P35" s="52">
        <v>1382</v>
      </c>
      <c r="Q35" s="52">
        <v>562</v>
      </c>
      <c r="R35" s="52">
        <v>150</v>
      </c>
      <c r="S35" s="52">
        <v>51</v>
      </c>
      <c r="T35" s="52">
        <v>197</v>
      </c>
      <c r="U35" s="52">
        <v>274</v>
      </c>
      <c r="V35" s="52">
        <v>376</v>
      </c>
      <c r="W35" s="52">
        <v>30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122</v>
      </c>
      <c r="D37" s="52">
        <v>100</v>
      </c>
      <c r="E37" s="52">
        <v>5</v>
      </c>
      <c r="F37" s="52">
        <v>5</v>
      </c>
      <c r="G37" s="52">
        <v>5</v>
      </c>
      <c r="H37" s="52">
        <v>5</v>
      </c>
      <c r="I37" s="52">
        <v>2</v>
      </c>
      <c r="J37" s="52">
        <v>2</v>
      </c>
      <c r="K37" s="52">
        <v>5</v>
      </c>
      <c r="L37" s="52">
        <v>104</v>
      </c>
      <c r="M37" s="52">
        <v>475</v>
      </c>
      <c r="N37" s="52">
        <v>615</v>
      </c>
      <c r="O37" s="52">
        <v>678</v>
      </c>
      <c r="P37" s="52">
        <v>737</v>
      </c>
      <c r="Q37" s="52">
        <v>484</v>
      </c>
      <c r="R37" s="52">
        <v>329</v>
      </c>
      <c r="S37" s="52">
        <v>74</v>
      </c>
      <c r="T37" s="52">
        <v>33</v>
      </c>
      <c r="U37" s="52">
        <v>61</v>
      </c>
      <c r="V37" s="52">
        <v>91</v>
      </c>
      <c r="W37" s="52">
        <v>130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936</v>
      </c>
      <c r="D41" s="52">
        <v>653</v>
      </c>
      <c r="E41" s="52">
        <v>560</v>
      </c>
      <c r="F41" s="52">
        <v>624</v>
      </c>
      <c r="G41" s="52">
        <v>1009</v>
      </c>
      <c r="H41" s="52">
        <v>1619</v>
      </c>
      <c r="I41" s="52">
        <v>515</v>
      </c>
      <c r="J41" s="52">
        <v>51</v>
      </c>
      <c r="K41" s="52">
        <v>417</v>
      </c>
      <c r="L41" s="52">
        <v>1756</v>
      </c>
      <c r="M41" s="52">
        <v>267</v>
      </c>
      <c r="N41" s="52">
        <v>2002</v>
      </c>
      <c r="O41" s="52">
        <v>1503</v>
      </c>
      <c r="P41" s="52">
        <v>427</v>
      </c>
      <c r="Q41" s="52">
        <v>596</v>
      </c>
      <c r="R41" s="52">
        <v>484</v>
      </c>
      <c r="S41" s="52">
        <v>794</v>
      </c>
      <c r="T41" s="52">
        <v>1600</v>
      </c>
      <c r="U41" s="52">
        <v>1295</v>
      </c>
      <c r="V41" s="52">
        <v>1292</v>
      </c>
      <c r="W41" s="52">
        <v>738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1115</v>
      </c>
      <c r="D42" s="52">
        <v>598</v>
      </c>
      <c r="E42" s="52">
        <v>549</v>
      </c>
      <c r="F42" s="52">
        <v>948</v>
      </c>
      <c r="G42" s="52">
        <v>1074</v>
      </c>
      <c r="H42" s="52">
        <v>1358</v>
      </c>
      <c r="I42" s="52">
        <v>1164</v>
      </c>
      <c r="J42" s="52">
        <v>43</v>
      </c>
      <c r="K42" s="52">
        <v>1001</v>
      </c>
      <c r="L42" s="52">
        <v>255</v>
      </c>
      <c r="M42" s="52">
        <v>3146</v>
      </c>
      <c r="N42" s="52">
        <v>1487</v>
      </c>
      <c r="O42" s="52">
        <v>1794</v>
      </c>
      <c r="P42" s="52">
        <v>1240</v>
      </c>
      <c r="Q42" s="52">
        <v>538</v>
      </c>
      <c r="R42" s="52">
        <v>692</v>
      </c>
      <c r="S42" s="52">
        <v>861</v>
      </c>
      <c r="T42" s="52">
        <v>966</v>
      </c>
      <c r="U42" s="52">
        <v>1492</v>
      </c>
      <c r="V42" s="52">
        <v>1136</v>
      </c>
      <c r="W42" s="52">
        <v>697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2051</v>
      </c>
      <c r="D45" s="36">
        <v>1252</v>
      </c>
      <c r="E45" s="36">
        <v>1109</v>
      </c>
      <c r="F45" s="36">
        <v>1571</v>
      </c>
      <c r="G45" s="36">
        <v>2082</v>
      </c>
      <c r="H45" s="36">
        <v>2976</v>
      </c>
      <c r="I45" s="36">
        <v>1682</v>
      </c>
      <c r="J45" s="36">
        <v>94</v>
      </c>
      <c r="K45" s="36">
        <v>1419</v>
      </c>
      <c r="L45" s="36">
        <v>2013</v>
      </c>
      <c r="M45" s="36">
        <v>3414</v>
      </c>
      <c r="N45" s="36">
        <v>3489</v>
      </c>
      <c r="O45" s="36">
        <v>3297</v>
      </c>
      <c r="P45" s="36">
        <v>1669</v>
      </c>
      <c r="Q45" s="36">
        <v>1138</v>
      </c>
      <c r="R45" s="36">
        <v>1172</v>
      </c>
      <c r="S45" s="36">
        <v>1657</v>
      </c>
      <c r="T45" s="36">
        <v>2575</v>
      </c>
      <c r="U45" s="36">
        <v>2783</v>
      </c>
      <c r="V45" s="36">
        <v>2437</v>
      </c>
      <c r="W45" s="36">
        <v>1432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670</v>
      </c>
      <c r="M49" s="52">
        <v>1023</v>
      </c>
      <c r="N49" s="52">
        <v>908</v>
      </c>
      <c r="O49" s="52">
        <v>1043</v>
      </c>
      <c r="P49" s="52">
        <v>752</v>
      </c>
      <c r="Q49" s="52">
        <v>235</v>
      </c>
      <c r="R49" s="52">
        <v>65</v>
      </c>
      <c r="S49" s="52">
        <v>17</v>
      </c>
      <c r="T49" s="52">
        <v>67</v>
      </c>
      <c r="U49" s="52">
        <v>96</v>
      </c>
      <c r="V49" s="52">
        <v>141</v>
      </c>
      <c r="W49" s="52">
        <v>9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98</v>
      </c>
      <c r="M51" s="52">
        <v>340</v>
      </c>
      <c r="N51" s="52">
        <v>311</v>
      </c>
      <c r="O51" s="52">
        <v>266</v>
      </c>
      <c r="P51" s="52">
        <v>248</v>
      </c>
      <c r="Q51" s="52">
        <v>74</v>
      </c>
      <c r="R51" s="52">
        <v>22</v>
      </c>
      <c r="S51" s="52">
        <v>3</v>
      </c>
      <c r="T51" s="52">
        <v>8</v>
      </c>
      <c r="U51" s="52">
        <v>8</v>
      </c>
      <c r="V51" s="52">
        <v>10</v>
      </c>
      <c r="W51" s="52">
        <v>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585</v>
      </c>
      <c r="M55" s="52">
        <v>80</v>
      </c>
      <c r="N55" s="52">
        <v>521</v>
      </c>
      <c r="O55" s="52">
        <v>477</v>
      </c>
      <c r="P55" s="52">
        <v>193</v>
      </c>
      <c r="Q55" s="52">
        <v>122</v>
      </c>
      <c r="R55" s="52">
        <v>27</v>
      </c>
      <c r="S55" s="52">
        <v>8</v>
      </c>
      <c r="T55" s="52">
        <v>42</v>
      </c>
      <c r="U55" s="52">
        <v>45</v>
      </c>
      <c r="V55" s="52">
        <v>75</v>
      </c>
      <c r="W55" s="52">
        <v>5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85</v>
      </c>
      <c r="M56" s="52">
        <v>943</v>
      </c>
      <c r="N56" s="52">
        <v>387</v>
      </c>
      <c r="O56" s="52">
        <v>566</v>
      </c>
      <c r="P56" s="52">
        <v>559</v>
      </c>
      <c r="Q56" s="52">
        <v>113</v>
      </c>
      <c r="R56" s="52">
        <v>38</v>
      </c>
      <c r="S56" s="52">
        <v>9</v>
      </c>
      <c r="T56" s="52">
        <v>25</v>
      </c>
      <c r="U56" s="52">
        <v>51</v>
      </c>
      <c r="V56" s="52">
        <v>66</v>
      </c>
      <c r="W56" s="52">
        <v>4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670</v>
      </c>
      <c r="M59" s="36">
        <v>1023</v>
      </c>
      <c r="N59" s="36">
        <v>908</v>
      </c>
      <c r="O59" s="36">
        <v>1043</v>
      </c>
      <c r="P59" s="36">
        <v>752</v>
      </c>
      <c r="Q59" s="36">
        <v>235</v>
      </c>
      <c r="R59" s="36">
        <v>65</v>
      </c>
      <c r="S59" s="36">
        <v>17</v>
      </c>
      <c r="T59" s="36">
        <v>67</v>
      </c>
      <c r="U59" s="36">
        <v>96</v>
      </c>
      <c r="V59" s="36">
        <v>141</v>
      </c>
      <c r="W59" s="36">
        <v>9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1341</v>
      </c>
      <c r="M63" s="52">
        <v>2387</v>
      </c>
      <c r="N63" s="52">
        <v>2553</v>
      </c>
      <c r="O63" s="52">
        <v>2140</v>
      </c>
      <c r="P63" s="52">
        <v>630</v>
      </c>
      <c r="Q63" s="52">
        <v>327</v>
      </c>
      <c r="R63" s="52">
        <v>85</v>
      </c>
      <c r="S63" s="52">
        <v>34</v>
      </c>
      <c r="T63" s="52">
        <v>130</v>
      </c>
      <c r="U63" s="52">
        <v>178</v>
      </c>
      <c r="V63" s="52">
        <v>235</v>
      </c>
      <c r="W63" s="52">
        <v>21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122</v>
      </c>
      <c r="D65" s="52">
        <v>100</v>
      </c>
      <c r="E65" s="52">
        <v>5</v>
      </c>
      <c r="F65" s="52">
        <v>5</v>
      </c>
      <c r="G65" s="52">
        <v>5</v>
      </c>
      <c r="H65" s="52">
        <v>5</v>
      </c>
      <c r="I65" s="52">
        <v>2</v>
      </c>
      <c r="J65" s="52">
        <v>2</v>
      </c>
      <c r="K65" s="52">
        <v>5</v>
      </c>
      <c r="L65" s="52">
        <v>6</v>
      </c>
      <c r="M65" s="52">
        <v>135</v>
      </c>
      <c r="N65" s="52">
        <v>304</v>
      </c>
      <c r="O65" s="52">
        <v>412</v>
      </c>
      <c r="P65" s="52">
        <v>489</v>
      </c>
      <c r="Q65" s="52">
        <v>410</v>
      </c>
      <c r="R65" s="52">
        <v>307</v>
      </c>
      <c r="S65" s="52">
        <v>71</v>
      </c>
      <c r="T65" s="52">
        <v>25</v>
      </c>
      <c r="U65" s="52">
        <v>53</v>
      </c>
      <c r="V65" s="52">
        <v>81</v>
      </c>
      <c r="W65" s="52">
        <v>129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936</v>
      </c>
      <c r="D69" s="52">
        <f t="shared" si="6"/>
        <v>653</v>
      </c>
      <c r="E69" s="52">
        <f t="shared" si="6"/>
        <v>560</v>
      </c>
      <c r="F69" s="52">
        <f t="shared" si="6"/>
        <v>624</v>
      </c>
      <c r="G69" s="52">
        <f t="shared" si="6"/>
        <v>1009</v>
      </c>
      <c r="H69" s="52">
        <f t="shared" si="6"/>
        <v>1619</v>
      </c>
      <c r="I69" s="52">
        <f t="shared" si="6"/>
        <v>515</v>
      </c>
      <c r="J69" s="52">
        <f t="shared" si="6"/>
        <v>51</v>
      </c>
      <c r="K69" s="52">
        <f t="shared" si="6"/>
        <v>417</v>
      </c>
      <c r="L69" s="52">
        <f t="shared" si="6"/>
        <v>1171</v>
      </c>
      <c r="M69" s="52">
        <f t="shared" si="6"/>
        <v>187</v>
      </c>
      <c r="N69" s="52">
        <f t="shared" si="6"/>
        <v>1481</v>
      </c>
      <c r="O69" s="52">
        <f t="shared" si="6"/>
        <v>1026</v>
      </c>
      <c r="P69" s="52">
        <f t="shared" si="6"/>
        <v>234</v>
      </c>
      <c r="Q69" s="52">
        <f t="shared" si="6"/>
        <v>474</v>
      </c>
      <c r="R69" s="52">
        <f t="shared" ref="R69:V69" si="7">R41-R55</f>
        <v>457</v>
      </c>
      <c r="S69" s="52">
        <f t="shared" si="7"/>
        <v>786</v>
      </c>
      <c r="T69" s="52">
        <f t="shared" si="7"/>
        <v>1558</v>
      </c>
      <c r="U69" s="52">
        <f t="shared" si="7"/>
        <v>1250</v>
      </c>
      <c r="V69" s="52">
        <f t="shared" si="7"/>
        <v>1217</v>
      </c>
      <c r="W69" s="52">
        <f t="shared" ref="W69" si="8">W41-W55</f>
        <v>733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1115</v>
      </c>
      <c r="D70" s="52">
        <f t="shared" si="9"/>
        <v>598</v>
      </c>
      <c r="E70" s="52">
        <f t="shared" si="9"/>
        <v>549</v>
      </c>
      <c r="F70" s="52">
        <f t="shared" si="9"/>
        <v>948</v>
      </c>
      <c r="G70" s="52">
        <f t="shared" si="9"/>
        <v>1074</v>
      </c>
      <c r="H70" s="52">
        <f t="shared" si="9"/>
        <v>1358</v>
      </c>
      <c r="I70" s="52">
        <f t="shared" si="9"/>
        <v>1164</v>
      </c>
      <c r="J70" s="52">
        <f t="shared" si="9"/>
        <v>43</v>
      </c>
      <c r="K70" s="52">
        <f t="shared" si="9"/>
        <v>1001</v>
      </c>
      <c r="L70" s="52">
        <f t="shared" si="9"/>
        <v>170</v>
      </c>
      <c r="M70" s="52">
        <f t="shared" si="9"/>
        <v>2203</v>
      </c>
      <c r="N70" s="52">
        <f t="shared" si="9"/>
        <v>1100</v>
      </c>
      <c r="O70" s="52">
        <f t="shared" si="9"/>
        <v>1228</v>
      </c>
      <c r="P70" s="52">
        <f t="shared" si="9"/>
        <v>681</v>
      </c>
      <c r="Q70" s="52">
        <f t="shared" si="9"/>
        <v>425</v>
      </c>
      <c r="R70" s="52">
        <f t="shared" ref="R70:V70" si="10">R42-R56</f>
        <v>654</v>
      </c>
      <c r="S70" s="52">
        <f t="shared" si="10"/>
        <v>852</v>
      </c>
      <c r="T70" s="52">
        <f t="shared" si="10"/>
        <v>941</v>
      </c>
      <c r="U70" s="52">
        <f t="shared" si="10"/>
        <v>1441</v>
      </c>
      <c r="V70" s="52">
        <f t="shared" si="10"/>
        <v>1070</v>
      </c>
      <c r="W70" s="52">
        <f t="shared" ref="W70" si="11">W42-W56</f>
        <v>693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2051</v>
      </c>
      <c r="D73" s="36">
        <v>1252</v>
      </c>
      <c r="E73" s="36">
        <v>1109</v>
      </c>
      <c r="F73" s="36">
        <v>1571</v>
      </c>
      <c r="G73" s="36">
        <v>2082</v>
      </c>
      <c r="H73" s="36">
        <v>2976</v>
      </c>
      <c r="I73" s="36">
        <v>1682</v>
      </c>
      <c r="J73" s="36">
        <v>94</v>
      </c>
      <c r="K73" s="36">
        <v>1419</v>
      </c>
      <c r="L73" s="36">
        <v>1343</v>
      </c>
      <c r="M73" s="36">
        <v>2391</v>
      </c>
      <c r="N73" s="36">
        <v>2581</v>
      </c>
      <c r="O73" s="36">
        <v>2254</v>
      </c>
      <c r="P73" s="36">
        <v>917</v>
      </c>
      <c r="Q73" s="36">
        <v>903</v>
      </c>
      <c r="R73" s="36">
        <v>1107</v>
      </c>
      <c r="S73" s="36">
        <v>1640</v>
      </c>
      <c r="T73" s="36">
        <v>2508</v>
      </c>
      <c r="U73" s="36">
        <v>2687</v>
      </c>
      <c r="V73" s="36">
        <v>2296</v>
      </c>
      <c r="W73" s="36">
        <v>1423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1357</v>
      </c>
      <c r="M79" s="52">
        <f>RES_hhdet_numvin!M45</f>
        <v>2577</v>
      </c>
      <c r="N79" s="52">
        <f>RES_hhdet_numvin!N45</f>
        <v>2846</v>
      </c>
      <c r="O79" s="52">
        <f>RES_hhdet_numvin!O45</f>
        <v>2788</v>
      </c>
      <c r="P79" s="52">
        <f>RES_hhdet_numvin!P45</f>
        <v>1266</v>
      </c>
      <c r="Q79" s="52">
        <f>RES_hhdet_numvin!Q45</f>
        <v>533</v>
      </c>
      <c r="R79" s="52">
        <f>RES_hhdet_numvin!R45</f>
        <v>147</v>
      </c>
      <c r="S79" s="52">
        <f>RES_hhdet_numvin!S45</f>
        <v>51</v>
      </c>
      <c r="T79" s="52">
        <f>RES_hhdet_numvin!T45</f>
        <v>197</v>
      </c>
      <c r="U79" s="52">
        <f>RES_hhdet_numvin!U45</f>
        <v>274</v>
      </c>
      <c r="V79" s="52">
        <f>RES_hhdet_numvin!V45</f>
        <v>376</v>
      </c>
      <c r="W79" s="52">
        <f>RES_hhdet_numvin!W45</f>
        <v>30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243</v>
      </c>
      <c r="Q82" s="138">
        <f>RES_hhdet_numvin!Q48</f>
        <v>280</v>
      </c>
      <c r="R82" s="138">
        <f>RES_hhdet_numvin!R48</f>
        <v>250</v>
      </c>
      <c r="S82" s="138">
        <f>RES_hhdet_numvin!S48</f>
        <v>66</v>
      </c>
      <c r="T82" s="138">
        <f>RES_hhdet_numvin!T48</f>
        <v>32</v>
      </c>
      <c r="U82" s="138">
        <f>RES_hhdet_numvin!U48</f>
        <v>60</v>
      </c>
      <c r="V82" s="138">
        <f>RES_hhdet_numvin!V48</f>
        <v>91</v>
      </c>
      <c r="W82" s="138">
        <f>RES_hhdet_numvin!W48</f>
        <v>130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140</v>
      </c>
      <c r="Q88" s="138">
        <f>RES_hhdet_numvin!Q54</f>
        <v>348</v>
      </c>
      <c r="R88" s="138">
        <f>RES_hhdet_numvin!R54</f>
        <v>369</v>
      </c>
      <c r="S88" s="138">
        <f>RES_hhdet_numvin!S54</f>
        <v>690</v>
      </c>
      <c r="T88" s="138">
        <f>RES_hhdet_numvin!T54</f>
        <v>1489</v>
      </c>
      <c r="U88" s="138">
        <f>RES_hhdet_numvin!U54</f>
        <v>1252</v>
      </c>
      <c r="V88" s="138">
        <f>RES_hhdet_numvin!V54</f>
        <v>1269</v>
      </c>
      <c r="W88" s="138">
        <f>RES_hhdet_numvin!W54</f>
        <v>738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404</v>
      </c>
      <c r="Q89" s="138">
        <f>RES_hhdet_numvin!Q55</f>
        <v>312</v>
      </c>
      <c r="R89" s="138">
        <f>RES_hhdet_numvin!R55</f>
        <v>524</v>
      </c>
      <c r="S89" s="138">
        <f>RES_hhdet_numvin!S55</f>
        <v>750</v>
      </c>
      <c r="T89" s="138">
        <f>RES_hhdet_numvin!T55</f>
        <v>903</v>
      </c>
      <c r="U89" s="138">
        <f>RES_hhdet_numvin!U55</f>
        <v>1433</v>
      </c>
      <c r="V89" s="138">
        <f>RES_hhdet_numvin!V55</f>
        <v>1124</v>
      </c>
      <c r="W89" s="138">
        <f>RES_hhdet_numvin!W55</f>
        <v>697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546</v>
      </c>
      <c r="Q94" s="39">
        <f>RES_hhdet_numvin!Q60</f>
        <v>657</v>
      </c>
      <c r="R94" s="39">
        <f>RES_hhdet_numvin!R60</f>
        <v>879</v>
      </c>
      <c r="S94" s="39">
        <f>RES_hhdet_numvin!S60</f>
        <v>1430</v>
      </c>
      <c r="T94" s="39">
        <f>RES_hhdet_numvin!T60</f>
        <v>2399</v>
      </c>
      <c r="U94" s="39">
        <f>RES_hhdet_numvin!U60</f>
        <v>2689</v>
      </c>
      <c r="V94" s="39">
        <f>RES_hhdet_numvin!V60</f>
        <v>2410</v>
      </c>
      <c r="W94" s="39">
        <f>RES_hhdet_numvin!W60</f>
        <v>1432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57.058897956733794</v>
      </c>
      <c r="C98" s="117">
        <f t="shared" si="12"/>
        <v>49.92303113075085</v>
      </c>
      <c r="D98" s="117">
        <f t="shared" si="12"/>
        <v>43.561111685726715</v>
      </c>
      <c r="E98" s="117">
        <f t="shared" si="12"/>
        <v>36.653178113546424</v>
      </c>
      <c r="F98" s="117">
        <f t="shared" si="12"/>
        <v>29.738308420384438</v>
      </c>
      <c r="G98" s="117">
        <f t="shared" si="12"/>
        <v>22.963812774840356</v>
      </c>
      <c r="H98" s="117">
        <f t="shared" si="12"/>
        <v>16.277244636350627</v>
      </c>
      <c r="I98" s="117">
        <f t="shared" si="12"/>
        <v>16.123532033275808</v>
      </c>
      <c r="J98" s="117">
        <f t="shared" si="12"/>
        <v>15.903884258284402</v>
      </c>
      <c r="K98" s="117">
        <f t="shared" si="12"/>
        <v>15.916188063166143</v>
      </c>
      <c r="L98" s="117">
        <f t="shared" si="12"/>
        <v>15.924568403983207</v>
      </c>
      <c r="M98" s="117">
        <f t="shared" si="12"/>
        <v>14.978921455600528</v>
      </c>
      <c r="N98" s="117">
        <f t="shared" si="12"/>
        <v>15.064655455610998</v>
      </c>
      <c r="O98" s="117">
        <f t="shared" si="12"/>
        <v>15.193632898427859</v>
      </c>
      <c r="P98" s="117">
        <f t="shared" si="12"/>
        <v>15.398416832647257</v>
      </c>
      <c r="Q98" s="117">
        <f t="shared" si="12"/>
        <v>15.574414027792333</v>
      </c>
      <c r="R98" s="117">
        <f t="shared" ref="R98:V98" si="13">R99+R102+R104+R113</f>
        <v>15.381593528002957</v>
      </c>
      <c r="S98" s="117">
        <f t="shared" si="13"/>
        <v>15.246556794183832</v>
      </c>
      <c r="T98" s="117">
        <f t="shared" si="13"/>
        <v>15.009462866684659</v>
      </c>
      <c r="U98" s="117">
        <f t="shared" si="13"/>
        <v>14.733106251906472</v>
      </c>
      <c r="V98" s="117">
        <f t="shared" si="13"/>
        <v>14.466299043865776</v>
      </c>
      <c r="W98" s="117">
        <f t="shared" ref="W98" si="14">W99+W102+W104+W113</f>
        <v>14.241355188492248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52.057763981791375</v>
      </c>
      <c r="C99" s="122">
        <f t="shared" si="15"/>
        <v>45.80255361271216</v>
      </c>
      <c r="D99" s="122">
        <f t="shared" si="15"/>
        <v>39.548253445743143</v>
      </c>
      <c r="E99" s="122">
        <f t="shared" si="15"/>
        <v>33.297181515839867</v>
      </c>
      <c r="F99" s="122">
        <f t="shared" si="15"/>
        <v>27.048121664522522</v>
      </c>
      <c r="G99" s="122">
        <f t="shared" si="15"/>
        <v>20.801083928422109</v>
      </c>
      <c r="H99" s="122">
        <f t="shared" si="15"/>
        <v>14.557029205871846</v>
      </c>
      <c r="I99" s="122">
        <f t="shared" si="15"/>
        <v>14.552765759275736</v>
      </c>
      <c r="J99" s="122">
        <f t="shared" si="15"/>
        <v>14.570200668681146</v>
      </c>
      <c r="K99" s="122">
        <f t="shared" si="15"/>
        <v>14.568480129259509</v>
      </c>
      <c r="L99" s="122">
        <f t="shared" si="15"/>
        <v>14.577548088585978</v>
      </c>
      <c r="M99" s="122">
        <f t="shared" si="15"/>
        <v>13.539118068635524</v>
      </c>
      <c r="N99" s="122">
        <f t="shared" si="15"/>
        <v>13.550796615943295</v>
      </c>
      <c r="O99" s="122">
        <f t="shared" si="15"/>
        <v>13.563482217601818</v>
      </c>
      <c r="P99" s="122">
        <f t="shared" si="15"/>
        <v>13.553764378480608</v>
      </c>
      <c r="Q99" s="122">
        <f t="shared" si="15"/>
        <v>13.645082301525502</v>
      </c>
      <c r="R99" s="122">
        <f t="shared" ref="R99:V99" si="16">SUM(R100:R101)</f>
        <v>13.423934310475763</v>
      </c>
      <c r="S99" s="122">
        <f t="shared" si="16"/>
        <v>13.333624969830359</v>
      </c>
      <c r="T99" s="122">
        <f t="shared" si="16"/>
        <v>13.201378027327792</v>
      </c>
      <c r="U99" s="122">
        <f t="shared" si="16"/>
        <v>13.040937681205552</v>
      </c>
      <c r="V99" s="122">
        <f t="shared" si="16"/>
        <v>12.905480122407333</v>
      </c>
      <c r="W99" s="122">
        <f t="shared" ref="W99" si="17">SUM(W100:W101)</f>
        <v>12.799930352470826</v>
      </c>
      <c r="DA99" s="130" t="s">
        <v>1610</v>
      </c>
    </row>
    <row r="100" spans="1:105" ht="12" customHeight="1" x14ac:dyDescent="0.25">
      <c r="A100" s="97" t="s">
        <v>216</v>
      </c>
      <c r="B100" s="98">
        <v>51.471281169389499</v>
      </c>
      <c r="C100" s="98">
        <v>45.294668959587284</v>
      </c>
      <c r="D100" s="98">
        <v>39.118142734307824</v>
      </c>
      <c r="E100" s="98">
        <v>32.941616509028364</v>
      </c>
      <c r="F100" s="98">
        <v>26.765090283748922</v>
      </c>
      <c r="G100" s="98">
        <v>20.588564058469469</v>
      </c>
      <c r="H100" s="98">
        <v>14.412037833190023</v>
      </c>
      <c r="I100" s="98">
        <v>14.412037833190027</v>
      </c>
      <c r="J100" s="98">
        <v>14.428718830610489</v>
      </c>
      <c r="K100" s="98">
        <v>14.428718830610489</v>
      </c>
      <c r="L100" s="98">
        <v>14.428718830610489</v>
      </c>
      <c r="M100" s="98">
        <v>13.399226139294928</v>
      </c>
      <c r="N100" s="98">
        <v>13.399226139294921</v>
      </c>
      <c r="O100" s="98">
        <v>13.399226139294925</v>
      </c>
      <c r="P100" s="98">
        <v>13.399226139294933</v>
      </c>
      <c r="Q100" s="98">
        <v>13.484522785898546</v>
      </c>
      <c r="R100" s="98">
        <v>13.265090283748934</v>
      </c>
      <c r="S100" s="98">
        <v>13.178331900257954</v>
      </c>
      <c r="T100" s="98">
        <v>13.049011177987966</v>
      </c>
      <c r="U100" s="98">
        <v>12.892949269131556</v>
      </c>
      <c r="V100" s="98">
        <v>12.762080825451427</v>
      </c>
      <c r="W100" s="98">
        <v>12.653998280309546</v>
      </c>
      <c r="DA100" s="63" t="s">
        <v>1611</v>
      </c>
    </row>
    <row r="101" spans="1:105" ht="12" customHeight="1" x14ac:dyDescent="0.25">
      <c r="A101" s="97" t="s">
        <v>53</v>
      </c>
      <c r="B101" s="98">
        <v>0.58648281240187417</v>
      </c>
      <c r="C101" s="98">
        <v>0.50788465312487219</v>
      </c>
      <c r="D101" s="98">
        <v>0.43011071143532015</v>
      </c>
      <c r="E101" s="98">
        <v>0.35556500681150388</v>
      </c>
      <c r="F101" s="98">
        <v>0.28303138077360052</v>
      </c>
      <c r="G101" s="98">
        <v>0.21251986995264063</v>
      </c>
      <c r="H101" s="98">
        <v>0.14499137268182322</v>
      </c>
      <c r="I101" s="98">
        <v>0.14072792608570933</v>
      </c>
      <c r="J101" s="98">
        <v>0.14148183807065712</v>
      </c>
      <c r="K101" s="98">
        <v>0.13976129864902043</v>
      </c>
      <c r="L101" s="98">
        <v>0.14882925797548829</v>
      </c>
      <c r="M101" s="98">
        <v>0.13989192934059674</v>
      </c>
      <c r="N101" s="98">
        <v>0.15157047664837334</v>
      </c>
      <c r="O101" s="98">
        <v>0.1642560783068929</v>
      </c>
      <c r="P101" s="98">
        <v>0.15453823918567502</v>
      </c>
      <c r="Q101" s="98">
        <v>0.16055951562695484</v>
      </c>
      <c r="R101" s="98">
        <v>0.15884402672682921</v>
      </c>
      <c r="S101" s="98">
        <v>0.15529306957240441</v>
      </c>
      <c r="T101" s="98">
        <v>0.15236684933982556</v>
      </c>
      <c r="U101" s="98">
        <v>0.14798841207399671</v>
      </c>
      <c r="V101" s="98">
        <v>0.14339929695590595</v>
      </c>
      <c r="W101" s="98">
        <v>0.14593207216127985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1.6054920318998731E-2</v>
      </c>
      <c r="C102" s="122">
        <f t="shared" si="18"/>
        <v>1.5838583375494299E-2</v>
      </c>
      <c r="D102" s="122">
        <f t="shared" si="18"/>
        <v>1.6109086447980054E-2</v>
      </c>
      <c r="E102" s="122">
        <f t="shared" si="18"/>
        <v>1.9261185584718891E-2</v>
      </c>
      <c r="F102" s="122">
        <f t="shared" si="18"/>
        <v>1.1208476158649661E-2</v>
      </c>
      <c r="G102" s="122">
        <f t="shared" si="18"/>
        <v>7.7950575389618354E-3</v>
      </c>
      <c r="H102" s="122">
        <f t="shared" si="18"/>
        <v>6.6615551433062822E-3</v>
      </c>
      <c r="I102" s="122">
        <f t="shared" si="18"/>
        <v>2.9912613109477995E-3</v>
      </c>
      <c r="J102" s="122">
        <f t="shared" si="18"/>
        <v>2.1883171719023157E-3</v>
      </c>
      <c r="K102" s="122">
        <f t="shared" si="18"/>
        <v>1.0501157807709825E-3</v>
      </c>
      <c r="L102" s="122">
        <f t="shared" si="18"/>
        <v>1.9211336405323808E-3</v>
      </c>
      <c r="M102" s="122">
        <f t="shared" si="18"/>
        <v>8.9082433836871928E-3</v>
      </c>
      <c r="N102" s="122">
        <f t="shared" si="18"/>
        <v>1.8237810073082644E-2</v>
      </c>
      <c r="O102" s="122">
        <f t="shared" si="18"/>
        <v>2.8415945086463026E-2</v>
      </c>
      <c r="P102" s="122">
        <f t="shared" si="18"/>
        <v>3.9151260079050162E-2</v>
      </c>
      <c r="Q102" s="122">
        <f t="shared" si="18"/>
        <v>4.6567159251791397E-2</v>
      </c>
      <c r="R102" s="122">
        <f t="shared" si="18"/>
        <v>4.9045562939064542E-2</v>
      </c>
      <c r="S102" s="122">
        <f t="shared" si="18"/>
        <v>4.8987073448831721E-2</v>
      </c>
      <c r="T102" s="122">
        <f t="shared" si="18"/>
        <v>4.5928115446096381E-2</v>
      </c>
      <c r="U102" s="122">
        <f t="shared" si="18"/>
        <v>3.97897297339804E-2</v>
      </c>
      <c r="V102" s="122">
        <f t="shared" si="18"/>
        <v>3.1889052466494372E-2</v>
      </c>
      <c r="W102" s="122">
        <f t="shared" si="18"/>
        <v>2.3900511350496069E-2</v>
      </c>
      <c r="DA102" s="130" t="s">
        <v>1613</v>
      </c>
    </row>
    <row r="103" spans="1:105" ht="12" customHeight="1" x14ac:dyDescent="0.25">
      <c r="A103" s="97" t="s">
        <v>53</v>
      </c>
      <c r="B103" s="98">
        <v>1.6054920318998731E-2</v>
      </c>
      <c r="C103" s="98">
        <v>1.5838583375494299E-2</v>
      </c>
      <c r="D103" s="98">
        <v>1.6109086447980054E-2</v>
      </c>
      <c r="E103" s="98">
        <v>1.9261185584718891E-2</v>
      </c>
      <c r="F103" s="98">
        <v>1.1208476158649661E-2</v>
      </c>
      <c r="G103" s="98">
        <v>7.7950575389618354E-3</v>
      </c>
      <c r="H103" s="98">
        <v>6.6615551433062822E-3</v>
      </c>
      <c r="I103" s="98">
        <v>2.9912613109477995E-3</v>
      </c>
      <c r="J103" s="98">
        <v>2.1883171719023157E-3</v>
      </c>
      <c r="K103" s="98">
        <v>1.0501157807709825E-3</v>
      </c>
      <c r="L103" s="98">
        <v>1.9211336405323808E-3</v>
      </c>
      <c r="M103" s="98">
        <v>8.9082433836871928E-3</v>
      </c>
      <c r="N103" s="98">
        <v>1.8237810073082644E-2</v>
      </c>
      <c r="O103" s="98">
        <v>2.8415945086463026E-2</v>
      </c>
      <c r="P103" s="98">
        <v>3.9151260079050162E-2</v>
      </c>
      <c r="Q103" s="98">
        <v>4.6567159251791397E-2</v>
      </c>
      <c r="R103" s="98">
        <v>4.9045562939064542E-2</v>
      </c>
      <c r="S103" s="98">
        <v>4.8987073448831721E-2</v>
      </c>
      <c r="T103" s="98">
        <v>4.5928115446096381E-2</v>
      </c>
      <c r="U103" s="98">
        <v>3.97897297339804E-2</v>
      </c>
      <c r="V103" s="98">
        <v>3.1889052466494372E-2</v>
      </c>
      <c r="W103" s="98">
        <v>2.3900511350496069E-2</v>
      </c>
      <c r="DA103" s="63" t="s">
        <v>1614</v>
      </c>
    </row>
    <row r="104" spans="1:105" ht="12" customHeight="1" x14ac:dyDescent="0.25">
      <c r="A104" s="121" t="s">
        <v>55</v>
      </c>
      <c r="B104" s="122">
        <v>4.2767570765884697</v>
      </c>
      <c r="C104" s="122">
        <v>3.4256432414286899</v>
      </c>
      <c r="D104" s="122">
        <v>3.4087046737546944</v>
      </c>
      <c r="E104" s="122">
        <v>2.845526405388406</v>
      </c>
      <c r="F104" s="122">
        <v>2.2633183088321513</v>
      </c>
      <c r="G104" s="122">
        <v>1.820191996957067</v>
      </c>
      <c r="H104" s="122">
        <v>1.4209848769852156</v>
      </c>
      <c r="I104" s="122">
        <v>1.3225831946739062</v>
      </c>
      <c r="J104" s="122">
        <v>1.1020746309685208</v>
      </c>
      <c r="K104" s="122">
        <v>1.1422189329355008</v>
      </c>
      <c r="L104" s="122">
        <v>1.1001300396774321</v>
      </c>
      <c r="M104" s="122">
        <v>1.1726141798292147</v>
      </c>
      <c r="N104" s="122">
        <v>1.2226123799004487</v>
      </c>
      <c r="O104" s="122">
        <v>1.3132136263577949</v>
      </c>
      <c r="P104" s="122">
        <v>1.4915440165802025</v>
      </c>
      <c r="Q104" s="122">
        <v>1.563847525327045</v>
      </c>
      <c r="R104" s="122">
        <v>1.5960548066181746</v>
      </c>
      <c r="S104" s="122">
        <v>1.5619330036275065</v>
      </c>
      <c r="T104" s="122">
        <v>1.4709919089068579</v>
      </c>
      <c r="U104" s="122">
        <v>1.3733837040939738</v>
      </c>
      <c r="V104" s="122">
        <v>1.2625790873865206</v>
      </c>
      <c r="W104" s="122">
        <v>1.1699019151186532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2.6692360954737611</v>
      </c>
      <c r="C109" s="101">
        <v>2.1247357985137163</v>
      </c>
      <c r="D109" s="101">
        <v>2.0927184503074607</v>
      </c>
      <c r="E109" s="101">
        <v>1.7319163626001148</v>
      </c>
      <c r="F109" s="101">
        <v>1.3351657033367887</v>
      </c>
      <c r="G109" s="101">
        <v>1.033408297893708</v>
      </c>
      <c r="H109" s="101">
        <v>0.77513575597844087</v>
      </c>
      <c r="I109" s="101">
        <v>0.65854774894474022</v>
      </c>
      <c r="J109" s="101">
        <v>0.55260909961800886</v>
      </c>
      <c r="K109" s="101">
        <v>0.54177177343807981</v>
      </c>
      <c r="L109" s="101">
        <v>0.6174676661775238</v>
      </c>
      <c r="M109" s="101">
        <v>0.51030970843250656</v>
      </c>
      <c r="N109" s="101">
        <v>0.59168016316714467</v>
      </c>
      <c r="O109" s="101">
        <v>0.64099519462833432</v>
      </c>
      <c r="P109" s="101">
        <v>0.6875135070094065</v>
      </c>
      <c r="Q109" s="101">
        <v>0.72739993152064886</v>
      </c>
      <c r="R109" s="101">
        <v>0.73099123621435569</v>
      </c>
      <c r="S109" s="101">
        <v>0.71551953194553475</v>
      </c>
      <c r="T109" s="101">
        <v>0.71784937048354802</v>
      </c>
      <c r="U109" s="101">
        <v>0.70946112809008388</v>
      </c>
      <c r="V109" s="101">
        <v>0.66028688803263857</v>
      </c>
      <c r="W109" s="101">
        <v>0.62558356653085501</v>
      </c>
      <c r="DA109" s="131" t="s">
        <v>1620</v>
      </c>
    </row>
    <row r="110" spans="1:105" ht="12" customHeight="1" x14ac:dyDescent="0.25">
      <c r="A110" s="107" t="s">
        <v>121</v>
      </c>
      <c r="B110" s="104">
        <v>1.6075209811147086</v>
      </c>
      <c r="C110" s="104">
        <v>1.3009074429149736</v>
      </c>
      <c r="D110" s="104">
        <v>1.3159862234472337</v>
      </c>
      <c r="E110" s="104">
        <v>1.1136100427882909</v>
      </c>
      <c r="F110" s="104">
        <v>0.9281526054953626</v>
      </c>
      <c r="G110" s="104">
        <v>0.7867836990633591</v>
      </c>
      <c r="H110" s="104">
        <v>0.64584912100677472</v>
      </c>
      <c r="I110" s="104">
        <v>0.66403544572916595</v>
      </c>
      <c r="J110" s="104">
        <v>0.5494655313505119</v>
      </c>
      <c r="K110" s="104">
        <v>0.600447159497421</v>
      </c>
      <c r="L110" s="104">
        <v>0.48266237349990815</v>
      </c>
      <c r="M110" s="104">
        <v>0.66230447139670812</v>
      </c>
      <c r="N110" s="104">
        <v>0.63093221673330413</v>
      </c>
      <c r="O110" s="104">
        <v>0.67221843172946061</v>
      </c>
      <c r="P110" s="104">
        <v>0.80403050957079603</v>
      </c>
      <c r="Q110" s="104">
        <v>0.83644759380639622</v>
      </c>
      <c r="R110" s="104">
        <v>0.86506357040381876</v>
      </c>
      <c r="S110" s="104">
        <v>0.84641347168197179</v>
      </c>
      <c r="T110" s="104">
        <v>0.75314253842330992</v>
      </c>
      <c r="U110" s="104">
        <v>0.66392257600388993</v>
      </c>
      <c r="V110" s="104">
        <v>0.60229219935388201</v>
      </c>
      <c r="W110" s="104">
        <v>0.54431834858779804</v>
      </c>
      <c r="DA110" s="132" t="s">
        <v>1621</v>
      </c>
    </row>
    <row r="111" spans="1:105" ht="12" customHeight="1" x14ac:dyDescent="0.25">
      <c r="A111" s="108" t="s">
        <v>53</v>
      </c>
      <c r="B111" s="98">
        <v>1.0041404674509238</v>
      </c>
      <c r="C111" s="98">
        <v>0.74649521912429195</v>
      </c>
      <c r="D111" s="98">
        <v>0.78657326168303243</v>
      </c>
      <c r="E111" s="98">
        <v>0.65284010177503404</v>
      </c>
      <c r="F111" s="98">
        <v>0.54381153459880049</v>
      </c>
      <c r="G111" s="98">
        <v>0.46461434727457146</v>
      </c>
      <c r="H111" s="98">
        <v>0.37393385798112228</v>
      </c>
      <c r="I111" s="98">
        <v>0.404967252294411</v>
      </c>
      <c r="J111" s="98">
        <v>0.30824038121062675</v>
      </c>
      <c r="K111" s="98">
        <v>0.34594177878057569</v>
      </c>
      <c r="L111" s="98">
        <v>0.24080224233355213</v>
      </c>
      <c r="M111" s="98">
        <v>0.35746563900453321</v>
      </c>
      <c r="N111" s="98">
        <v>0.32627191384673615</v>
      </c>
      <c r="O111" s="98">
        <v>0.35314481545883047</v>
      </c>
      <c r="P111" s="98">
        <v>0.43652641201239739</v>
      </c>
      <c r="Q111" s="98">
        <v>0.45804311314709689</v>
      </c>
      <c r="R111" s="98">
        <v>0.48751932660333247</v>
      </c>
      <c r="S111" s="98">
        <v>0.47808939668346867</v>
      </c>
      <c r="T111" s="98">
        <v>0.40733156015568195</v>
      </c>
      <c r="U111" s="98">
        <v>0.34484246929857237</v>
      </c>
      <c r="V111" s="98">
        <v>0.30814872232620633</v>
      </c>
      <c r="W111" s="98">
        <v>0.27624443013653299</v>
      </c>
      <c r="DA111" s="63" t="s">
        <v>1622</v>
      </c>
    </row>
    <row r="112" spans="1:105" ht="12" customHeight="1" x14ac:dyDescent="0.25">
      <c r="A112" s="108" t="s">
        <v>52</v>
      </c>
      <c r="B112" s="98">
        <v>0.60338051366378498</v>
      </c>
      <c r="C112" s="98">
        <v>0.55441222379068178</v>
      </c>
      <c r="D112" s="98">
        <v>0.52941296176420138</v>
      </c>
      <c r="E112" s="98">
        <v>0.4607699410132568</v>
      </c>
      <c r="F112" s="98">
        <v>0.38434107089656216</v>
      </c>
      <c r="G112" s="98">
        <v>0.32216935178878764</v>
      </c>
      <c r="H112" s="98">
        <v>0.27191526302565239</v>
      </c>
      <c r="I112" s="98">
        <v>0.2590681934347549</v>
      </c>
      <c r="J112" s="98">
        <v>0.24122515013988519</v>
      </c>
      <c r="K112" s="98">
        <v>0.25450538071684536</v>
      </c>
      <c r="L112" s="98">
        <v>0.24186013116635599</v>
      </c>
      <c r="M112" s="98">
        <v>0.30483883239217485</v>
      </c>
      <c r="N112" s="98">
        <v>0.30466030288656798</v>
      </c>
      <c r="O112" s="98">
        <v>0.31907361627063013</v>
      </c>
      <c r="P112" s="98">
        <v>0.36750409755839869</v>
      </c>
      <c r="Q112" s="98">
        <v>0.37840448065929927</v>
      </c>
      <c r="R112" s="98">
        <v>0.37754424380048629</v>
      </c>
      <c r="S112" s="98">
        <v>0.36832407499850317</v>
      </c>
      <c r="T112" s="98">
        <v>0.34581097826762802</v>
      </c>
      <c r="U112" s="98">
        <v>0.31908010670531756</v>
      </c>
      <c r="V112" s="98">
        <v>0.29414347702767568</v>
      </c>
      <c r="W112" s="98">
        <v>0.2680739184512651</v>
      </c>
      <c r="DA112" s="63" t="s">
        <v>1623</v>
      </c>
    </row>
    <row r="113" spans="1:105" ht="12" customHeight="1" x14ac:dyDescent="0.25">
      <c r="A113" s="121" t="s">
        <v>54</v>
      </c>
      <c r="B113" s="122">
        <v>0.70832197803495145</v>
      </c>
      <c r="C113" s="122">
        <v>0.6789956932345016</v>
      </c>
      <c r="D113" s="122">
        <v>0.58804447978089913</v>
      </c>
      <c r="E113" s="122">
        <v>0.49120900673343737</v>
      </c>
      <c r="F113" s="122">
        <v>0.4156599708711155</v>
      </c>
      <c r="G113" s="122">
        <v>0.33474179192221626</v>
      </c>
      <c r="H113" s="122">
        <v>0.29256899835025907</v>
      </c>
      <c r="I113" s="122">
        <v>0.24519181801521872</v>
      </c>
      <c r="J113" s="122">
        <v>0.22942064146283431</v>
      </c>
      <c r="K113" s="122">
        <v>0.20443888519036091</v>
      </c>
      <c r="L113" s="122">
        <v>0.24496914207926546</v>
      </c>
      <c r="M113" s="122">
        <v>0.25828096375210297</v>
      </c>
      <c r="N113" s="122">
        <v>0.27300864969417171</v>
      </c>
      <c r="O113" s="122">
        <v>0.28852110938178283</v>
      </c>
      <c r="P113" s="122">
        <v>0.31395717750739582</v>
      </c>
      <c r="Q113" s="122">
        <v>0.31891704168799401</v>
      </c>
      <c r="R113" s="122">
        <v>0.31255884796995509</v>
      </c>
      <c r="S113" s="122">
        <v>0.30201174727713548</v>
      </c>
      <c r="T113" s="122">
        <v>0.29116481500391245</v>
      </c>
      <c r="U113" s="122">
        <v>0.27899513687296712</v>
      </c>
      <c r="V113" s="122">
        <v>0.2663507816054283</v>
      </c>
      <c r="W113" s="122">
        <v>0.24762240955227333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0.70832197803495145</v>
      </c>
      <c r="C115" s="33">
        <v>0.6789956932345016</v>
      </c>
      <c r="D115" s="33">
        <v>0.58804447978089913</v>
      </c>
      <c r="E115" s="33">
        <v>0.49120900673343737</v>
      </c>
      <c r="F115" s="33">
        <v>0.4156599708711155</v>
      </c>
      <c r="G115" s="33">
        <v>0.33474179192221626</v>
      </c>
      <c r="H115" s="33">
        <v>0.29256899835025907</v>
      </c>
      <c r="I115" s="33">
        <v>0.24519181801521872</v>
      </c>
      <c r="J115" s="33">
        <v>0.22942064146283431</v>
      </c>
      <c r="K115" s="33">
        <v>0.20443888519036091</v>
      </c>
      <c r="L115" s="33">
        <v>0.24496914207926546</v>
      </c>
      <c r="M115" s="33">
        <v>0.25828096375210297</v>
      </c>
      <c r="N115" s="33">
        <v>0.27300864969417171</v>
      </c>
      <c r="O115" s="33">
        <v>0.28852110938178283</v>
      </c>
      <c r="P115" s="33">
        <v>0.31395717750739582</v>
      </c>
      <c r="Q115" s="33">
        <v>0.31891704168799401</v>
      </c>
      <c r="R115" s="33">
        <v>0.31255884796995509</v>
      </c>
      <c r="S115" s="33">
        <v>0.30201174727713548</v>
      </c>
      <c r="T115" s="33">
        <v>0.29116481500391245</v>
      </c>
      <c r="U115" s="33">
        <v>0.27899513687296712</v>
      </c>
      <c r="V115" s="33">
        <v>0.2663507816054283</v>
      </c>
      <c r="W115" s="33">
        <v>0.24762240955227333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29.405354015707218</v>
      </c>
      <c r="C117" s="117">
        <f t="shared" si="19"/>
        <v>25.690143741402323</v>
      </c>
      <c r="D117" s="117">
        <f t="shared" si="19"/>
        <v>22.521145740866224</v>
      </c>
      <c r="E117" s="117">
        <f t="shared" si="19"/>
        <v>18.959908098334129</v>
      </c>
      <c r="F117" s="117">
        <f t="shared" si="19"/>
        <v>15.377440790165991</v>
      </c>
      <c r="G117" s="117">
        <f t="shared" si="19"/>
        <v>11.906785951916563</v>
      </c>
      <c r="H117" s="117">
        <f t="shared" si="19"/>
        <v>8.5109388991040955</v>
      </c>
      <c r="I117" s="117">
        <f t="shared" si="19"/>
        <v>8.3943624538937236</v>
      </c>
      <c r="J117" s="117">
        <f t="shared" si="19"/>
        <v>8.2237433165979379</v>
      </c>
      <c r="K117" s="117">
        <f t="shared" si="19"/>
        <v>8.2339178478994679</v>
      </c>
      <c r="L117" s="117">
        <f t="shared" si="19"/>
        <v>8.5478416113402105</v>
      </c>
      <c r="M117" s="117">
        <f t="shared" si="19"/>
        <v>8.6531498663885476</v>
      </c>
      <c r="N117" s="117">
        <f t="shared" si="19"/>
        <v>9.3730258991354738</v>
      </c>
      <c r="O117" s="117">
        <f t="shared" si="19"/>
        <v>10.123253721306854</v>
      </c>
      <c r="P117" s="117">
        <f t="shared" si="19"/>
        <v>10.397740460419694</v>
      </c>
      <c r="Q117" s="117">
        <f t="shared" si="19"/>
        <v>10.592750928623371</v>
      </c>
      <c r="R117" s="117">
        <f t="shared" ref="R117:V117" si="20">R118+R121+R123+R132</f>
        <v>10.498000412430569</v>
      </c>
      <c r="S117" s="117">
        <f t="shared" si="20"/>
        <v>10.419251814835835</v>
      </c>
      <c r="T117" s="117">
        <f t="shared" si="20"/>
        <v>10.274159335718936</v>
      </c>
      <c r="U117" s="117">
        <f t="shared" si="20"/>
        <v>10.098212569852686</v>
      </c>
      <c r="V117" s="117">
        <f t="shared" si="20"/>
        <v>9.92767128797969</v>
      </c>
      <c r="W117" s="117">
        <f t="shared" ref="W117" si="21">W118+W121+W123+W132</f>
        <v>9.7585021044673823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25.663369611486178</v>
      </c>
      <c r="C118" s="122">
        <f t="shared" si="22"/>
        <v>22.575516549901305</v>
      </c>
      <c r="D118" s="122">
        <f t="shared" si="22"/>
        <v>19.488529597694697</v>
      </c>
      <c r="E118" s="122">
        <f t="shared" si="22"/>
        <v>16.404770882553823</v>
      </c>
      <c r="F118" s="122">
        <f t="shared" si="22"/>
        <v>13.323024245998871</v>
      </c>
      <c r="G118" s="122">
        <f t="shared" si="22"/>
        <v>10.243299724660858</v>
      </c>
      <c r="H118" s="122">
        <f t="shared" si="22"/>
        <v>7.16655821687299</v>
      </c>
      <c r="I118" s="122">
        <f t="shared" si="22"/>
        <v>7.162294770276878</v>
      </c>
      <c r="J118" s="122">
        <f t="shared" si="22"/>
        <v>7.1711756896823733</v>
      </c>
      <c r="K118" s="122">
        <f t="shared" si="22"/>
        <v>7.1694551502607364</v>
      </c>
      <c r="L118" s="122">
        <f t="shared" si="22"/>
        <v>7.4803833470545023</v>
      </c>
      <c r="M118" s="122">
        <f t="shared" si="22"/>
        <v>7.4771185244165297</v>
      </c>
      <c r="N118" s="122">
        <f t="shared" si="22"/>
        <v>8.1083313034952056</v>
      </c>
      <c r="O118" s="122">
        <f t="shared" si="22"/>
        <v>8.7288150217184164</v>
      </c>
      <c r="P118" s="122">
        <f t="shared" si="22"/>
        <v>8.7905977363516019</v>
      </c>
      <c r="Q118" s="122">
        <f t="shared" si="22"/>
        <v>8.8891648069933353</v>
      </c>
      <c r="R118" s="122">
        <f t="shared" ref="R118:V118" si="23">SUM(R119:R120)</f>
        <v>8.7580588833705857</v>
      </c>
      <c r="S118" s="122">
        <f t="shared" si="23"/>
        <v>8.7055563319583271</v>
      </c>
      <c r="T118" s="122">
        <f t="shared" si="23"/>
        <v>8.6382279720346222</v>
      </c>
      <c r="U118" s="122">
        <f t="shared" si="23"/>
        <v>8.5596274046566716</v>
      </c>
      <c r="V118" s="122">
        <f t="shared" si="23"/>
        <v>8.5068995489449044</v>
      </c>
      <c r="W118" s="122">
        <f t="shared" ref="W118" si="24">SUM(W119:W120)</f>
        <v>8.4542712529816608</v>
      </c>
      <c r="DA118" s="130" t="s">
        <v>1778</v>
      </c>
    </row>
    <row r="119" spans="1:105" ht="12" customHeight="1" x14ac:dyDescent="0.25">
      <c r="A119" s="97" t="s">
        <v>216</v>
      </c>
      <c r="B119" s="98">
        <v>25.076886799084303</v>
      </c>
      <c r="C119" s="98">
        <v>22.067631896776433</v>
      </c>
      <c r="D119" s="98">
        <v>19.058418886259378</v>
      </c>
      <c r="E119" s="98">
        <v>16.04920587574232</v>
      </c>
      <c r="F119" s="98">
        <v>13.039992865225271</v>
      </c>
      <c r="G119" s="98">
        <v>10.030779854708218</v>
      </c>
      <c r="H119" s="98">
        <v>7.0215668441911667</v>
      </c>
      <c r="I119" s="98">
        <v>7.0215668441911685</v>
      </c>
      <c r="J119" s="98">
        <v>7.0296938516117162</v>
      </c>
      <c r="K119" s="98">
        <v>7.0296938516117162</v>
      </c>
      <c r="L119" s="98">
        <v>7.3315540890790141</v>
      </c>
      <c r="M119" s="98">
        <v>7.3372265950759328</v>
      </c>
      <c r="N119" s="98">
        <v>7.9567608268468319</v>
      </c>
      <c r="O119" s="98">
        <v>8.564558943411523</v>
      </c>
      <c r="P119" s="98">
        <v>8.6360594971659275</v>
      </c>
      <c r="Q119" s="98">
        <v>8.7286052913663799</v>
      </c>
      <c r="R119" s="98">
        <v>8.5992148566437567</v>
      </c>
      <c r="S119" s="98">
        <v>8.550263262385922</v>
      </c>
      <c r="T119" s="98">
        <v>8.4858611226947964</v>
      </c>
      <c r="U119" s="98">
        <v>8.4116389925826756</v>
      </c>
      <c r="V119" s="98">
        <v>8.3635002519889987</v>
      </c>
      <c r="W119" s="98">
        <v>8.308339180820381</v>
      </c>
      <c r="DA119" s="63" t="s">
        <v>1779</v>
      </c>
    </row>
    <row r="120" spans="1:105" ht="12" customHeight="1" x14ac:dyDescent="0.25">
      <c r="A120" s="97" t="s">
        <v>53</v>
      </c>
      <c r="B120" s="98">
        <v>0.58648281240187417</v>
      </c>
      <c r="C120" s="98">
        <v>0.50788465312487219</v>
      </c>
      <c r="D120" s="98">
        <v>0.43011071143532015</v>
      </c>
      <c r="E120" s="98">
        <v>0.35556500681150388</v>
      </c>
      <c r="F120" s="98">
        <v>0.28303138077360052</v>
      </c>
      <c r="G120" s="98">
        <v>0.21251986995264063</v>
      </c>
      <c r="H120" s="98">
        <v>0.14499137268182322</v>
      </c>
      <c r="I120" s="98">
        <v>0.14072792608570933</v>
      </c>
      <c r="J120" s="98">
        <v>0.14148183807065712</v>
      </c>
      <c r="K120" s="98">
        <v>0.13976129864902043</v>
      </c>
      <c r="L120" s="98">
        <v>0.14882925797548829</v>
      </c>
      <c r="M120" s="98">
        <v>0.13989192934059674</v>
      </c>
      <c r="N120" s="98">
        <v>0.15157047664837334</v>
      </c>
      <c r="O120" s="98">
        <v>0.1642560783068929</v>
      </c>
      <c r="P120" s="98">
        <v>0.15453823918567502</v>
      </c>
      <c r="Q120" s="98">
        <v>0.16055951562695484</v>
      </c>
      <c r="R120" s="98">
        <v>0.15884402672682921</v>
      </c>
      <c r="S120" s="98">
        <v>0.15529306957240441</v>
      </c>
      <c r="T120" s="98">
        <v>0.15236684933982556</v>
      </c>
      <c r="U120" s="98">
        <v>0.14798841207399671</v>
      </c>
      <c r="V120" s="98">
        <v>0.14339929695590595</v>
      </c>
      <c r="W120" s="98">
        <v>0.14593207216127985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3.2027352780973309E-2</v>
      </c>
      <c r="C121" s="122">
        <f t="shared" si="25"/>
        <v>3.2778434650258217E-2</v>
      </c>
      <c r="D121" s="122">
        <f t="shared" si="25"/>
        <v>3.4600165942969288E-2</v>
      </c>
      <c r="E121" s="122">
        <f t="shared" si="25"/>
        <v>4.2042983899836579E-2</v>
      </c>
      <c r="F121" s="122">
        <f t="shared" si="25"/>
        <v>2.5037382249688069E-2</v>
      </c>
      <c r="G121" s="122">
        <f t="shared" si="25"/>
        <v>1.8077452056842282E-2</v>
      </c>
      <c r="H121" s="122">
        <f t="shared" si="25"/>
        <v>1.6711696279035897E-2</v>
      </c>
      <c r="I121" s="122">
        <f t="shared" si="25"/>
        <v>8.0563469880977172E-3</v>
      </c>
      <c r="J121" s="122">
        <f t="shared" si="25"/>
        <v>5.953606678002505E-3</v>
      </c>
      <c r="K121" s="122">
        <f t="shared" si="25"/>
        <v>2.9971204180132679E-3</v>
      </c>
      <c r="L121" s="122">
        <f t="shared" si="25"/>
        <v>6.5664112735523798E-3</v>
      </c>
      <c r="M121" s="122">
        <f t="shared" si="25"/>
        <v>3.190713078079957E-2</v>
      </c>
      <c r="N121" s="122">
        <f t="shared" si="25"/>
        <v>6.7091415914255298E-2</v>
      </c>
      <c r="O121" s="122">
        <f t="shared" si="25"/>
        <v>0.10739546727948202</v>
      </c>
      <c r="P121" s="122">
        <f t="shared" si="25"/>
        <v>0.15188507012083169</v>
      </c>
      <c r="Q121" s="122">
        <f t="shared" si="25"/>
        <v>0.1838872982495646</v>
      </c>
      <c r="R121" s="122">
        <f t="shared" si="25"/>
        <v>0.1963806946957416</v>
      </c>
      <c r="S121" s="122">
        <f t="shared" si="25"/>
        <v>0.19781126667092389</v>
      </c>
      <c r="T121" s="122">
        <f t="shared" si="25"/>
        <v>0.18762275574168921</v>
      </c>
      <c r="U121" s="122">
        <f t="shared" si="25"/>
        <v>0.16581560175154919</v>
      </c>
      <c r="V121" s="122">
        <f t="shared" si="25"/>
        <v>0.13621318208385955</v>
      </c>
      <c r="W121" s="122">
        <f t="shared" si="25"/>
        <v>0.1052253487980829</v>
      </c>
      <c r="DA121" s="130" t="s">
        <v>1781</v>
      </c>
    </row>
    <row r="122" spans="1:105" ht="12" customHeight="1" x14ac:dyDescent="0.25">
      <c r="A122" s="97" t="s">
        <v>53</v>
      </c>
      <c r="B122" s="98">
        <v>3.2027352780973309E-2</v>
      </c>
      <c r="C122" s="98">
        <v>3.2778434650258217E-2</v>
      </c>
      <c r="D122" s="98">
        <v>3.4600165942969288E-2</v>
      </c>
      <c r="E122" s="98">
        <v>4.2042983899836579E-2</v>
      </c>
      <c r="F122" s="98">
        <v>2.5037382249688069E-2</v>
      </c>
      <c r="G122" s="98">
        <v>1.8077452056842282E-2</v>
      </c>
      <c r="H122" s="98">
        <v>1.6711696279035897E-2</v>
      </c>
      <c r="I122" s="98">
        <v>8.0563469880977172E-3</v>
      </c>
      <c r="J122" s="98">
        <v>5.953606678002505E-3</v>
      </c>
      <c r="K122" s="98">
        <v>2.9971204180132679E-3</v>
      </c>
      <c r="L122" s="98">
        <v>6.5664112735523798E-3</v>
      </c>
      <c r="M122" s="98">
        <v>3.190713078079957E-2</v>
      </c>
      <c r="N122" s="98">
        <v>6.7091415914255298E-2</v>
      </c>
      <c r="O122" s="98">
        <v>0.10739546727948202</v>
      </c>
      <c r="P122" s="98">
        <v>0.15188507012083169</v>
      </c>
      <c r="Q122" s="98">
        <v>0.1838872982495646</v>
      </c>
      <c r="R122" s="98">
        <v>0.1963806946957416</v>
      </c>
      <c r="S122" s="98">
        <v>0.19781126667092389</v>
      </c>
      <c r="T122" s="98">
        <v>0.18762275574168921</v>
      </c>
      <c r="U122" s="98">
        <v>0.16581560175154919</v>
      </c>
      <c r="V122" s="98">
        <v>0.13621318208385955</v>
      </c>
      <c r="W122" s="98">
        <v>0.1052253487980829</v>
      </c>
      <c r="DA122" s="63" t="s">
        <v>1782</v>
      </c>
    </row>
    <row r="123" spans="1:105" ht="12" customHeight="1" x14ac:dyDescent="0.25">
      <c r="A123" s="121" t="s">
        <v>55</v>
      </c>
      <c r="B123" s="122">
        <v>3.1752557045877987</v>
      </c>
      <c r="C123" s="122">
        <v>2.568677729639671</v>
      </c>
      <c r="D123" s="122">
        <v>2.5530980787603372</v>
      </c>
      <c r="E123" s="122">
        <v>2.1408992550237658</v>
      </c>
      <c r="F123" s="122">
        <v>1.7135941242185786</v>
      </c>
      <c r="G123" s="122">
        <v>1.3898981567587563</v>
      </c>
      <c r="H123" s="122">
        <v>1.1024105062799054</v>
      </c>
      <c r="I123" s="122">
        <v>1.034209658575262</v>
      </c>
      <c r="J123" s="122">
        <v>0.86893162592041562</v>
      </c>
      <c r="K123" s="122">
        <v>0.90284362500160964</v>
      </c>
      <c r="L123" s="122">
        <v>0.87039474373471215</v>
      </c>
      <c r="M123" s="122">
        <v>0.94251530346516788</v>
      </c>
      <c r="N123" s="122">
        <v>0.98355996329261364</v>
      </c>
      <c r="O123" s="122">
        <v>1.0597865042234527</v>
      </c>
      <c r="P123" s="122">
        <v>1.207523768467941</v>
      </c>
      <c r="Q123" s="122">
        <v>1.267561142882776</v>
      </c>
      <c r="R123" s="122">
        <v>1.2956769006019151</v>
      </c>
      <c r="S123" s="122">
        <v>1.2748510957967136</v>
      </c>
      <c r="T123" s="122">
        <v>1.2129546127004116</v>
      </c>
      <c r="U123" s="122">
        <v>1.1434822126185864</v>
      </c>
      <c r="V123" s="122">
        <v>1.0620724969286739</v>
      </c>
      <c r="W123" s="122">
        <v>0.98964536733653763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1.8688370155010976</v>
      </c>
      <c r="C128" s="101">
        <v>1.4901466572278736</v>
      </c>
      <c r="D128" s="101">
        <v>1.4702141288401411</v>
      </c>
      <c r="E128" s="101">
        <v>1.2194485750374104</v>
      </c>
      <c r="F128" s="101">
        <v>0.94346306351795162</v>
      </c>
      <c r="G128" s="101">
        <v>0.73552464343333346</v>
      </c>
      <c r="H128" s="101">
        <v>0.55984849347981469</v>
      </c>
      <c r="I128" s="101">
        <v>0.47993718669215119</v>
      </c>
      <c r="J128" s="101">
        <v>0.40291230621369611</v>
      </c>
      <c r="K128" s="101">
        <v>0.3955559954733267</v>
      </c>
      <c r="L128" s="101">
        <v>0.45240423703143007</v>
      </c>
      <c r="M128" s="101">
        <v>0.3745619255954134</v>
      </c>
      <c r="N128" s="101">
        <v>0.43756423434688241</v>
      </c>
      <c r="O128" s="101">
        <v>0.47757811790270077</v>
      </c>
      <c r="P128" s="101">
        <v>0.51335891021314295</v>
      </c>
      <c r="Q128" s="101">
        <v>0.5454412719916869</v>
      </c>
      <c r="R128" s="101">
        <v>0.55067265922459496</v>
      </c>
      <c r="S128" s="101">
        <v>0.54370843760252185</v>
      </c>
      <c r="T128" s="101">
        <v>0.55485310562290857</v>
      </c>
      <c r="U128" s="101">
        <v>0.55521076424309757</v>
      </c>
      <c r="V128" s="101">
        <v>0.52427720855648707</v>
      </c>
      <c r="W128" s="101">
        <v>0.50091972823447983</v>
      </c>
      <c r="DA128" s="131" t="s">
        <v>1788</v>
      </c>
    </row>
    <row r="129" spans="1:105" ht="12" customHeight="1" x14ac:dyDescent="0.25">
      <c r="A129" s="107" t="s">
        <v>121</v>
      </c>
      <c r="B129" s="104">
        <v>1.3064186890867009</v>
      </c>
      <c r="C129" s="104">
        <v>1.0785310724117974</v>
      </c>
      <c r="D129" s="104">
        <v>1.0828839499201961</v>
      </c>
      <c r="E129" s="104">
        <v>0.92145067998635533</v>
      </c>
      <c r="F129" s="104">
        <v>0.77013106070062709</v>
      </c>
      <c r="G129" s="104">
        <v>0.65437351332542293</v>
      </c>
      <c r="H129" s="104">
        <v>0.54256201280009075</v>
      </c>
      <c r="I129" s="104">
        <v>0.5542724718831108</v>
      </c>
      <c r="J129" s="104">
        <v>0.4660193197067195</v>
      </c>
      <c r="K129" s="104">
        <v>0.50728762952828299</v>
      </c>
      <c r="L129" s="104">
        <v>0.41799050670328208</v>
      </c>
      <c r="M129" s="104">
        <v>0.56795337786975442</v>
      </c>
      <c r="N129" s="104">
        <v>0.54599572894573123</v>
      </c>
      <c r="O129" s="104">
        <v>0.582208386320752</v>
      </c>
      <c r="P129" s="104">
        <v>0.6941648582547979</v>
      </c>
      <c r="Q129" s="104">
        <v>0.72211987089108898</v>
      </c>
      <c r="R129" s="104">
        <v>0.74500424137732013</v>
      </c>
      <c r="S129" s="104">
        <v>0.73114265819419177</v>
      </c>
      <c r="T129" s="104">
        <v>0.65810150707750303</v>
      </c>
      <c r="U129" s="104">
        <v>0.58827144837548895</v>
      </c>
      <c r="V129" s="104">
        <v>0.53779528837218671</v>
      </c>
      <c r="W129" s="104">
        <v>0.4887256391020578</v>
      </c>
      <c r="DA129" s="132" t="s">
        <v>1789</v>
      </c>
    </row>
    <row r="130" spans="1:105" ht="12" customHeight="1" x14ac:dyDescent="0.25">
      <c r="A130" s="108" t="s">
        <v>53</v>
      </c>
      <c r="B130" s="98">
        <v>0.70303817542291602</v>
      </c>
      <c r="C130" s="98">
        <v>0.52411884862111557</v>
      </c>
      <c r="D130" s="98">
        <v>0.5534709881559946</v>
      </c>
      <c r="E130" s="98">
        <v>0.46068073897309847</v>
      </c>
      <c r="F130" s="98">
        <v>0.38578998980406487</v>
      </c>
      <c r="G130" s="98">
        <v>0.33220416153663529</v>
      </c>
      <c r="H130" s="98">
        <v>0.27064674977443837</v>
      </c>
      <c r="I130" s="98">
        <v>0.29520427844835589</v>
      </c>
      <c r="J130" s="98">
        <v>0.22479416956683432</v>
      </c>
      <c r="K130" s="98">
        <v>0.25278224881143763</v>
      </c>
      <c r="L130" s="98">
        <v>0.17613037553692612</v>
      </c>
      <c r="M130" s="98">
        <v>0.26311454547757956</v>
      </c>
      <c r="N130" s="98">
        <v>0.24133542605916325</v>
      </c>
      <c r="O130" s="98">
        <v>0.26313477005012187</v>
      </c>
      <c r="P130" s="98">
        <v>0.32666076069639921</v>
      </c>
      <c r="Q130" s="98">
        <v>0.34371539023178976</v>
      </c>
      <c r="R130" s="98">
        <v>0.3674599975768339</v>
      </c>
      <c r="S130" s="98">
        <v>0.36281858319568855</v>
      </c>
      <c r="T130" s="98">
        <v>0.31229052880987501</v>
      </c>
      <c r="U130" s="98">
        <v>0.26919134167017139</v>
      </c>
      <c r="V130" s="98">
        <v>0.243651811344511</v>
      </c>
      <c r="W130" s="98">
        <v>0.22065172065079267</v>
      </c>
      <c r="DA130" s="63" t="s">
        <v>1790</v>
      </c>
    </row>
    <row r="131" spans="1:105" ht="12" customHeight="1" x14ac:dyDescent="0.25">
      <c r="A131" s="108" t="s">
        <v>52</v>
      </c>
      <c r="B131" s="98">
        <v>0.60338051366378498</v>
      </c>
      <c r="C131" s="98">
        <v>0.55441222379068178</v>
      </c>
      <c r="D131" s="98">
        <v>0.52941296176420138</v>
      </c>
      <c r="E131" s="98">
        <v>0.4607699410132568</v>
      </c>
      <c r="F131" s="98">
        <v>0.38434107089656216</v>
      </c>
      <c r="G131" s="98">
        <v>0.32216935178878764</v>
      </c>
      <c r="H131" s="98">
        <v>0.27191526302565239</v>
      </c>
      <c r="I131" s="98">
        <v>0.2590681934347549</v>
      </c>
      <c r="J131" s="98">
        <v>0.24122515013988519</v>
      </c>
      <c r="K131" s="98">
        <v>0.25450538071684536</v>
      </c>
      <c r="L131" s="98">
        <v>0.24186013116635599</v>
      </c>
      <c r="M131" s="98">
        <v>0.30483883239217485</v>
      </c>
      <c r="N131" s="98">
        <v>0.30466030288656798</v>
      </c>
      <c r="O131" s="98">
        <v>0.31907361627063013</v>
      </c>
      <c r="P131" s="98">
        <v>0.36750409755839869</v>
      </c>
      <c r="Q131" s="98">
        <v>0.37840448065929927</v>
      </c>
      <c r="R131" s="98">
        <v>0.37754424380048629</v>
      </c>
      <c r="S131" s="98">
        <v>0.36832407499850317</v>
      </c>
      <c r="T131" s="98">
        <v>0.34581097826762802</v>
      </c>
      <c r="U131" s="98">
        <v>0.31908010670531756</v>
      </c>
      <c r="V131" s="98">
        <v>0.29414347702767568</v>
      </c>
      <c r="W131" s="98">
        <v>0.2680739184512651</v>
      </c>
      <c r="DA131" s="63" t="s">
        <v>1791</v>
      </c>
    </row>
    <row r="132" spans="1:105" ht="12" customHeight="1" x14ac:dyDescent="0.25">
      <c r="A132" s="121" t="s">
        <v>54</v>
      </c>
      <c r="B132" s="122">
        <v>0.53470134685226978</v>
      </c>
      <c r="C132" s="122">
        <v>0.5131710272110912</v>
      </c>
      <c r="D132" s="122">
        <v>0.44491789846821955</v>
      </c>
      <c r="E132" s="122">
        <v>0.37219497685670366</v>
      </c>
      <c r="F132" s="122">
        <v>0.31578503769885363</v>
      </c>
      <c r="G132" s="122">
        <v>0.25551061844010803</v>
      </c>
      <c r="H132" s="122">
        <v>0.22525847967216373</v>
      </c>
      <c r="I132" s="122">
        <v>0.18980167805348641</v>
      </c>
      <c r="J132" s="122">
        <v>0.17768239431714661</v>
      </c>
      <c r="K132" s="122">
        <v>0.15862195221910966</v>
      </c>
      <c r="L132" s="122">
        <v>0.19049710927744415</v>
      </c>
      <c r="M132" s="122">
        <v>0.20160890772604848</v>
      </c>
      <c r="N132" s="122">
        <v>0.21404321643339949</v>
      </c>
      <c r="O132" s="122">
        <v>0.22725672808550354</v>
      </c>
      <c r="P132" s="122">
        <v>0.24773388547932029</v>
      </c>
      <c r="Q132" s="122">
        <v>0.25213768049769575</v>
      </c>
      <c r="R132" s="122">
        <v>0.24788393376232609</v>
      </c>
      <c r="S132" s="122">
        <v>0.24103312040986991</v>
      </c>
      <c r="T132" s="122">
        <v>0.23535399524221318</v>
      </c>
      <c r="U132" s="122">
        <v>0.2292873508258797</v>
      </c>
      <c r="V132" s="122">
        <v>0.22248606002225424</v>
      </c>
      <c r="W132" s="122">
        <v>0.20936013535110126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0.53470134685226978</v>
      </c>
      <c r="C134" s="33">
        <v>0.5131710272110912</v>
      </c>
      <c r="D134" s="33">
        <v>0.44491789846821955</v>
      </c>
      <c r="E134" s="33">
        <v>0.37219497685670366</v>
      </c>
      <c r="F134" s="33">
        <v>0.31578503769885363</v>
      </c>
      <c r="G134" s="33">
        <v>0.25551061844010803</v>
      </c>
      <c r="H134" s="33">
        <v>0.22525847967216373</v>
      </c>
      <c r="I134" s="33">
        <v>0.18980167805348641</v>
      </c>
      <c r="J134" s="33">
        <v>0.17768239431714661</v>
      </c>
      <c r="K134" s="33">
        <v>0.15862195221910966</v>
      </c>
      <c r="L134" s="33">
        <v>0.19049710927744415</v>
      </c>
      <c r="M134" s="33">
        <v>0.20160890772604848</v>
      </c>
      <c r="N134" s="33">
        <v>0.21404321643339949</v>
      </c>
      <c r="O134" s="33">
        <v>0.22725672808550354</v>
      </c>
      <c r="P134" s="33">
        <v>0.24773388547932029</v>
      </c>
      <c r="Q134" s="33">
        <v>0.25213768049769575</v>
      </c>
      <c r="R134" s="33">
        <v>0.24788393376232609</v>
      </c>
      <c r="S134" s="33">
        <v>0.24103312040986991</v>
      </c>
      <c r="T134" s="33">
        <v>0.23535399524221318</v>
      </c>
      <c r="U134" s="33">
        <v>0.2292873508258797</v>
      </c>
      <c r="V134" s="33">
        <v>0.22248606002225424</v>
      </c>
      <c r="W134" s="33">
        <v>0.20936013535110126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0.51535089300190295</v>
      </c>
      <c r="C136" s="119">
        <f t="shared" si="26"/>
        <v>0.51459503078085511</v>
      </c>
      <c r="D136" s="119">
        <f t="shared" si="26"/>
        <v>0.51700117075399454</v>
      </c>
      <c r="E136" s="119">
        <f t="shared" si="26"/>
        <v>0.51727869380382197</v>
      </c>
      <c r="F136" s="119">
        <f t="shared" si="26"/>
        <v>0.51709198024274172</v>
      </c>
      <c r="G136" s="119">
        <f t="shared" si="26"/>
        <v>0.51850213501835773</v>
      </c>
      <c r="H136" s="119">
        <f t="shared" si="26"/>
        <v>0.52287344014584125</v>
      </c>
      <c r="I136" s="119">
        <f t="shared" si="26"/>
        <v>0.5206280135499719</v>
      </c>
      <c r="J136" s="119">
        <f t="shared" si="26"/>
        <v>0.51709023928001452</v>
      </c>
      <c r="K136" s="119">
        <f t="shared" si="26"/>
        <v>0.51732976609862502</v>
      </c>
      <c r="L136" s="119">
        <f t="shared" si="26"/>
        <v>0.53677069258606358</v>
      </c>
      <c r="M136" s="119">
        <f t="shared" si="26"/>
        <v>0.57768844653052021</v>
      </c>
      <c r="N136" s="119">
        <f t="shared" si="26"/>
        <v>0.62218654298159781</v>
      </c>
      <c r="O136" s="119">
        <f t="shared" si="26"/>
        <v>0.66628263226988615</v>
      </c>
      <c r="P136" s="119">
        <f t="shared" si="26"/>
        <v>0.67524736948117414</v>
      </c>
      <c r="Q136" s="119">
        <f t="shared" si="26"/>
        <v>0.68013800774274713</v>
      </c>
      <c r="R136" s="119">
        <f t="shared" ref="R136:V136" si="27">IF(R117=0,"",R117/R98)</f>
        <v>0.68250408472428015</v>
      </c>
      <c r="S136" s="119">
        <f t="shared" si="27"/>
        <v>0.68338392435008743</v>
      </c>
      <c r="T136" s="119">
        <f t="shared" si="27"/>
        <v>0.68451212591515787</v>
      </c>
      <c r="U136" s="119">
        <f t="shared" si="27"/>
        <v>0.68540960726092448</v>
      </c>
      <c r="V136" s="119">
        <f t="shared" si="27"/>
        <v>0.68626199817080202</v>
      </c>
      <c r="W136" s="119">
        <f t="shared" ref="W136" si="28">IF(W117=0,"",W117/W98)</f>
        <v>0.68522285802918226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0.49297871534518162</v>
      </c>
      <c r="C137" s="124">
        <f t="shared" si="29"/>
        <v>0.49288772719509766</v>
      </c>
      <c r="D137" s="124">
        <f t="shared" si="29"/>
        <v>0.49277851484468993</v>
      </c>
      <c r="E137" s="124">
        <f t="shared" si="29"/>
        <v>0.49267746204734708</v>
      </c>
      <c r="F137" s="124">
        <f t="shared" si="29"/>
        <v>0.49256744742737246</v>
      </c>
      <c r="G137" s="124">
        <f t="shared" si="29"/>
        <v>0.49244067087603333</v>
      </c>
      <c r="H137" s="124">
        <f t="shared" si="29"/>
        <v>0.49230911853788317</v>
      </c>
      <c r="I137" s="124">
        <f t="shared" si="29"/>
        <v>0.49216038303315146</v>
      </c>
      <c r="J137" s="124">
        <f t="shared" si="29"/>
        <v>0.49218098314163355</v>
      </c>
      <c r="K137" s="124">
        <f t="shared" si="29"/>
        <v>0.49212100964887323</v>
      </c>
      <c r="L137" s="124">
        <f t="shared" si="29"/>
        <v>0.51314413793026969</v>
      </c>
      <c r="M137" s="124">
        <f t="shared" si="29"/>
        <v>0.55226038258266519</v>
      </c>
      <c r="N137" s="124">
        <f t="shared" si="29"/>
        <v>0.59836565578405077</v>
      </c>
      <c r="O137" s="124">
        <f t="shared" si="29"/>
        <v>0.64355265717757348</v>
      </c>
      <c r="P137" s="124">
        <f t="shared" si="29"/>
        <v>0.64857241802937682</v>
      </c>
      <c r="Q137" s="124">
        <f t="shared" si="29"/>
        <v>0.65145556549699513</v>
      </c>
      <c r="R137" s="124">
        <f t="shared" ref="R137:V137" si="30">IF(R118=0,"",R118/R99)</f>
        <v>0.65242116661253147</v>
      </c>
      <c r="S137" s="124">
        <f t="shared" si="30"/>
        <v>0.65290244413324661</v>
      </c>
      <c r="T137" s="124">
        <f t="shared" si="30"/>
        <v>0.65434289921498168</v>
      </c>
      <c r="U137" s="124">
        <f t="shared" si="30"/>
        <v>0.65636594652182922</v>
      </c>
      <c r="V137" s="124">
        <f t="shared" si="30"/>
        <v>0.65916955186926152</v>
      </c>
      <c r="W137" s="124">
        <f t="shared" ref="W137" si="31">IF(W118=0,"",W118/W99)</f>
        <v>0.66049353552534729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0.48720152732467414</v>
      </c>
      <c r="C138" s="111">
        <f t="shared" si="32"/>
        <v>0.48720152732467414</v>
      </c>
      <c r="D138" s="111">
        <f t="shared" si="32"/>
        <v>0.4872015273246742</v>
      </c>
      <c r="E138" s="111">
        <f t="shared" si="32"/>
        <v>0.48720152732467414</v>
      </c>
      <c r="F138" s="111">
        <f t="shared" si="32"/>
        <v>0.48720152732467414</v>
      </c>
      <c r="G138" s="111">
        <f t="shared" si="32"/>
        <v>0.4872015273246742</v>
      </c>
      <c r="H138" s="111">
        <f t="shared" si="32"/>
        <v>0.48720152732467414</v>
      </c>
      <c r="I138" s="111">
        <f t="shared" si="32"/>
        <v>0.48720152732467414</v>
      </c>
      <c r="J138" s="111">
        <f t="shared" si="32"/>
        <v>0.48720152732467414</v>
      </c>
      <c r="K138" s="111">
        <f t="shared" si="32"/>
        <v>0.48720152732467414</v>
      </c>
      <c r="L138" s="111">
        <f t="shared" si="32"/>
        <v>0.50812232015535164</v>
      </c>
      <c r="M138" s="111">
        <f t="shared" si="32"/>
        <v>0.54758584703325408</v>
      </c>
      <c r="N138" s="111">
        <f t="shared" si="32"/>
        <v>0.59382241512535017</v>
      </c>
      <c r="O138" s="111">
        <f t="shared" si="32"/>
        <v>0.63918310314167104</v>
      </c>
      <c r="P138" s="111">
        <f t="shared" si="32"/>
        <v>0.64451927353025151</v>
      </c>
      <c r="Q138" s="111">
        <f t="shared" si="32"/>
        <v>0.64730546493601748</v>
      </c>
      <c r="R138" s="111">
        <f t="shared" ref="R138:V138" si="33">IF(R119=0,"",R119/R100)</f>
        <v>0.6482590523472469</v>
      </c>
      <c r="S138" s="111">
        <f t="shared" si="33"/>
        <v>0.64881225690017408</v>
      </c>
      <c r="T138" s="111">
        <f t="shared" si="33"/>
        <v>0.65030683221494767</v>
      </c>
      <c r="U138" s="111">
        <f t="shared" si="33"/>
        <v>0.65242163115633411</v>
      </c>
      <c r="V138" s="111">
        <f t="shared" si="33"/>
        <v>0.65533985925787774</v>
      </c>
      <c r="W138" s="111">
        <f t="shared" ref="W138" si="34">IF(W119=0,"",W119/W100)</f>
        <v>0.6565781815972509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2.0695307069553657</v>
      </c>
      <c r="D140" s="124">
        <f t="shared" si="38"/>
        <v>2.147866426485523</v>
      </c>
      <c r="E140" s="124">
        <f t="shared" si="38"/>
        <v>2.1827827635486736</v>
      </c>
      <c r="F140" s="124">
        <f t="shared" si="38"/>
        <v>2.2337900259855163</v>
      </c>
      <c r="G140" s="124">
        <f t="shared" si="38"/>
        <v>2.3190915482645535</v>
      </c>
      <c r="H140" s="124">
        <f t="shared" si="38"/>
        <v>2.5086779167216351</v>
      </c>
      <c r="I140" s="124">
        <f t="shared" si="38"/>
        <v>2.693294283121328</v>
      </c>
      <c r="J140" s="124">
        <f t="shared" si="38"/>
        <v>2.7206324359402632</v>
      </c>
      <c r="K140" s="124">
        <f t="shared" si="38"/>
        <v>2.8540856854972865</v>
      </c>
      <c r="L140" s="124">
        <f t="shared" si="38"/>
        <v>3.4179877625445716</v>
      </c>
      <c r="M140" s="124">
        <f t="shared" si="38"/>
        <v>3.5817533723009882</v>
      </c>
      <c r="N140" s="124">
        <f t="shared" si="38"/>
        <v>3.6786991226142964</v>
      </c>
      <c r="O140" s="124">
        <f t="shared" si="38"/>
        <v>3.7794086014983108</v>
      </c>
      <c r="P140" s="124">
        <f t="shared" si="38"/>
        <v>3.8794427002901339</v>
      </c>
      <c r="Q140" s="124">
        <f t="shared" si="38"/>
        <v>3.9488622712687937</v>
      </c>
      <c r="R140" s="124">
        <f t="shared" ref="R140:V140" si="39">IF(R121=0,"",R121/R102)</f>
        <v>4.0040460936238</v>
      </c>
      <c r="S140" s="124">
        <f t="shared" si="39"/>
        <v>4.0380298871608025</v>
      </c>
      <c r="T140" s="124">
        <f t="shared" si="39"/>
        <v>4.0851394384316295</v>
      </c>
      <c r="U140" s="124">
        <f t="shared" si="39"/>
        <v>4.1672965074186665</v>
      </c>
      <c r="V140" s="124">
        <f t="shared" si="39"/>
        <v>4.2714716038357645</v>
      </c>
      <c r="W140" s="124">
        <f t="shared" ref="W140" si="40">IF(W121=0,"",W121/W102)</f>
        <v>4.4026400630084801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2.0695307069553657</v>
      </c>
      <c r="D141" s="111">
        <f t="shared" si="41"/>
        <v>2.147866426485523</v>
      </c>
      <c r="E141" s="111">
        <f t="shared" si="41"/>
        <v>2.1827827635486736</v>
      </c>
      <c r="F141" s="111">
        <f t="shared" si="41"/>
        <v>2.2337900259855163</v>
      </c>
      <c r="G141" s="111">
        <f t="shared" si="41"/>
        <v>2.3190915482645535</v>
      </c>
      <c r="H141" s="111">
        <f t="shared" si="41"/>
        <v>2.5086779167216351</v>
      </c>
      <c r="I141" s="111">
        <f t="shared" si="41"/>
        <v>2.693294283121328</v>
      </c>
      <c r="J141" s="111">
        <f t="shared" si="41"/>
        <v>2.7206324359402632</v>
      </c>
      <c r="K141" s="111">
        <f t="shared" si="41"/>
        <v>2.8540856854972865</v>
      </c>
      <c r="L141" s="111">
        <f t="shared" si="41"/>
        <v>3.4179877625445716</v>
      </c>
      <c r="M141" s="111">
        <f t="shared" si="41"/>
        <v>3.5817533723009882</v>
      </c>
      <c r="N141" s="111">
        <f t="shared" si="41"/>
        <v>3.6786991226142964</v>
      </c>
      <c r="O141" s="111">
        <f t="shared" si="41"/>
        <v>3.7794086014983108</v>
      </c>
      <c r="P141" s="111">
        <f t="shared" si="41"/>
        <v>3.8794427002901339</v>
      </c>
      <c r="Q141" s="111">
        <f t="shared" si="41"/>
        <v>3.9488622712687937</v>
      </c>
      <c r="R141" s="111">
        <f t="shared" ref="R141:V141" si="42">IF(R122=0,"",R122/R103)</f>
        <v>4.0040460936238</v>
      </c>
      <c r="S141" s="111">
        <f t="shared" si="42"/>
        <v>4.0380298871608025</v>
      </c>
      <c r="T141" s="111">
        <f t="shared" si="42"/>
        <v>4.0851394384316295</v>
      </c>
      <c r="U141" s="111">
        <f t="shared" si="42"/>
        <v>4.1672965074186665</v>
      </c>
      <c r="V141" s="111">
        <f t="shared" si="42"/>
        <v>4.2714716038357645</v>
      </c>
      <c r="W141" s="111">
        <f t="shared" ref="W141" si="43">IF(W122=0,"",W122/W103)</f>
        <v>4.4026400630084801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0.74244471867938577</v>
      </c>
      <c r="C142" s="124">
        <f t="shared" si="44"/>
        <v>0.74983807378855505</v>
      </c>
      <c r="D142" s="124">
        <f t="shared" si="44"/>
        <v>0.74899362752599363</v>
      </c>
      <c r="E142" s="124">
        <f t="shared" si="44"/>
        <v>0.75237370876955167</v>
      </c>
      <c r="F142" s="124">
        <f t="shared" si="44"/>
        <v>0.7571158318879041</v>
      </c>
      <c r="G142" s="124">
        <f t="shared" si="44"/>
        <v>0.76359975160990656</v>
      </c>
      <c r="H142" s="124">
        <f t="shared" si="44"/>
        <v>0.77580734611250568</v>
      </c>
      <c r="I142" s="124">
        <f t="shared" si="44"/>
        <v>0.78196189301366026</v>
      </c>
      <c r="J142" s="124">
        <f t="shared" si="44"/>
        <v>0.788450801337097</v>
      </c>
      <c r="K142" s="124">
        <f t="shared" si="44"/>
        <v>0.79042957437354233</v>
      </c>
      <c r="L142" s="124">
        <f t="shared" si="44"/>
        <v>0.7911744178805622</v>
      </c>
      <c r="M142" s="124">
        <f t="shared" si="44"/>
        <v>0.80377273247918635</v>
      </c>
      <c r="N142" s="124">
        <f t="shared" si="44"/>
        <v>0.80447407490892586</v>
      </c>
      <c r="O142" s="124">
        <f t="shared" si="44"/>
        <v>0.80701759633942893</v>
      </c>
      <c r="P142" s="124">
        <f t="shared" si="44"/>
        <v>0.80957970736696028</v>
      </c>
      <c r="Q142" s="124">
        <f t="shared" si="44"/>
        <v>0.81054010851709657</v>
      </c>
      <c r="R142" s="124">
        <f t="shared" ref="R142:V142" si="45">IF(R123=0,"",R123/R104)</f>
        <v>0.81179975476360999</v>
      </c>
      <c r="S142" s="124">
        <f t="shared" si="45"/>
        <v>0.81620088239120347</v>
      </c>
      <c r="T142" s="124">
        <f t="shared" si="45"/>
        <v>0.82458279026279468</v>
      </c>
      <c r="U142" s="124">
        <f t="shared" si="45"/>
        <v>0.832602141127738</v>
      </c>
      <c r="V142" s="124">
        <f t="shared" si="45"/>
        <v>0.84119284687909257</v>
      </c>
      <c r="W142" s="124">
        <f t="shared" ref="W142" si="46">IF(W123=0,"",W123/W104)</f>
        <v>0.8459216576597931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0.70133268252469461</v>
      </c>
      <c r="D147" s="112">
        <f t="shared" si="59"/>
        <v>0.70253794944281123</v>
      </c>
      <c r="E147" s="112">
        <f t="shared" si="59"/>
        <v>0.70410361687827705</v>
      </c>
      <c r="F147" s="112">
        <f t="shared" si="59"/>
        <v>0.70662619715297459</v>
      </c>
      <c r="G147" s="112">
        <f t="shared" si="59"/>
        <v>0.71174640742916351</v>
      </c>
      <c r="H147" s="112">
        <f t="shared" si="59"/>
        <v>0.72225863555104275</v>
      </c>
      <c r="I147" s="112">
        <f t="shared" si="59"/>
        <v>0.72878115134582822</v>
      </c>
      <c r="J147" s="112">
        <f t="shared" si="59"/>
        <v>0.7291090691271811</v>
      </c>
      <c r="K147" s="112">
        <f t="shared" si="59"/>
        <v>0.7301155484035855</v>
      </c>
      <c r="L147" s="112">
        <f t="shared" si="59"/>
        <v>0.73267680530070456</v>
      </c>
      <c r="M147" s="112">
        <f t="shared" si="59"/>
        <v>0.73398941741856527</v>
      </c>
      <c r="N147" s="112">
        <f t="shared" si="59"/>
        <v>0.73952831544104713</v>
      </c>
      <c r="O147" s="112">
        <f t="shared" si="59"/>
        <v>0.74505725145039969</v>
      </c>
      <c r="P147" s="112">
        <f t="shared" si="59"/>
        <v>0.74668919952741997</v>
      </c>
      <c r="Q147" s="112">
        <f t="shared" si="59"/>
        <v>0.74985059573957813</v>
      </c>
      <c r="R147" s="112">
        <f t="shared" ref="R147:V147" si="60">IF(R128=0,"",R128/R109)</f>
        <v>0.75332320271910325</v>
      </c>
      <c r="S147" s="112">
        <f t="shared" si="60"/>
        <v>0.75987923924892786</v>
      </c>
      <c r="T147" s="112">
        <f t="shared" si="60"/>
        <v>0.77293806812027421</v>
      </c>
      <c r="U147" s="112">
        <f t="shared" si="60"/>
        <v>0.782580950894042</v>
      </c>
      <c r="V147" s="112">
        <f t="shared" si="60"/>
        <v>0.79401426570592692</v>
      </c>
      <c r="W147" s="112">
        <f t="shared" ref="W147" si="61">IF(W128=0,"",W128/W109)</f>
        <v>0.80072392408308812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0.82906057482084017</v>
      </c>
      <c r="D148" s="113">
        <f t="shared" si="62"/>
        <v>0.82286875852208785</v>
      </c>
      <c r="E148" s="113">
        <f t="shared" si="62"/>
        <v>0.82744465708947712</v>
      </c>
      <c r="F148" s="113">
        <f t="shared" si="62"/>
        <v>0.82974616042757521</v>
      </c>
      <c r="G148" s="113">
        <f t="shared" si="62"/>
        <v>0.83170700423055755</v>
      </c>
      <c r="H148" s="113">
        <f t="shared" si="62"/>
        <v>0.84007548381319153</v>
      </c>
      <c r="I148" s="113">
        <f t="shared" si="62"/>
        <v>0.8347031403940699</v>
      </c>
      <c r="J148" s="113">
        <f t="shared" si="62"/>
        <v>0.84813203580087559</v>
      </c>
      <c r="K148" s="113">
        <f t="shared" si="62"/>
        <v>0.84484974490159426</v>
      </c>
      <c r="L148" s="113">
        <f t="shared" si="62"/>
        <v>0.86601013390027937</v>
      </c>
      <c r="M148" s="113">
        <f t="shared" si="62"/>
        <v>0.85754121012050488</v>
      </c>
      <c r="N148" s="113">
        <f t="shared" si="62"/>
        <v>0.8653793774752262</v>
      </c>
      <c r="O148" s="113">
        <f t="shared" si="62"/>
        <v>0.86610000386759134</v>
      </c>
      <c r="P148" s="113">
        <f t="shared" si="62"/>
        <v>0.86335636520230297</v>
      </c>
      <c r="Q148" s="113">
        <f t="shared" si="62"/>
        <v>0.86331753027701397</v>
      </c>
      <c r="R148" s="113">
        <f t="shared" ref="R148:V148" si="63">IF(R129=0,"",R129/R110)</f>
        <v>0.86121328751544357</v>
      </c>
      <c r="S148" s="113">
        <f t="shared" si="63"/>
        <v>0.86381264317696083</v>
      </c>
      <c r="T148" s="113">
        <f t="shared" si="63"/>
        <v>0.87380737842165501</v>
      </c>
      <c r="U148" s="113">
        <f t="shared" si="63"/>
        <v>0.88605429252949863</v>
      </c>
      <c r="V148" s="113">
        <f t="shared" si="63"/>
        <v>0.89291425150303239</v>
      </c>
      <c r="W148" s="113">
        <f t="shared" ref="W148" si="64">IF(W129=0,"",W129/W110)</f>
        <v>0.89786728735128574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0.70210610221449987</v>
      </c>
      <c r="D149" s="111">
        <f t="shared" si="65"/>
        <v>0.70364836324556923</v>
      </c>
      <c r="E149" s="111">
        <f t="shared" si="65"/>
        <v>0.70565631265685802</v>
      </c>
      <c r="F149" s="111">
        <f t="shared" si="65"/>
        <v>0.70941854899911827</v>
      </c>
      <c r="G149" s="111">
        <f t="shared" si="65"/>
        <v>0.71501055334460817</v>
      </c>
      <c r="H149" s="111">
        <f t="shared" si="65"/>
        <v>0.72378241231127494</v>
      </c>
      <c r="I149" s="111">
        <f t="shared" si="65"/>
        <v>0.72895839546488206</v>
      </c>
      <c r="J149" s="111">
        <f t="shared" si="65"/>
        <v>0.72928202555403676</v>
      </c>
      <c r="K149" s="111">
        <f t="shared" si="65"/>
        <v>0.73070748986283207</v>
      </c>
      <c r="L149" s="111">
        <f t="shared" si="65"/>
        <v>0.73143162551184027</v>
      </c>
      <c r="M149" s="111">
        <f t="shared" si="65"/>
        <v>0.73605548832692946</v>
      </c>
      <c r="N149" s="111">
        <f t="shared" si="65"/>
        <v>0.73967576066792196</v>
      </c>
      <c r="O149" s="111">
        <f t="shared" si="65"/>
        <v>0.74511859874889785</v>
      </c>
      <c r="P149" s="111">
        <f t="shared" si="65"/>
        <v>0.74831843322030656</v>
      </c>
      <c r="Q149" s="111">
        <f t="shared" si="65"/>
        <v>0.7503996465970405</v>
      </c>
      <c r="R149" s="111">
        <f t="shared" ref="R149:V149" si="66">IF(R130=0,"",R130/R111)</f>
        <v>0.75373421631716309</v>
      </c>
      <c r="S149" s="111">
        <f t="shared" si="66"/>
        <v>0.75889276296981312</v>
      </c>
      <c r="T149" s="111">
        <f t="shared" si="66"/>
        <v>0.76667403009606649</v>
      </c>
      <c r="U149" s="111">
        <f t="shared" si="66"/>
        <v>0.78062119847860001</v>
      </c>
      <c r="V149" s="111">
        <f t="shared" si="66"/>
        <v>0.79069551061315491</v>
      </c>
      <c r="W149" s="111">
        <f t="shared" ref="W149" si="67">IF(W130=0,"",W130/W111)</f>
        <v>0.79875536510088618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0.75577950246859626</v>
      </c>
      <c r="D151" s="124">
        <f t="shared" si="71"/>
        <v>0.7566058585125951</v>
      </c>
      <c r="E151" s="124">
        <f t="shared" si="71"/>
        <v>0.75771203653576613</v>
      </c>
      <c r="F151" s="124">
        <f t="shared" si="71"/>
        <v>0.75971962620564615</v>
      </c>
      <c r="G151" s="124">
        <f t="shared" si="71"/>
        <v>0.76330659811811274</v>
      </c>
      <c r="H151" s="124">
        <f t="shared" si="71"/>
        <v>0.76993283957751313</v>
      </c>
      <c r="I151" s="124">
        <f t="shared" si="71"/>
        <v>0.7740946642913904</v>
      </c>
      <c r="J151" s="124">
        <f t="shared" si="71"/>
        <v>0.77448303336703384</v>
      </c>
      <c r="K151" s="124">
        <f t="shared" si="71"/>
        <v>0.77588934253584219</v>
      </c>
      <c r="L151" s="124">
        <f t="shared" si="71"/>
        <v>0.77763716548349748</v>
      </c>
      <c r="M151" s="124">
        <f t="shared" si="71"/>
        <v>0.78057981818416899</v>
      </c>
      <c r="N151" s="124">
        <f t="shared" si="71"/>
        <v>0.78401624517455337</v>
      </c>
      <c r="O151" s="124">
        <f t="shared" si="71"/>
        <v>0.78766066223871412</v>
      </c>
      <c r="P151" s="124">
        <f t="shared" si="71"/>
        <v>0.78906902987903338</v>
      </c>
      <c r="Q151" s="124">
        <f t="shared" si="71"/>
        <v>0.79060585525049965</v>
      </c>
      <c r="R151" s="124">
        <f t="shared" ref="R151:V151" si="72">IF(R132=0,"",R132/R113)</f>
        <v>0.79307924050882761</v>
      </c>
      <c r="S151" s="124">
        <f t="shared" si="72"/>
        <v>0.79809187087246092</v>
      </c>
      <c r="T151" s="124">
        <f t="shared" si="72"/>
        <v>0.8083188047259442</v>
      </c>
      <c r="U151" s="124">
        <f t="shared" si="72"/>
        <v>0.82183278674953919</v>
      </c>
      <c r="V151" s="124">
        <f t="shared" si="72"/>
        <v>0.83531221001575584</v>
      </c>
      <c r="W151" s="124">
        <f t="shared" ref="W151" si="73">IF(W132=0,"",W132/W113)</f>
        <v>0.84548137516974264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0.75577950246859626</v>
      </c>
      <c r="D153" s="45">
        <f t="shared" si="77"/>
        <v>0.7566058585125951</v>
      </c>
      <c r="E153" s="45">
        <f t="shared" si="77"/>
        <v>0.75771203653576613</v>
      </c>
      <c r="F153" s="45">
        <f t="shared" si="77"/>
        <v>0.75971962620564615</v>
      </c>
      <c r="G153" s="45">
        <f t="shared" si="77"/>
        <v>0.76330659811811274</v>
      </c>
      <c r="H153" s="45">
        <f t="shared" si="77"/>
        <v>0.76993283957751313</v>
      </c>
      <c r="I153" s="45">
        <f t="shared" si="77"/>
        <v>0.7740946642913904</v>
      </c>
      <c r="J153" s="45">
        <f t="shared" si="77"/>
        <v>0.77448303336703384</v>
      </c>
      <c r="K153" s="45">
        <f t="shared" si="77"/>
        <v>0.77588934253584219</v>
      </c>
      <c r="L153" s="45">
        <f t="shared" si="77"/>
        <v>0.77763716548349748</v>
      </c>
      <c r="M153" s="45">
        <f t="shared" si="77"/>
        <v>0.78057981818416899</v>
      </c>
      <c r="N153" s="45">
        <f t="shared" si="77"/>
        <v>0.78401624517455337</v>
      </c>
      <c r="O153" s="45">
        <f t="shared" si="77"/>
        <v>0.78766066223871412</v>
      </c>
      <c r="P153" s="45">
        <f t="shared" si="77"/>
        <v>0.78906902987903338</v>
      </c>
      <c r="Q153" s="45">
        <f t="shared" si="77"/>
        <v>0.79060585525049965</v>
      </c>
      <c r="R153" s="45">
        <f t="shared" ref="R153:V153" si="78">IF(R134=0,"",R134/R115)</f>
        <v>0.79307924050882761</v>
      </c>
      <c r="S153" s="45">
        <f t="shared" si="78"/>
        <v>0.79809187087246092</v>
      </c>
      <c r="T153" s="45">
        <f t="shared" si="78"/>
        <v>0.8083188047259442</v>
      </c>
      <c r="U153" s="45">
        <f t="shared" si="78"/>
        <v>0.82183278674953919</v>
      </c>
      <c r="V153" s="45">
        <f t="shared" si="78"/>
        <v>0.83531221001575584</v>
      </c>
      <c r="W153" s="45">
        <f t="shared" ref="W153" si="79">IF(W134=0,"",W134/W115)</f>
        <v>0.84548137516974264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158.54762771999998</v>
      </c>
      <c r="C155" s="117">
        <f t="shared" si="80"/>
        <v>139.48001604000004</v>
      </c>
      <c r="D155" s="117">
        <f t="shared" si="80"/>
        <v>120.41266320000001</v>
      </c>
      <c r="E155" s="117">
        <f t="shared" si="80"/>
        <v>101.34531036</v>
      </c>
      <c r="F155" s="117">
        <f t="shared" si="80"/>
        <v>82.183139279999992</v>
      </c>
      <c r="G155" s="117">
        <f t="shared" si="80"/>
        <v>63.115786439999994</v>
      </c>
      <c r="H155" s="117">
        <f t="shared" si="80"/>
        <v>44.04843360000001</v>
      </c>
      <c r="I155" s="117">
        <f t="shared" si="80"/>
        <v>44.04843360000001</v>
      </c>
      <c r="J155" s="117">
        <f t="shared" si="80"/>
        <v>44.100185040000014</v>
      </c>
      <c r="K155" s="117">
        <f t="shared" si="80"/>
        <v>44.100185040000014</v>
      </c>
      <c r="L155" s="117">
        <f t="shared" si="80"/>
        <v>44.100185040000007</v>
      </c>
      <c r="M155" s="117">
        <f t="shared" si="80"/>
        <v>41.00109372</v>
      </c>
      <c r="N155" s="117">
        <f t="shared" si="80"/>
        <v>41.001093719999979</v>
      </c>
      <c r="O155" s="117">
        <f t="shared" si="80"/>
        <v>41.001093719999979</v>
      </c>
      <c r="P155" s="117">
        <f t="shared" si="80"/>
        <v>41.00109372</v>
      </c>
      <c r="Q155" s="117">
        <f t="shared" si="80"/>
        <v>41.262773400000029</v>
      </c>
      <c r="R155" s="117">
        <f t="shared" ref="R155:V155" si="81">R156+R159+R161+R170</f>
        <v>40.601540520000022</v>
      </c>
      <c r="S155" s="117">
        <f t="shared" si="81"/>
        <v>40.341384720000001</v>
      </c>
      <c r="T155" s="117">
        <f t="shared" si="81"/>
        <v>39.954877200000027</v>
      </c>
      <c r="U155" s="117">
        <f t="shared" si="81"/>
        <v>39.481898760000028</v>
      </c>
      <c r="V155" s="117">
        <f t="shared" si="81"/>
        <v>39.086883000000043</v>
      </c>
      <c r="W155" s="117">
        <f t="shared" ref="W155" si="82">W156+W159+W161+W170</f>
        <v>38.762281440000002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158.54762771999998</v>
      </c>
      <c r="C156" s="122">
        <f t="shared" si="83"/>
        <v>139.48001604000004</v>
      </c>
      <c r="D156" s="122">
        <f t="shared" si="83"/>
        <v>120.41266320000001</v>
      </c>
      <c r="E156" s="122">
        <f t="shared" si="83"/>
        <v>101.34531036</v>
      </c>
      <c r="F156" s="122">
        <f t="shared" si="83"/>
        <v>82.183139279999992</v>
      </c>
      <c r="G156" s="122">
        <f t="shared" si="83"/>
        <v>63.115786439999994</v>
      </c>
      <c r="H156" s="122">
        <f t="shared" si="83"/>
        <v>44.04843360000001</v>
      </c>
      <c r="I156" s="122">
        <f t="shared" si="83"/>
        <v>44.04843360000001</v>
      </c>
      <c r="J156" s="122">
        <f t="shared" si="83"/>
        <v>44.100185040000014</v>
      </c>
      <c r="K156" s="122">
        <f t="shared" si="83"/>
        <v>44.100185040000014</v>
      </c>
      <c r="L156" s="122">
        <f t="shared" si="83"/>
        <v>44.100185040000007</v>
      </c>
      <c r="M156" s="122">
        <f t="shared" si="83"/>
        <v>41.00109372</v>
      </c>
      <c r="N156" s="122">
        <f t="shared" si="83"/>
        <v>41.001093719999979</v>
      </c>
      <c r="O156" s="122">
        <f t="shared" si="83"/>
        <v>41.001093719999979</v>
      </c>
      <c r="P156" s="122">
        <f t="shared" si="83"/>
        <v>41.00109372</v>
      </c>
      <c r="Q156" s="122">
        <f t="shared" si="83"/>
        <v>41.262773400000029</v>
      </c>
      <c r="R156" s="122">
        <f t="shared" ref="R156:V156" si="84">SUM(R157:R158)</f>
        <v>40.601540520000022</v>
      </c>
      <c r="S156" s="122">
        <f t="shared" si="84"/>
        <v>40.341384720000001</v>
      </c>
      <c r="T156" s="122">
        <f t="shared" si="84"/>
        <v>39.954877200000027</v>
      </c>
      <c r="U156" s="122">
        <f t="shared" si="84"/>
        <v>39.481898760000028</v>
      </c>
      <c r="V156" s="122">
        <f t="shared" si="84"/>
        <v>39.086883000000043</v>
      </c>
      <c r="W156" s="122">
        <f t="shared" ref="W156" si="85">SUM(W157:W158)</f>
        <v>38.762281440000002</v>
      </c>
      <c r="DA156" s="130" t="s">
        <v>2114</v>
      </c>
    </row>
    <row r="157" spans="1:105" ht="12" customHeight="1" x14ac:dyDescent="0.25">
      <c r="A157" s="97" t="s">
        <v>216</v>
      </c>
      <c r="B157" s="98">
        <v>158.54762771999998</v>
      </c>
      <c r="C157" s="98">
        <v>139.48001604000004</v>
      </c>
      <c r="D157" s="98">
        <v>120.41266320000001</v>
      </c>
      <c r="E157" s="98">
        <v>101.34531036</v>
      </c>
      <c r="F157" s="98">
        <v>82.183139279999992</v>
      </c>
      <c r="G157" s="98">
        <v>63.115786439999994</v>
      </c>
      <c r="H157" s="98">
        <v>44.04843360000001</v>
      </c>
      <c r="I157" s="98">
        <v>44.04843360000001</v>
      </c>
      <c r="J157" s="98">
        <v>44.100185040000014</v>
      </c>
      <c r="K157" s="98">
        <v>44.100185040000014</v>
      </c>
      <c r="L157" s="98">
        <v>44.100185040000007</v>
      </c>
      <c r="M157" s="98">
        <v>41.00109372</v>
      </c>
      <c r="N157" s="98">
        <v>41.001093719999979</v>
      </c>
      <c r="O157" s="98">
        <v>41.001093719999979</v>
      </c>
      <c r="P157" s="98">
        <v>41.00109372</v>
      </c>
      <c r="Q157" s="98">
        <v>41.262773400000029</v>
      </c>
      <c r="R157" s="98">
        <v>40.601540520000022</v>
      </c>
      <c r="S157" s="98">
        <v>40.341384720000001</v>
      </c>
      <c r="T157" s="98">
        <v>39.954877200000027</v>
      </c>
      <c r="U157" s="98">
        <v>39.481898760000028</v>
      </c>
      <c r="V157" s="98">
        <v>39.086883000000043</v>
      </c>
      <c r="W157" s="98">
        <v>38.762281440000002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18466.536336073856</v>
      </c>
      <c r="C174" s="117">
        <f t="shared" si="87"/>
        <v>17935.956629410037</v>
      </c>
      <c r="D174" s="117">
        <f t="shared" si="87"/>
        <v>18090.834484537983</v>
      </c>
      <c r="E174" s="117">
        <f t="shared" si="87"/>
        <v>18164.158064621828</v>
      </c>
      <c r="F174" s="117">
        <f t="shared" si="87"/>
        <v>17893.141234883908</v>
      </c>
      <c r="G174" s="117">
        <f t="shared" si="87"/>
        <v>17137.393645494947</v>
      </c>
      <c r="H174" s="117">
        <f t="shared" si="87"/>
        <v>15092.430448916353</v>
      </c>
      <c r="I174" s="117">
        <f t="shared" si="87"/>
        <v>16607.623553892274</v>
      </c>
      <c r="J174" s="117">
        <f t="shared" si="87"/>
        <v>17976.691021853203</v>
      </c>
      <c r="K174" s="117">
        <f t="shared" si="87"/>
        <v>18416.602047022403</v>
      </c>
      <c r="L174" s="117">
        <f t="shared" si="87"/>
        <v>18760.40625388216</v>
      </c>
      <c r="M174" s="117">
        <f t="shared" si="87"/>
        <v>16632.123021637784</v>
      </c>
      <c r="N174" s="117">
        <f t="shared" si="87"/>
        <v>15749.904975616317</v>
      </c>
      <c r="O174" s="117">
        <f t="shared" si="87"/>
        <v>14668.931646083014</v>
      </c>
      <c r="P174" s="117">
        <f t="shared" si="87"/>
        <v>13373.429001843599</v>
      </c>
      <c r="Q174" s="117">
        <f t="shared" si="87"/>
        <v>13061.03512714341</v>
      </c>
      <c r="R174" s="117">
        <f t="shared" ref="R174:V174" si="88">R175+R178+R180+R189</f>
        <v>12891.894835015453</v>
      </c>
      <c r="S174" s="117">
        <f t="shared" si="88"/>
        <v>12942.879964697662</v>
      </c>
      <c r="T174" s="117">
        <f t="shared" si="88"/>
        <v>12865.569954270532</v>
      </c>
      <c r="U174" s="117">
        <f t="shared" si="88"/>
        <v>12792.744938754093</v>
      </c>
      <c r="V174" s="117">
        <f t="shared" si="88"/>
        <v>12773.749744146911</v>
      </c>
      <c r="W174" s="117">
        <f t="shared" ref="W174" si="89">W175+W178+W180+W189</f>
        <v>13311.924195640964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16847.96980960717</v>
      </c>
      <c r="C175" s="122">
        <f t="shared" si="90"/>
        <v>16455.583655612812</v>
      </c>
      <c r="D175" s="122">
        <f t="shared" si="90"/>
        <v>16424.303227181572</v>
      </c>
      <c r="E175" s="122">
        <f t="shared" si="90"/>
        <v>16501.032087490101</v>
      </c>
      <c r="F175" s="122">
        <f t="shared" si="90"/>
        <v>16274.491952941018</v>
      </c>
      <c r="G175" s="122">
        <f t="shared" si="90"/>
        <v>15523.396181182567</v>
      </c>
      <c r="H175" s="122">
        <f t="shared" si="90"/>
        <v>13497.428818009215</v>
      </c>
      <c r="I175" s="122">
        <f t="shared" si="90"/>
        <v>14989.696730172422</v>
      </c>
      <c r="J175" s="122">
        <f t="shared" si="90"/>
        <v>16469.183961197563</v>
      </c>
      <c r="K175" s="122">
        <f t="shared" si="90"/>
        <v>16857.170819151135</v>
      </c>
      <c r="L175" s="122">
        <f t="shared" si="90"/>
        <v>17173.509346662773</v>
      </c>
      <c r="M175" s="122">
        <f t="shared" si="90"/>
        <v>15033.410649057776</v>
      </c>
      <c r="N175" s="122">
        <f t="shared" si="90"/>
        <v>14167.184883443055</v>
      </c>
      <c r="O175" s="122">
        <f t="shared" si="90"/>
        <v>13095.077053852659</v>
      </c>
      <c r="P175" s="122">
        <f t="shared" si="90"/>
        <v>11771.35984778803</v>
      </c>
      <c r="Q175" s="122">
        <f t="shared" si="90"/>
        <v>11443.056472940696</v>
      </c>
      <c r="R175" s="122">
        <f t="shared" ref="R175:V175" si="91">SUM(R176:R177)</f>
        <v>11251.106661201582</v>
      </c>
      <c r="S175" s="122">
        <f t="shared" si="91"/>
        <v>11318.982364899786</v>
      </c>
      <c r="T175" s="122">
        <f t="shared" si="91"/>
        <v>11315.744874544678</v>
      </c>
      <c r="U175" s="122">
        <f t="shared" si="91"/>
        <v>11323.4362574601</v>
      </c>
      <c r="V175" s="122">
        <f t="shared" si="91"/>
        <v>11395.545806969652</v>
      </c>
      <c r="W175" s="122">
        <f t="shared" ref="W175" si="92">SUM(W176:W177)</f>
        <v>11964.570808490253</v>
      </c>
      <c r="DA175" s="130" t="s">
        <v>2282</v>
      </c>
    </row>
    <row r="176" spans="1:105" ht="12" customHeight="1" x14ac:dyDescent="0.25">
      <c r="A176" s="97" t="s">
        <v>216</v>
      </c>
      <c r="B176" s="98">
        <v>16658.160567691662</v>
      </c>
      <c r="C176" s="98">
        <v>16273.114824997687</v>
      </c>
      <c r="D176" s="98">
        <v>16245.679188687331</v>
      </c>
      <c r="E176" s="98">
        <v>16324.825294017381</v>
      </c>
      <c r="F176" s="98">
        <v>16104.195768016967</v>
      </c>
      <c r="G176" s="98">
        <v>15364.797227926072</v>
      </c>
      <c r="H176" s="98">
        <v>13362.991309893963</v>
      </c>
      <c r="I176" s="98">
        <v>14844.74360109822</v>
      </c>
      <c r="J176" s="98">
        <v>16309.262318981433</v>
      </c>
      <c r="K176" s="98">
        <v>16695.453188737436</v>
      </c>
      <c r="L176" s="98">
        <v>16998.176661264177</v>
      </c>
      <c r="M176" s="98">
        <v>14878.079052892877</v>
      </c>
      <c r="N176" s="98">
        <v>14008.719884933473</v>
      </c>
      <c r="O176" s="98">
        <v>12936.493441806406</v>
      </c>
      <c r="P176" s="98">
        <v>11637.144350683302</v>
      </c>
      <c r="Q176" s="98">
        <v>11308.407845399488</v>
      </c>
      <c r="R176" s="98">
        <v>11117.973479388882</v>
      </c>
      <c r="S176" s="98">
        <v>11187.153284671533</v>
      </c>
      <c r="T176" s="98">
        <v>11185.141509433965</v>
      </c>
      <c r="U176" s="98">
        <v>11194.938031954607</v>
      </c>
      <c r="V176" s="98">
        <v>11268.924151545069</v>
      </c>
      <c r="W176" s="98">
        <v>11828.162674811127</v>
      </c>
      <c r="DA176" s="63" t="s">
        <v>2283</v>
      </c>
    </row>
    <row r="177" spans="1:105" ht="12" customHeight="1" x14ac:dyDescent="0.25">
      <c r="A177" s="97" t="s">
        <v>53</v>
      </c>
      <c r="B177" s="98">
        <v>189.80924191550847</v>
      </c>
      <c r="C177" s="98">
        <v>182.46883061512662</v>
      </c>
      <c r="D177" s="98">
        <v>178.62403849424274</v>
      </c>
      <c r="E177" s="98">
        <v>176.20679347271988</v>
      </c>
      <c r="F177" s="98">
        <v>170.29618492405061</v>
      </c>
      <c r="G177" s="98">
        <v>158.59895325649455</v>
      </c>
      <c r="H177" s="98">
        <v>134.43750811525186</v>
      </c>
      <c r="I177" s="98">
        <v>144.95312907420066</v>
      </c>
      <c r="J177" s="98">
        <v>159.92164221612813</v>
      </c>
      <c r="K177" s="98">
        <v>161.71763041370087</v>
      </c>
      <c r="L177" s="98">
        <v>175.33268539859489</v>
      </c>
      <c r="M177" s="98">
        <v>155.33159616489786</v>
      </c>
      <c r="N177" s="98">
        <v>158.46499850958125</v>
      </c>
      <c r="O177" s="98">
        <v>158.58361204625305</v>
      </c>
      <c r="P177" s="98">
        <v>134.21549710472709</v>
      </c>
      <c r="Q177" s="98">
        <v>134.6486275412089</v>
      </c>
      <c r="R177" s="98">
        <v>133.13318181269989</v>
      </c>
      <c r="S177" s="98">
        <v>131.82908022825279</v>
      </c>
      <c r="T177" s="98">
        <v>130.60336511071426</v>
      </c>
      <c r="U177" s="98">
        <v>128.49822550549365</v>
      </c>
      <c r="V177" s="98">
        <v>126.62165542458325</v>
      </c>
      <c r="W177" s="98">
        <v>136.40813367912591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5.196012893000006</v>
      </c>
      <c r="C178" s="122">
        <f t="shared" si="93"/>
        <v>5.690362505236128</v>
      </c>
      <c r="D178" s="122">
        <f t="shared" si="93"/>
        <v>6.6900683970149988</v>
      </c>
      <c r="E178" s="122">
        <f t="shared" si="93"/>
        <v>9.5452355697239089</v>
      </c>
      <c r="F178" s="122">
        <f t="shared" si="93"/>
        <v>6.7439897421023103</v>
      </c>
      <c r="G178" s="122">
        <f t="shared" si="93"/>
        <v>5.8172817747770882</v>
      </c>
      <c r="H178" s="122">
        <f t="shared" si="93"/>
        <v>6.1766631839792758</v>
      </c>
      <c r="I178" s="122">
        <f t="shared" si="93"/>
        <v>3.0810706798620942</v>
      </c>
      <c r="J178" s="122">
        <f t="shared" si="93"/>
        <v>2.4735279142019562</v>
      </c>
      <c r="K178" s="122">
        <f t="shared" si="93"/>
        <v>1.2150877057373919</v>
      </c>
      <c r="L178" s="122">
        <f t="shared" si="93"/>
        <v>2.2632479983176244</v>
      </c>
      <c r="M178" s="122">
        <f t="shared" si="93"/>
        <v>9.8914331250985352</v>
      </c>
      <c r="N178" s="122">
        <f t="shared" si="93"/>
        <v>19.06739762225379</v>
      </c>
      <c r="O178" s="122">
        <f t="shared" si="93"/>
        <v>27.434620733485389</v>
      </c>
      <c r="P178" s="122">
        <f t="shared" si="93"/>
        <v>34.002625249746352</v>
      </c>
      <c r="Q178" s="122">
        <f t="shared" si="93"/>
        <v>39.052210996418658</v>
      </c>
      <c r="R178" s="122">
        <f t="shared" si="93"/>
        <v>41.106939822810659</v>
      </c>
      <c r="S178" s="122">
        <f t="shared" si="93"/>
        <v>41.585376949628674</v>
      </c>
      <c r="T178" s="122">
        <f t="shared" si="93"/>
        <v>39.367923248680782</v>
      </c>
      <c r="U178" s="122">
        <f t="shared" si="93"/>
        <v>34.54939202674273</v>
      </c>
      <c r="V178" s="122">
        <f t="shared" si="93"/>
        <v>28.15805027601014</v>
      </c>
      <c r="W178" s="122">
        <f t="shared" si="93"/>
        <v>22.340696592691629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5.196012893000006</v>
      </c>
      <c r="C179" s="98">
        <f>RES_hhdet_fech!C48</f>
        <v>5.690362505236128</v>
      </c>
      <c r="D179" s="98">
        <f>RES_hhdet_fech!D48</f>
        <v>6.6900683970149988</v>
      </c>
      <c r="E179" s="98">
        <f>RES_hhdet_fech!E48</f>
        <v>9.5452355697239089</v>
      </c>
      <c r="F179" s="98">
        <f>RES_hhdet_fech!F48</f>
        <v>6.7439897421023103</v>
      </c>
      <c r="G179" s="98">
        <f>RES_hhdet_fech!G48</f>
        <v>5.8172817747770882</v>
      </c>
      <c r="H179" s="98">
        <f>RES_hhdet_fech!H48</f>
        <v>6.1766631839792758</v>
      </c>
      <c r="I179" s="98">
        <f>RES_hhdet_fech!I48</f>
        <v>3.0810706798620942</v>
      </c>
      <c r="J179" s="98">
        <f>RES_hhdet_fech!J48</f>
        <v>2.4735279142019562</v>
      </c>
      <c r="K179" s="98">
        <f>RES_hhdet_fech!K48</f>
        <v>1.2150877057373919</v>
      </c>
      <c r="L179" s="98">
        <f>RES_hhdet_fech!L48</f>
        <v>2.2632479983176244</v>
      </c>
      <c r="M179" s="98">
        <f>RES_hhdet_fech!M48</f>
        <v>9.8914331250985352</v>
      </c>
      <c r="N179" s="98">
        <f>RES_hhdet_fech!N48</f>
        <v>19.06739762225379</v>
      </c>
      <c r="O179" s="98">
        <f>RES_hhdet_fech!O48</f>
        <v>27.434620733485389</v>
      </c>
      <c r="P179" s="98">
        <f>RES_hhdet_fech!P48</f>
        <v>34.002625249746352</v>
      </c>
      <c r="Q179" s="98">
        <f>RES_hhdet_fech!Q48</f>
        <v>39.052210996418658</v>
      </c>
      <c r="R179" s="98">
        <f>RES_hhdet_fech!R48</f>
        <v>41.106939822810659</v>
      </c>
      <c r="S179" s="98">
        <f>RES_hhdet_fech!S48</f>
        <v>41.585376949628674</v>
      </c>
      <c r="T179" s="98">
        <f>RES_hhdet_fech!T48</f>
        <v>39.367923248680782</v>
      </c>
      <c r="U179" s="98">
        <f>RES_hhdet_fech!U48</f>
        <v>34.54939202674273</v>
      </c>
      <c r="V179" s="98">
        <f>RES_hhdet_fech!V48</f>
        <v>28.15805027601014</v>
      </c>
      <c r="W179" s="98">
        <f>RES_hhdet_fech!W48</f>
        <v>22.340696592691629</v>
      </c>
      <c r="DA179" s="63" t="s">
        <v>2286</v>
      </c>
    </row>
    <row r="180" spans="1:105" ht="12" customHeight="1" x14ac:dyDescent="0.25">
      <c r="A180" s="121" t="s">
        <v>55</v>
      </c>
      <c r="B180" s="122">
        <v>1384.1292556205344</v>
      </c>
      <c r="C180" s="122">
        <v>1230.7383428938144</v>
      </c>
      <c r="D180" s="122">
        <v>1415.627601620022</v>
      </c>
      <c r="E180" s="122">
        <v>1410.1530635191393</v>
      </c>
      <c r="F180" s="122">
        <v>1361.8082638376493</v>
      </c>
      <c r="G180" s="122">
        <v>1358.3696691870309</v>
      </c>
      <c r="H180" s="122">
        <v>1317.5519508361681</v>
      </c>
      <c r="I180" s="122">
        <v>1362.2923172489177</v>
      </c>
      <c r="J180" s="122">
        <v>1245.7117269087275</v>
      </c>
      <c r="K180" s="122">
        <v>1321.6601522276267</v>
      </c>
      <c r="L180" s="122">
        <v>1296.0405552520799</v>
      </c>
      <c r="M180" s="122">
        <v>1302.0338849927216</v>
      </c>
      <c r="N180" s="122">
        <v>1278.2256363036875</v>
      </c>
      <c r="O180" s="122">
        <v>1267.8627324042134</v>
      </c>
      <c r="P180" s="122">
        <v>1295.396677830465</v>
      </c>
      <c r="Q180" s="122">
        <v>1311.4758234463175</v>
      </c>
      <c r="R180" s="122">
        <v>1337.7138513238233</v>
      </c>
      <c r="S180" s="122">
        <v>1325.9329074589709</v>
      </c>
      <c r="T180" s="122">
        <v>1260.8811837106985</v>
      </c>
      <c r="U180" s="122">
        <v>1192.5080243850168</v>
      </c>
      <c r="V180" s="122">
        <v>1114.8580051860324</v>
      </c>
      <c r="W180" s="122">
        <v>1093.5508176201522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1467.7643399697326</v>
      </c>
      <c r="C185" s="101">
        <v>1315.7274552321239</v>
      </c>
      <c r="D185" s="101">
        <v>1509.072146396067</v>
      </c>
      <c r="E185" s="101">
        <v>1506.63380185798</v>
      </c>
      <c r="F185" s="101">
        <v>1458.8479077233046</v>
      </c>
      <c r="G185" s="101">
        <v>1457.1457934655461</v>
      </c>
      <c r="H185" s="101">
        <v>1415.200760130183</v>
      </c>
      <c r="I185" s="101">
        <v>1461.6241069136124</v>
      </c>
      <c r="J185" s="101">
        <v>1347.0643111627421</v>
      </c>
      <c r="K185" s="101">
        <v>1430.7006641882081</v>
      </c>
      <c r="L185" s="101">
        <v>1397.6545265949012</v>
      </c>
      <c r="M185" s="101">
        <v>1426.3162482744656</v>
      </c>
      <c r="N185" s="101">
        <v>1390.430450117982</v>
      </c>
      <c r="O185" s="101">
        <v>1373.392430642507</v>
      </c>
      <c r="P185" s="101">
        <v>1404.9871879317163</v>
      </c>
      <c r="Q185" s="101">
        <v>1418.2164633001082</v>
      </c>
      <c r="R185" s="101">
        <v>1442.1421674593651</v>
      </c>
      <c r="S185" s="101">
        <v>1424.9130405011247</v>
      </c>
      <c r="T185" s="101">
        <v>1346.5464804393005</v>
      </c>
      <c r="U185" s="101">
        <v>1269.7803816078294</v>
      </c>
      <c r="V185" s="101">
        <v>1181.951132494934</v>
      </c>
      <c r="W185" s="101">
        <v>1155.7643969426281</v>
      </c>
      <c r="DA185" s="131" t="s">
        <v>2292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1113.2857660854411</v>
      </c>
      <c r="D186" s="104">
        <v>1288.726825420287</v>
      </c>
      <c r="E186" s="104">
        <v>1282.4323990125581</v>
      </c>
      <c r="F186" s="104">
        <v>1242.8802305021379</v>
      </c>
      <c r="G186" s="104">
        <v>1247.3138522501181</v>
      </c>
      <c r="H186" s="104">
        <v>1216.786858465704</v>
      </c>
      <c r="I186" s="104">
        <v>1276.2737124161627</v>
      </c>
      <c r="J186" s="104">
        <v>1158.0797625238226</v>
      </c>
      <c r="K186" s="104">
        <v>1236.6212971409609</v>
      </c>
      <c r="L186" s="104">
        <v>1185.7548381503868</v>
      </c>
      <c r="M186" s="104">
        <v>1220.1173772126906</v>
      </c>
      <c r="N186" s="104">
        <v>1188.2982478717938</v>
      </c>
      <c r="O186" s="104">
        <v>1181.3086069830201</v>
      </c>
      <c r="P186" s="104">
        <v>1214.3993280919947</v>
      </c>
      <c r="Q186" s="104">
        <v>1230.9104790545853</v>
      </c>
      <c r="R186" s="104">
        <v>1260.5800430768591</v>
      </c>
      <c r="S186" s="104">
        <v>1252.3904167508056</v>
      </c>
      <c r="T186" s="104">
        <v>1188.7958363006371</v>
      </c>
      <c r="U186" s="104">
        <v>1119.6954116770939</v>
      </c>
      <c r="V186" s="104">
        <v>1049.5442431054312</v>
      </c>
      <c r="W186" s="104">
        <v>1029.8393352978837</v>
      </c>
      <c r="DA186" s="132" t="s">
        <v>2293</v>
      </c>
    </row>
    <row r="187" spans="1:105" ht="12" customHeight="1" x14ac:dyDescent="0.25">
      <c r="A187" s="108" t="s">
        <v>53</v>
      </c>
      <c r="B187" s="98">
        <v>789.86497372027361</v>
      </c>
      <c r="C187" s="98">
        <v>638.83292114904452</v>
      </c>
      <c r="D187" s="98">
        <v>770.28014764008651</v>
      </c>
      <c r="E187" s="98">
        <v>751.81011819424157</v>
      </c>
      <c r="F187" s="98">
        <v>728.21279762625784</v>
      </c>
      <c r="G187" s="98">
        <v>736.56827410077233</v>
      </c>
      <c r="H187" s="98">
        <v>704.49550758471594</v>
      </c>
      <c r="I187" s="98">
        <v>778.34558654503383</v>
      </c>
      <c r="J187" s="98">
        <v>649.66213002529707</v>
      </c>
      <c r="K187" s="98">
        <v>712.46730781266081</v>
      </c>
      <c r="L187" s="98">
        <v>591.57796331626764</v>
      </c>
      <c r="M187" s="98">
        <v>658.53403795702854</v>
      </c>
      <c r="N187" s="98">
        <v>614.50078672672726</v>
      </c>
      <c r="O187" s="98">
        <v>620.59144813934699</v>
      </c>
      <c r="P187" s="98">
        <v>659.32495736417957</v>
      </c>
      <c r="Q187" s="98">
        <v>674.05306920166231</v>
      </c>
      <c r="R187" s="98">
        <v>710.41846490374098</v>
      </c>
      <c r="S187" s="98">
        <v>707.40199534716805</v>
      </c>
      <c r="T187" s="98">
        <v>642.95141756386829</v>
      </c>
      <c r="U187" s="98">
        <v>581.57162383155412</v>
      </c>
      <c r="V187" s="98">
        <v>536.97477384683543</v>
      </c>
      <c r="W187" s="98">
        <v>522.6488892936195</v>
      </c>
      <c r="DA187" s="63" t="s">
        <v>2294</v>
      </c>
    </row>
    <row r="188" spans="1:105" ht="12" customHeight="1" x14ac:dyDescent="0.25">
      <c r="A188" s="108" t="s">
        <v>52</v>
      </c>
      <c r="B188" s="98">
        <v>474.62396847546972</v>
      </c>
      <c r="C188" s="98">
        <v>474.45284493639662</v>
      </c>
      <c r="D188" s="98">
        <v>518.44667778020062</v>
      </c>
      <c r="E188" s="98">
        <v>530.62228081831631</v>
      </c>
      <c r="F188" s="98">
        <v>514.66743287587997</v>
      </c>
      <c r="G188" s="98">
        <v>510.7455781493457</v>
      </c>
      <c r="H188" s="98">
        <v>512.29135088098769</v>
      </c>
      <c r="I188" s="98">
        <v>497.9281258711286</v>
      </c>
      <c r="J188" s="98">
        <v>508.41763249852573</v>
      </c>
      <c r="K188" s="98">
        <v>524.15398932830021</v>
      </c>
      <c r="L188" s="98">
        <v>594.17687483411908</v>
      </c>
      <c r="M188" s="98">
        <v>561.58333925566194</v>
      </c>
      <c r="N188" s="98">
        <v>573.79746114506645</v>
      </c>
      <c r="O188" s="98">
        <v>560.71715884367313</v>
      </c>
      <c r="P188" s="98">
        <v>555.07437072781522</v>
      </c>
      <c r="Q188" s="98">
        <v>556.85740985292307</v>
      </c>
      <c r="R188" s="98">
        <v>550.16157817311807</v>
      </c>
      <c r="S188" s="98">
        <v>544.98842140363763</v>
      </c>
      <c r="T188" s="98">
        <v>545.84441873676894</v>
      </c>
      <c r="U188" s="98">
        <v>538.12378784553982</v>
      </c>
      <c r="V188" s="98">
        <v>512.56946925859575</v>
      </c>
      <c r="W188" s="98">
        <v>507.1904460042644</v>
      </c>
      <c r="DA188" s="63" t="s">
        <v>2295</v>
      </c>
    </row>
    <row r="189" spans="1:105" ht="12" customHeight="1" x14ac:dyDescent="0.25">
      <c r="A189" s="121" t="s">
        <v>54</v>
      </c>
      <c r="B189" s="122">
        <v>229.24125795315109</v>
      </c>
      <c r="C189" s="122">
        <v>243.94426839817282</v>
      </c>
      <c r="D189" s="122">
        <v>244.21358733937498</v>
      </c>
      <c r="E189" s="122">
        <v>243.42767804286163</v>
      </c>
      <c r="F189" s="122">
        <v>250.0970283631369</v>
      </c>
      <c r="G189" s="122">
        <v>249.81051335057592</v>
      </c>
      <c r="H189" s="122">
        <v>271.27301688698975</v>
      </c>
      <c r="I189" s="122">
        <v>252.55343579107199</v>
      </c>
      <c r="J189" s="122">
        <v>259.32180583271094</v>
      </c>
      <c r="K189" s="122">
        <v>236.55598793790637</v>
      </c>
      <c r="L189" s="122">
        <v>288.59310396898877</v>
      </c>
      <c r="M189" s="122">
        <v>286.78705446218805</v>
      </c>
      <c r="N189" s="122">
        <v>285.42705824732263</v>
      </c>
      <c r="O189" s="122">
        <v>278.557239092656</v>
      </c>
      <c r="P189" s="122">
        <v>272.66985097535758</v>
      </c>
      <c r="Q189" s="122">
        <v>267.45061975997766</v>
      </c>
      <c r="R189" s="122">
        <v>261.96738266723679</v>
      </c>
      <c r="S189" s="122">
        <v>256.37931538927631</v>
      </c>
      <c r="T189" s="122">
        <v>249.57597276647272</v>
      </c>
      <c r="U189" s="122">
        <v>242.25126488223142</v>
      </c>
      <c r="V189" s="122">
        <v>235.18788171521763</v>
      </c>
      <c r="W189" s="122">
        <v>231.46187293786679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229.24125795315109</v>
      </c>
      <c r="C191" s="33">
        <v>243.94426839817282</v>
      </c>
      <c r="D191" s="33">
        <v>244.21358733937498</v>
      </c>
      <c r="E191" s="33">
        <v>243.42767804286163</v>
      </c>
      <c r="F191" s="33">
        <v>250.0970283631369</v>
      </c>
      <c r="G191" s="33">
        <v>249.81051335057592</v>
      </c>
      <c r="H191" s="33">
        <v>271.27301688698975</v>
      </c>
      <c r="I191" s="33">
        <v>252.55343579107199</v>
      </c>
      <c r="J191" s="33">
        <v>259.32180583271094</v>
      </c>
      <c r="K191" s="33">
        <v>236.55598793790637</v>
      </c>
      <c r="L191" s="33">
        <v>288.59310396898877</v>
      </c>
      <c r="M191" s="33">
        <v>286.78705446218805</v>
      </c>
      <c r="N191" s="33">
        <v>285.42705824732263</v>
      </c>
      <c r="O191" s="33">
        <v>278.557239092656</v>
      </c>
      <c r="P191" s="33">
        <v>272.66985097535758</v>
      </c>
      <c r="Q191" s="33">
        <v>267.45061975997766</v>
      </c>
      <c r="R191" s="33">
        <v>261.96738266723679</v>
      </c>
      <c r="S191" s="33">
        <v>256.37931538927631</v>
      </c>
      <c r="T191" s="33">
        <v>249.57597276647272</v>
      </c>
      <c r="U191" s="33">
        <v>242.25126488223142</v>
      </c>
      <c r="V191" s="33">
        <v>235.18788171521763</v>
      </c>
      <c r="W191" s="33">
        <v>231.46187293786679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9516.7459914477495</v>
      </c>
      <c r="C193" s="117">
        <f t="shared" si="94"/>
        <v>9229.7541537953421</v>
      </c>
      <c r="D193" s="117">
        <f t="shared" si="94"/>
        <v>9352.9826084228753</v>
      </c>
      <c r="E193" s="117">
        <f t="shared" si="94"/>
        <v>9395.9319577137339</v>
      </c>
      <c r="F193" s="117">
        <f t="shared" si="94"/>
        <v>9252.3998339091777</v>
      </c>
      <c r="G193" s="117">
        <f t="shared" si="94"/>
        <v>8885.7751938391721</v>
      </c>
      <c r="H193" s="117">
        <f t="shared" si="94"/>
        <v>7891.4310289867362</v>
      </c>
      <c r="I193" s="117">
        <f t="shared" si="94"/>
        <v>8646.3940606486594</v>
      </c>
      <c r="J193" s="117">
        <f t="shared" si="94"/>
        <v>9295.5714619529608</v>
      </c>
      <c r="K193" s="117">
        <f t="shared" si="94"/>
        <v>9527.4564293175627</v>
      </c>
      <c r="L193" s="117">
        <f t="shared" si="94"/>
        <v>10070.036258092245</v>
      </c>
      <c r="M193" s="117">
        <f t="shared" si="94"/>
        <v>9608.1853108744308</v>
      </c>
      <c r="N193" s="117">
        <f t="shared" si="94"/>
        <v>9799.3789290673849</v>
      </c>
      <c r="O193" s="117">
        <f t="shared" si="94"/>
        <v>9773.6543897392257</v>
      </c>
      <c r="P193" s="117">
        <f t="shared" si="94"/>
        <v>9030.3727544381363</v>
      </c>
      <c r="Q193" s="117">
        <f t="shared" si="94"/>
        <v>8883.3064104333571</v>
      </c>
      <c r="R193" s="117">
        <f t="shared" ref="R193:V193" si="95">R194+R197+R199+R208</f>
        <v>8798.7708847338945</v>
      </c>
      <c r="S193" s="117">
        <f t="shared" si="95"/>
        <v>8844.9561026672091</v>
      </c>
      <c r="T193" s="117">
        <f t="shared" si="95"/>
        <v>8806.6386405079029</v>
      </c>
      <c r="U193" s="117">
        <f t="shared" si="95"/>
        <v>8768.2702842606213</v>
      </c>
      <c r="V193" s="117">
        <f t="shared" si="95"/>
        <v>8766.1390235520321</v>
      </c>
      <c r="W193" s="117">
        <f t="shared" ref="W193" si="96">W194+W197+W199+W208</f>
        <v>9121.6347432049242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8305.6905129145453</v>
      </c>
      <c r="C194" s="122">
        <f t="shared" si="97"/>
        <v>8110.755227683796</v>
      </c>
      <c r="D194" s="122">
        <f t="shared" si="97"/>
        <v>8093.5437516493839</v>
      </c>
      <c r="E194" s="122">
        <f t="shared" si="97"/>
        <v>8129.6866100264606</v>
      </c>
      <c r="F194" s="122">
        <f t="shared" si="97"/>
        <v>8016.2849594374711</v>
      </c>
      <c r="G194" s="122">
        <f t="shared" si="97"/>
        <v>7644.3516297359974</v>
      </c>
      <c r="H194" s="122">
        <f t="shared" si="97"/>
        <v>6644.9072839219389</v>
      </c>
      <c r="I194" s="122">
        <f t="shared" si="97"/>
        <v>7377.3348842724372</v>
      </c>
      <c r="J194" s="122">
        <f t="shared" si="97"/>
        <v>8105.8191535626383</v>
      </c>
      <c r="K194" s="122">
        <f t="shared" si="97"/>
        <v>8295.7679233441795</v>
      </c>
      <c r="L194" s="122">
        <f t="shared" si="97"/>
        <v>8812.4856489306985</v>
      </c>
      <c r="M194" s="122">
        <f t="shared" si="97"/>
        <v>8302.3571165709618</v>
      </c>
      <c r="N194" s="122">
        <f t="shared" si="97"/>
        <v>8477.1568733952954</v>
      </c>
      <c r="O194" s="122">
        <f t="shared" si="97"/>
        <v>8427.3716339519488</v>
      </c>
      <c r="P194" s="122">
        <f t="shared" si="97"/>
        <v>7634.5793199738</v>
      </c>
      <c r="Q194" s="122">
        <f t="shared" si="97"/>
        <v>7454.6428255936316</v>
      </c>
      <c r="R194" s="122">
        <f t="shared" ref="R194:V194" si="98">SUM(R195:R196)</f>
        <v>7340.4601335831594</v>
      </c>
      <c r="S194" s="122">
        <f t="shared" si="98"/>
        <v>7390.1912511441851</v>
      </c>
      <c r="T194" s="122">
        <f t="shared" si="98"/>
        <v>7404.3773079866351</v>
      </c>
      <c r="U194" s="122">
        <f t="shared" si="98"/>
        <v>7432.3179570073989</v>
      </c>
      <c r="V194" s="122">
        <f t="shared" si="98"/>
        <v>7511.5968228858274</v>
      </c>
      <c r="W194" s="122">
        <f t="shared" ref="W194" si="99">SUM(W195:W196)</f>
        <v>7902.5216743430892</v>
      </c>
      <c r="DA194" s="130" t="s">
        <v>2450</v>
      </c>
    </row>
    <row r="195" spans="1:105" ht="12" customHeight="1" x14ac:dyDescent="0.25">
      <c r="A195" s="97" t="s">
        <v>216</v>
      </c>
      <c r="B195" s="98">
        <v>8115.881270999037</v>
      </c>
      <c r="C195" s="98">
        <v>7928.2863970686694</v>
      </c>
      <c r="D195" s="98">
        <v>7914.9197131551409</v>
      </c>
      <c r="E195" s="98">
        <v>7953.4798165537404</v>
      </c>
      <c r="F195" s="98">
        <v>7845.9887745134201</v>
      </c>
      <c r="G195" s="98">
        <v>7485.752676479503</v>
      </c>
      <c r="H195" s="98">
        <v>6510.4697758066868</v>
      </c>
      <c r="I195" s="98">
        <v>7232.3817551982365</v>
      </c>
      <c r="J195" s="98">
        <v>7945.8975113465103</v>
      </c>
      <c r="K195" s="98">
        <v>8134.0502929304794</v>
      </c>
      <c r="L195" s="98">
        <v>8637.152963532104</v>
      </c>
      <c r="M195" s="98">
        <v>8147.0255204060632</v>
      </c>
      <c r="N195" s="98">
        <v>8318.6918748857133</v>
      </c>
      <c r="O195" s="98">
        <v>8268.7880219056951</v>
      </c>
      <c r="P195" s="98">
        <v>7500.3638228690725</v>
      </c>
      <c r="Q195" s="98">
        <v>7319.9941980524227</v>
      </c>
      <c r="R195" s="98">
        <v>7207.3269517704593</v>
      </c>
      <c r="S195" s="98">
        <v>7258.3621709159324</v>
      </c>
      <c r="T195" s="98">
        <v>7273.7739428759205</v>
      </c>
      <c r="U195" s="98">
        <v>7303.8197315019052</v>
      </c>
      <c r="V195" s="98">
        <v>7384.9751674612444</v>
      </c>
      <c r="W195" s="98">
        <v>7766.1135406639632</v>
      </c>
      <c r="DA195" s="63" t="s">
        <v>2451</v>
      </c>
    </row>
    <row r="196" spans="1:105" ht="12" customHeight="1" x14ac:dyDescent="0.25">
      <c r="A196" s="97" t="s">
        <v>53</v>
      </c>
      <c r="B196" s="98">
        <v>189.80924191550847</v>
      </c>
      <c r="C196" s="98">
        <v>182.46883061512662</v>
      </c>
      <c r="D196" s="98">
        <v>178.62403849424274</v>
      </c>
      <c r="E196" s="98">
        <v>176.20679347271988</v>
      </c>
      <c r="F196" s="98">
        <v>170.29618492405061</v>
      </c>
      <c r="G196" s="98">
        <v>158.59895325649455</v>
      </c>
      <c r="H196" s="98">
        <v>134.43750811525186</v>
      </c>
      <c r="I196" s="98">
        <v>144.95312907420066</v>
      </c>
      <c r="J196" s="98">
        <v>159.92164221612813</v>
      </c>
      <c r="K196" s="98">
        <v>161.71763041370087</v>
      </c>
      <c r="L196" s="98">
        <v>175.33268539859489</v>
      </c>
      <c r="M196" s="98">
        <v>155.33159616489786</v>
      </c>
      <c r="N196" s="98">
        <v>158.46499850958125</v>
      </c>
      <c r="O196" s="98">
        <v>158.58361204625305</v>
      </c>
      <c r="P196" s="98">
        <v>134.21549710472709</v>
      </c>
      <c r="Q196" s="98">
        <v>134.6486275412089</v>
      </c>
      <c r="R196" s="98">
        <v>133.13318181269989</v>
      </c>
      <c r="S196" s="98">
        <v>131.82908022825279</v>
      </c>
      <c r="T196" s="98">
        <v>130.60336511071426</v>
      </c>
      <c r="U196" s="98">
        <v>128.49822550549365</v>
      </c>
      <c r="V196" s="98">
        <v>126.62165542458325</v>
      </c>
      <c r="W196" s="98">
        <v>136.40813367912591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10.365329423757329</v>
      </c>
      <c r="C197" s="122">
        <f t="shared" si="100"/>
        <v>11.77637993829363</v>
      </c>
      <c r="D197" s="122">
        <f t="shared" si="100"/>
        <v>14.369373300840339</v>
      </c>
      <c r="E197" s="122">
        <f t="shared" si="100"/>
        <v>20.835175675605054</v>
      </c>
      <c r="F197" s="122">
        <f t="shared" si="100"/>
        <v>15.064657021256776</v>
      </c>
      <c r="G197" s="122">
        <f t="shared" si="100"/>
        <v>13.490808997758968</v>
      </c>
      <c r="H197" s="122">
        <f t="shared" si="100"/>
        <v>15.495258528676354</v>
      </c>
      <c r="I197" s="122">
        <f t="shared" si="100"/>
        <v>8.2982300479653226</v>
      </c>
      <c r="J197" s="122">
        <f t="shared" si="100"/>
        <v>6.7295602745815088</v>
      </c>
      <c r="K197" s="122">
        <f t="shared" si="100"/>
        <v>3.4679644275688295</v>
      </c>
      <c r="L197" s="122">
        <f t="shared" si="100"/>
        <v>7.7357539618531375</v>
      </c>
      <c r="M197" s="122">
        <f t="shared" si="100"/>
        <v>35.428673952711385</v>
      </c>
      <c r="N197" s="122">
        <f t="shared" si="100"/>
        <v>70.143218903522921</v>
      </c>
      <c r="O197" s="122">
        <f t="shared" si="100"/>
        <v>103.68664157897857</v>
      </c>
      <c r="P197" s="122">
        <f t="shared" si="100"/>
        <v>131.91123631582948</v>
      </c>
      <c r="Q197" s="122">
        <f t="shared" si="100"/>
        <v>154.21180261338591</v>
      </c>
      <c r="R197" s="122">
        <f t="shared" si="100"/>
        <v>164.5940818183536</v>
      </c>
      <c r="S197" s="122">
        <f t="shared" si="100"/>
        <v>167.92299499144852</v>
      </c>
      <c r="T197" s="122">
        <f t="shared" si="100"/>
        <v>160.8234558723353</v>
      </c>
      <c r="U197" s="122">
        <f t="shared" si="100"/>
        <v>143.97756072648329</v>
      </c>
      <c r="V197" s="122">
        <f t="shared" si="100"/>
        <v>120.27631217335711</v>
      </c>
      <c r="W197" s="122">
        <f t="shared" si="100"/>
        <v>98.358045854501228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10.365329423757329</v>
      </c>
      <c r="C198" s="98">
        <f>RES_hhdet_tesh!C48</f>
        <v>11.77637993829363</v>
      </c>
      <c r="D198" s="98">
        <f>RES_hhdet_tesh!D48</f>
        <v>14.369373300840339</v>
      </c>
      <c r="E198" s="98">
        <f>RES_hhdet_tesh!E48</f>
        <v>20.835175675605054</v>
      </c>
      <c r="F198" s="98">
        <f>RES_hhdet_tesh!F48</f>
        <v>15.064657021256776</v>
      </c>
      <c r="G198" s="98">
        <f>RES_hhdet_tesh!G48</f>
        <v>13.490808997758968</v>
      </c>
      <c r="H198" s="98">
        <f>RES_hhdet_tesh!H48</f>
        <v>15.495258528676354</v>
      </c>
      <c r="I198" s="98">
        <f>RES_hhdet_tesh!I48</f>
        <v>8.2982300479653226</v>
      </c>
      <c r="J198" s="98">
        <f>RES_hhdet_tesh!J48</f>
        <v>6.7295602745815088</v>
      </c>
      <c r="K198" s="98">
        <f>RES_hhdet_tesh!K48</f>
        <v>3.4679644275688295</v>
      </c>
      <c r="L198" s="98">
        <f>RES_hhdet_tesh!L48</f>
        <v>7.7357539618531375</v>
      </c>
      <c r="M198" s="98">
        <f>RES_hhdet_tesh!M48</f>
        <v>35.428673952711385</v>
      </c>
      <c r="N198" s="98">
        <f>RES_hhdet_tesh!N48</f>
        <v>70.143218903522921</v>
      </c>
      <c r="O198" s="98">
        <f>RES_hhdet_tesh!O48</f>
        <v>103.68664157897857</v>
      </c>
      <c r="P198" s="98">
        <f>RES_hhdet_tesh!P48</f>
        <v>131.91123631582948</v>
      </c>
      <c r="Q198" s="98">
        <f>RES_hhdet_tesh!Q48</f>
        <v>154.21180261338591</v>
      </c>
      <c r="R198" s="98">
        <f>RES_hhdet_tesh!R48</f>
        <v>164.5940818183536</v>
      </c>
      <c r="S198" s="98">
        <f>RES_hhdet_tesh!S48</f>
        <v>167.92299499144852</v>
      </c>
      <c r="T198" s="98">
        <f>RES_hhdet_tesh!T48</f>
        <v>160.8234558723353</v>
      </c>
      <c r="U198" s="98">
        <f>RES_hhdet_tesh!U48</f>
        <v>143.97756072648329</v>
      </c>
      <c r="V198" s="98">
        <f>RES_hhdet_tesh!V48</f>
        <v>120.27631217335711</v>
      </c>
      <c r="W198" s="98">
        <f>RES_hhdet_tesh!W48</f>
        <v>98.358045854501228</v>
      </c>
      <c r="DA198" s="63" t="s">
        <v>2454</v>
      </c>
    </row>
    <row r="199" spans="1:105" ht="12" customHeight="1" x14ac:dyDescent="0.25">
      <c r="A199" s="121" t="s">
        <v>55</v>
      </c>
      <c r="B199" s="122">
        <v>1027.6394558050952</v>
      </c>
      <c r="C199" s="122">
        <v>922.85446837321604</v>
      </c>
      <c r="D199" s="122">
        <v>1060.2960525633025</v>
      </c>
      <c r="E199" s="122">
        <v>1060.9620903326402</v>
      </c>
      <c r="F199" s="122">
        <v>1031.0465965472642</v>
      </c>
      <c r="G199" s="122">
        <v>1037.2507419856479</v>
      </c>
      <c r="H199" s="122">
        <v>1022.1664823435622</v>
      </c>
      <c r="I199" s="122">
        <v>1065.2606792339295</v>
      </c>
      <c r="J199" s="122">
        <v>982.18240931620505</v>
      </c>
      <c r="K199" s="122">
        <v>1044.6792715917541</v>
      </c>
      <c r="L199" s="122">
        <v>1025.394131851165</v>
      </c>
      <c r="M199" s="122">
        <v>1046.5393335210904</v>
      </c>
      <c r="N199" s="122">
        <v>1028.299386290282</v>
      </c>
      <c r="O199" s="122">
        <v>1023.187534793189</v>
      </c>
      <c r="P199" s="122">
        <v>1048.7268633621202</v>
      </c>
      <c r="Q199" s="122">
        <v>1063.003756253727</v>
      </c>
      <c r="R199" s="122">
        <v>1085.9557764485639</v>
      </c>
      <c r="S199" s="122">
        <v>1082.227609059546</v>
      </c>
      <c r="T199" s="122">
        <v>1039.7009246540231</v>
      </c>
      <c r="U199" s="122">
        <v>992.88473441497388</v>
      </c>
      <c r="V199" s="122">
        <v>937.8105792483849</v>
      </c>
      <c r="W199" s="122">
        <v>925.05832037646155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1027.6394558050954</v>
      </c>
      <c r="C204" s="101">
        <v>922.76266564933553</v>
      </c>
      <c r="D204" s="101">
        <v>1060.180451290355</v>
      </c>
      <c r="E204" s="101">
        <v>1060.8263091992733</v>
      </c>
      <c r="F204" s="101">
        <v>1030.8601492590922</v>
      </c>
      <c r="G204" s="101">
        <v>1037.1182835996203</v>
      </c>
      <c r="H204" s="101">
        <v>1022.1409700424246</v>
      </c>
      <c r="I204" s="101">
        <v>1065.2040994713202</v>
      </c>
      <c r="J204" s="101">
        <v>982.15680596631432</v>
      </c>
      <c r="K204" s="101">
        <v>1044.5768000351475</v>
      </c>
      <c r="L204" s="101">
        <v>1024.0290534596209</v>
      </c>
      <c r="M204" s="101">
        <v>1046.9010321256087</v>
      </c>
      <c r="N204" s="101">
        <v>1028.2626885136881</v>
      </c>
      <c r="O204" s="101">
        <v>1023.25598953729</v>
      </c>
      <c r="P204" s="101">
        <v>1049.0887587030138</v>
      </c>
      <c r="Q204" s="101">
        <v>1063.450459893264</v>
      </c>
      <c r="R204" s="101">
        <v>1086.399156366758</v>
      </c>
      <c r="S204" s="101">
        <v>1082.7618372118714</v>
      </c>
      <c r="T204" s="101">
        <v>1040.7970352249076</v>
      </c>
      <c r="U204" s="101">
        <v>993.7059384652548</v>
      </c>
      <c r="V204" s="101">
        <v>938.48606056825383</v>
      </c>
      <c r="W204" s="101">
        <v>925.44820323542513</v>
      </c>
      <c r="DA204" s="131" t="s">
        <v>2460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922.98133717065514</v>
      </c>
      <c r="D205" s="104">
        <v>1060.4530429077031</v>
      </c>
      <c r="E205" s="104">
        <v>1061.1418366413816</v>
      </c>
      <c r="F205" s="104">
        <v>1031.2750991304886</v>
      </c>
      <c r="G205" s="104">
        <v>1037.399667390222</v>
      </c>
      <c r="H205" s="104">
        <v>1022.1928088231097</v>
      </c>
      <c r="I205" s="104">
        <v>1065.3096757561691</v>
      </c>
      <c r="J205" s="104">
        <v>982.20454660912435</v>
      </c>
      <c r="K205" s="104">
        <v>1044.7591874294194</v>
      </c>
      <c r="L205" s="104">
        <v>1026.8757061595206</v>
      </c>
      <c r="M205" s="104">
        <v>1046.3009321440272</v>
      </c>
      <c r="N205" s="104">
        <v>1028.3287979981951</v>
      </c>
      <c r="O205" s="104">
        <v>1023.1313890768126</v>
      </c>
      <c r="P205" s="104">
        <v>1048.4593898056232</v>
      </c>
      <c r="Q205" s="104">
        <v>1062.666594769501</v>
      </c>
      <c r="R205" s="104">
        <v>1085.6282830745813</v>
      </c>
      <c r="S205" s="104">
        <v>1081.8306761830088</v>
      </c>
      <c r="T205" s="104">
        <v>1038.7785731964386</v>
      </c>
      <c r="U205" s="104">
        <v>992.11092584207313</v>
      </c>
      <c r="V205" s="104">
        <v>937.15301225180269</v>
      </c>
      <c r="W205" s="104">
        <v>924.65905039156212</v>
      </c>
      <c r="DA205" s="132" t="s">
        <v>2461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448.52849223425858</v>
      </c>
      <c r="D206" s="98">
        <v>542.00636512750225</v>
      </c>
      <c r="E206" s="98">
        <v>530.51955582306516</v>
      </c>
      <c r="F206" s="98">
        <v>516.60766625460849</v>
      </c>
      <c r="G206" s="98">
        <v>526.65408924087637</v>
      </c>
      <c r="H206" s="98">
        <v>509.90145794212185</v>
      </c>
      <c r="I206" s="98">
        <v>567.38154988504039</v>
      </c>
      <c r="J206" s="98">
        <v>473.78691411059867</v>
      </c>
      <c r="K206" s="98">
        <v>520.60519810111907</v>
      </c>
      <c r="L206" s="98">
        <v>432.69883132540156</v>
      </c>
      <c r="M206" s="98">
        <v>484.71759288836529</v>
      </c>
      <c r="N206" s="98">
        <v>454.53133685312849</v>
      </c>
      <c r="O206" s="98">
        <v>462.41423023313951</v>
      </c>
      <c r="P206" s="98">
        <v>493.38501907780812</v>
      </c>
      <c r="Q206" s="98">
        <v>505.80918491657792</v>
      </c>
      <c r="R206" s="98">
        <v>535.46670490146323</v>
      </c>
      <c r="S206" s="98">
        <v>536.84225477937127</v>
      </c>
      <c r="T206" s="98">
        <v>492.93415445966974</v>
      </c>
      <c r="U206" s="98">
        <v>453.98713799653331</v>
      </c>
      <c r="V206" s="98">
        <v>424.58354299320695</v>
      </c>
      <c r="W206" s="98">
        <v>417.46860438729766</v>
      </c>
      <c r="DA206" s="63" t="s">
        <v>2462</v>
      </c>
    </row>
    <row r="207" spans="1:105" ht="12" customHeight="1" x14ac:dyDescent="0.25">
      <c r="A207" s="108" t="s">
        <v>52</v>
      </c>
      <c r="B207" s="98">
        <v>474.62396847546972</v>
      </c>
      <c r="C207" s="98">
        <v>474.45284493639662</v>
      </c>
      <c r="D207" s="98">
        <v>518.44667778020062</v>
      </c>
      <c r="E207" s="98">
        <v>530.62228081831631</v>
      </c>
      <c r="F207" s="98">
        <v>514.66743287587997</v>
      </c>
      <c r="G207" s="98">
        <v>510.7455781493457</v>
      </c>
      <c r="H207" s="98">
        <v>512.29135088098769</v>
      </c>
      <c r="I207" s="98">
        <v>497.9281258711286</v>
      </c>
      <c r="J207" s="98">
        <v>508.41763249852573</v>
      </c>
      <c r="K207" s="98">
        <v>524.15398932830021</v>
      </c>
      <c r="L207" s="98">
        <v>594.17687483411908</v>
      </c>
      <c r="M207" s="98">
        <v>561.58333925566194</v>
      </c>
      <c r="N207" s="98">
        <v>573.79746114506645</v>
      </c>
      <c r="O207" s="98">
        <v>560.71715884367313</v>
      </c>
      <c r="P207" s="98">
        <v>555.07437072781522</v>
      </c>
      <c r="Q207" s="98">
        <v>556.85740985292307</v>
      </c>
      <c r="R207" s="98">
        <v>550.16157817311807</v>
      </c>
      <c r="S207" s="98">
        <v>544.98842140363763</v>
      </c>
      <c r="T207" s="98">
        <v>545.84441873676894</v>
      </c>
      <c r="U207" s="98">
        <v>538.12378784553982</v>
      </c>
      <c r="V207" s="98">
        <v>512.56946925859575</v>
      </c>
      <c r="W207" s="98">
        <v>507.1904460042644</v>
      </c>
      <c r="DA207" s="63" t="s">
        <v>2463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184.36807780003676</v>
      </c>
      <c r="D208" s="122">
        <v>184.77343090934843</v>
      </c>
      <c r="E208" s="122">
        <v>184.44808167902946</v>
      </c>
      <c r="F208" s="122">
        <v>190.00362090318526</v>
      </c>
      <c r="G208" s="122">
        <v>190.6820131197675</v>
      </c>
      <c r="H208" s="122">
        <v>208.86200419255874</v>
      </c>
      <c r="I208" s="122">
        <v>195.50026709432711</v>
      </c>
      <c r="J208" s="122">
        <v>200.84033879953495</v>
      </c>
      <c r="K208" s="122">
        <v>183.54126995405883</v>
      </c>
      <c r="L208" s="122">
        <v>224.4207233485287</v>
      </c>
      <c r="M208" s="122">
        <v>223.86018682966809</v>
      </c>
      <c r="N208" s="122">
        <v>223.77945047828445</v>
      </c>
      <c r="O208" s="122">
        <v>219.40857941510927</v>
      </c>
      <c r="P208" s="122">
        <v>215.15533478638599</v>
      </c>
      <c r="Q208" s="122">
        <v>211.44802597261332</v>
      </c>
      <c r="R208" s="122">
        <v>207.76089288381755</v>
      </c>
      <c r="S208" s="122">
        <v>204.61424747202824</v>
      </c>
      <c r="T208" s="122">
        <v>201.73695199491004</v>
      </c>
      <c r="U208" s="122">
        <v>199.09003211176503</v>
      </c>
      <c r="V208" s="122">
        <v>196.45530924446263</v>
      </c>
      <c r="W208" s="122">
        <v>195.69670263087187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184.36807780003676</v>
      </c>
      <c r="D210" s="33">
        <v>184.77343090934843</v>
      </c>
      <c r="E210" s="33">
        <v>184.44808167902946</v>
      </c>
      <c r="F210" s="33">
        <v>190.00362090318526</v>
      </c>
      <c r="G210" s="33">
        <v>190.6820131197675</v>
      </c>
      <c r="H210" s="33">
        <v>208.86200419255874</v>
      </c>
      <c r="I210" s="33">
        <v>195.50026709432711</v>
      </c>
      <c r="J210" s="33">
        <v>200.84033879953495</v>
      </c>
      <c r="K210" s="33">
        <v>183.54126995405883</v>
      </c>
      <c r="L210" s="33">
        <v>224.4207233485287</v>
      </c>
      <c r="M210" s="33">
        <v>223.86018682966809</v>
      </c>
      <c r="N210" s="33">
        <v>223.77945047828445</v>
      </c>
      <c r="O210" s="33">
        <v>219.40857941510927</v>
      </c>
      <c r="P210" s="33">
        <v>215.15533478638599</v>
      </c>
      <c r="Q210" s="33">
        <v>211.44802597261332</v>
      </c>
      <c r="R210" s="33">
        <v>207.76089288381755</v>
      </c>
      <c r="S210" s="33">
        <v>204.61424747202824</v>
      </c>
      <c r="T210" s="33">
        <v>201.73695199491004</v>
      </c>
      <c r="U210" s="33">
        <v>199.09003211176503</v>
      </c>
      <c r="V210" s="33">
        <v>196.45530924446263</v>
      </c>
      <c r="W210" s="33">
        <v>195.69670263087187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4412.0670020871012</v>
      </c>
      <c r="C212" s="117">
        <f t="shared" si="101"/>
        <v>4308.7954045287461</v>
      </c>
      <c r="D212" s="117">
        <f t="shared" si="101"/>
        <v>4299.8379945722045</v>
      </c>
      <c r="E212" s="117">
        <f t="shared" si="101"/>
        <v>4318.4468365433786</v>
      </c>
      <c r="F212" s="117">
        <f t="shared" si="101"/>
        <v>4251.8050225050438</v>
      </c>
      <c r="G212" s="117">
        <f t="shared" si="101"/>
        <v>4050.03763090349</v>
      </c>
      <c r="H212" s="117">
        <f t="shared" si="101"/>
        <v>3511.7941162401348</v>
      </c>
      <c r="I212" s="117">
        <f t="shared" si="101"/>
        <v>3901.1986183686131</v>
      </c>
      <c r="J212" s="117">
        <f t="shared" si="101"/>
        <v>4286.148803576637</v>
      </c>
      <c r="K212" s="117">
        <f t="shared" si="101"/>
        <v>4387.641532185854</v>
      </c>
      <c r="L212" s="117">
        <f t="shared" si="101"/>
        <v>4467.1986466774724</v>
      </c>
      <c r="M212" s="117">
        <f t="shared" si="101"/>
        <v>3914.5592629367957</v>
      </c>
      <c r="N212" s="117">
        <f t="shared" si="101"/>
        <v>3685.8228802588974</v>
      </c>
      <c r="O212" s="117">
        <f t="shared" si="101"/>
        <v>3403.7102540262308</v>
      </c>
      <c r="P212" s="117">
        <f t="shared" si="101"/>
        <v>3061.8395728474347</v>
      </c>
      <c r="Q212" s="117">
        <f t="shared" si="101"/>
        <v>2975.3946783963102</v>
      </c>
      <c r="R212" s="117">
        <f t="shared" ref="R212:V212" si="102">R213+R216+R218+R227</f>
        <v>2926.0262698183928</v>
      </c>
      <c r="S212" s="117">
        <f t="shared" si="102"/>
        <v>2944.6266218978103</v>
      </c>
      <c r="T212" s="117">
        <f t="shared" si="102"/>
        <v>2944.7875294811338</v>
      </c>
      <c r="U212" s="117">
        <f t="shared" si="102"/>
        <v>2947.7302344333302</v>
      </c>
      <c r="V212" s="117">
        <f t="shared" si="102"/>
        <v>2967.6473312580702</v>
      </c>
      <c r="W212" s="117">
        <f t="shared" ref="W212" si="103">W213+W216+W218+W227</f>
        <v>3115.4381482076842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4412.0670020871012</v>
      </c>
      <c r="C213" s="122">
        <f t="shared" si="104"/>
        <v>4308.7954045287461</v>
      </c>
      <c r="D213" s="122">
        <f t="shared" si="104"/>
        <v>4299.8379945722045</v>
      </c>
      <c r="E213" s="122">
        <f t="shared" si="104"/>
        <v>4318.4468365433786</v>
      </c>
      <c r="F213" s="122">
        <f t="shared" si="104"/>
        <v>4251.8050225050438</v>
      </c>
      <c r="G213" s="122">
        <f t="shared" si="104"/>
        <v>4050.03763090349</v>
      </c>
      <c r="H213" s="122">
        <f t="shared" si="104"/>
        <v>3511.7941162401348</v>
      </c>
      <c r="I213" s="122">
        <f t="shared" si="104"/>
        <v>3901.1986183686131</v>
      </c>
      <c r="J213" s="122">
        <f t="shared" si="104"/>
        <v>4286.148803576637</v>
      </c>
      <c r="K213" s="122">
        <f t="shared" si="104"/>
        <v>4387.641532185854</v>
      </c>
      <c r="L213" s="122">
        <f t="shared" si="104"/>
        <v>4467.1986466774724</v>
      </c>
      <c r="M213" s="122">
        <f t="shared" si="104"/>
        <v>3914.5592629367957</v>
      </c>
      <c r="N213" s="122">
        <f t="shared" si="104"/>
        <v>3685.8228802588974</v>
      </c>
      <c r="O213" s="122">
        <f t="shared" si="104"/>
        <v>3403.7102540262308</v>
      </c>
      <c r="P213" s="122">
        <f t="shared" si="104"/>
        <v>3061.8395728474347</v>
      </c>
      <c r="Q213" s="122">
        <f t="shared" si="104"/>
        <v>2975.3946783963102</v>
      </c>
      <c r="R213" s="122">
        <f t="shared" ref="R213:V213" si="105">SUM(R214:R215)</f>
        <v>2926.0262698183928</v>
      </c>
      <c r="S213" s="122">
        <f t="shared" si="105"/>
        <v>2944.6266218978103</v>
      </c>
      <c r="T213" s="122">
        <f t="shared" si="105"/>
        <v>2944.7875294811338</v>
      </c>
      <c r="U213" s="122">
        <f t="shared" si="105"/>
        <v>2947.7302344333302</v>
      </c>
      <c r="V213" s="122">
        <f t="shared" si="105"/>
        <v>2967.6473312580702</v>
      </c>
      <c r="W213" s="122">
        <f t="shared" ref="W213" si="106">SUM(W214:W215)</f>
        <v>3115.4381482076842</v>
      </c>
      <c r="DA213" s="130" t="s">
        <v>2618</v>
      </c>
    </row>
    <row r="214" spans="1:105" ht="12" customHeight="1" x14ac:dyDescent="0.25">
      <c r="A214" s="97" t="s">
        <v>216</v>
      </c>
      <c r="B214" s="98">
        <v>4412.0670020871012</v>
      </c>
      <c r="C214" s="98">
        <v>4308.7954045287461</v>
      </c>
      <c r="D214" s="98">
        <v>4299.8379945722045</v>
      </c>
      <c r="E214" s="98">
        <v>4318.4468365433786</v>
      </c>
      <c r="F214" s="98">
        <v>4251.8050225050438</v>
      </c>
      <c r="G214" s="98">
        <v>4050.03763090349</v>
      </c>
      <c r="H214" s="98">
        <v>3511.7941162401348</v>
      </c>
      <c r="I214" s="98">
        <v>3901.1986183686131</v>
      </c>
      <c r="J214" s="98">
        <v>4286.148803576637</v>
      </c>
      <c r="K214" s="98">
        <v>4387.641532185854</v>
      </c>
      <c r="L214" s="98">
        <v>4467.1986466774724</v>
      </c>
      <c r="M214" s="98">
        <v>3914.5592629367957</v>
      </c>
      <c r="N214" s="98">
        <v>3685.8228802588974</v>
      </c>
      <c r="O214" s="98">
        <v>3403.7102540262308</v>
      </c>
      <c r="P214" s="98">
        <v>3061.8395728474347</v>
      </c>
      <c r="Q214" s="98">
        <v>2975.3946783963102</v>
      </c>
      <c r="R214" s="98">
        <v>2926.0262698183928</v>
      </c>
      <c r="S214" s="98">
        <v>2944.6266218978103</v>
      </c>
      <c r="T214" s="98">
        <v>2944.7875294811338</v>
      </c>
      <c r="U214" s="98">
        <v>2947.7302344333302</v>
      </c>
      <c r="V214" s="98">
        <v>2967.6473312580702</v>
      </c>
      <c r="W214" s="98">
        <v>3115.4381482076842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179.63037141598497</v>
      </c>
      <c r="C231" s="118">
        <f t="shared" si="108"/>
        <v>174.20437251124497</v>
      </c>
      <c r="D231" s="118">
        <f t="shared" si="108"/>
        <v>175.41298460863575</v>
      </c>
      <c r="E231" s="118">
        <f t="shared" si="108"/>
        <v>175.80135623712277</v>
      </c>
      <c r="F231" s="118">
        <f t="shared" si="108"/>
        <v>172.80176027161096</v>
      </c>
      <c r="G231" s="118">
        <f t="shared" si="108"/>
        <v>165.10141229253367</v>
      </c>
      <c r="H231" s="118">
        <f t="shared" si="108"/>
        <v>144.98942349625239</v>
      </c>
      <c r="I231" s="118">
        <f t="shared" si="108"/>
        <v>159.00420083033424</v>
      </c>
      <c r="J231" s="118">
        <f t="shared" si="108"/>
        <v>171.49653807208085</v>
      </c>
      <c r="K231" s="118">
        <f t="shared" si="108"/>
        <v>174.99936476217687</v>
      </c>
      <c r="L231" s="118">
        <f t="shared" si="108"/>
        <v>177.47204185575546</v>
      </c>
      <c r="M231" s="118">
        <f t="shared" si="108"/>
        <v>156.58164355964971</v>
      </c>
      <c r="N231" s="118">
        <f t="shared" si="108"/>
        <v>147.60923126163374</v>
      </c>
      <c r="O231" s="118">
        <f t="shared" si="108"/>
        <v>136.68832637109986</v>
      </c>
      <c r="P231" s="118">
        <f t="shared" si="108"/>
        <v>123.98653422104161</v>
      </c>
      <c r="Q231" s="118">
        <f t="shared" si="108"/>
        <v>120.47712366333924</v>
      </c>
      <c r="R231" s="118">
        <f t="shared" ref="R231:V231" si="109">R232+R235+R237+R246</f>
        <v>118.16651006120223</v>
      </c>
      <c r="S231" s="118">
        <f t="shared" si="109"/>
        <v>117.94964912779305</v>
      </c>
      <c r="T231" s="118">
        <f t="shared" si="109"/>
        <v>116.56437294463062</v>
      </c>
      <c r="U231" s="118">
        <f t="shared" si="109"/>
        <v>115.20429632239345</v>
      </c>
      <c r="V231" s="118">
        <f t="shared" si="109"/>
        <v>114.27400108060949</v>
      </c>
      <c r="W231" s="118">
        <f t="shared" ref="W231" si="110">W232+W235+W237+W246</f>
        <v>118.39858029445311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163.88601627436961</v>
      </c>
      <c r="C232" s="123">
        <f t="shared" si="111"/>
        <v>159.82613496800258</v>
      </c>
      <c r="D232" s="123">
        <f t="shared" si="111"/>
        <v>159.25390570896849</v>
      </c>
      <c r="E232" s="123">
        <f t="shared" si="111"/>
        <v>159.7048324493006</v>
      </c>
      <c r="F232" s="123">
        <f t="shared" si="111"/>
        <v>157.16976801768493</v>
      </c>
      <c r="G232" s="123">
        <f t="shared" si="111"/>
        <v>149.55218314445997</v>
      </c>
      <c r="H232" s="123">
        <f t="shared" si="111"/>
        <v>129.66661861578248</v>
      </c>
      <c r="I232" s="123">
        <f t="shared" si="111"/>
        <v>143.51389538279514</v>
      </c>
      <c r="J232" s="123">
        <f t="shared" si="111"/>
        <v>157.11501247833399</v>
      </c>
      <c r="K232" s="123">
        <f t="shared" si="111"/>
        <v>160.18124176798989</v>
      </c>
      <c r="L232" s="123">
        <f t="shared" si="111"/>
        <v>162.46011564650672</v>
      </c>
      <c r="M232" s="123">
        <f t="shared" si="111"/>
        <v>141.53070805658399</v>
      </c>
      <c r="N232" s="123">
        <f t="shared" si="111"/>
        <v>132.77586582420858</v>
      </c>
      <c r="O232" s="123">
        <f t="shared" si="111"/>
        <v>122.02280366271083</v>
      </c>
      <c r="P232" s="123">
        <f t="shared" si="111"/>
        <v>109.13357452264241</v>
      </c>
      <c r="Q232" s="123">
        <f t="shared" si="111"/>
        <v>105.55262399623999</v>
      </c>
      <c r="R232" s="123">
        <f t="shared" ref="R232:V232" si="112">SUM(R233:R234)</f>
        <v>103.12712176874832</v>
      </c>
      <c r="S232" s="123">
        <f t="shared" si="112"/>
        <v>103.15092174732946</v>
      </c>
      <c r="T232" s="123">
        <f t="shared" si="112"/>
        <v>102.52267955411428</v>
      </c>
      <c r="U232" s="123">
        <f t="shared" si="112"/>
        <v>101.97252522719457</v>
      </c>
      <c r="V232" s="123">
        <f t="shared" si="112"/>
        <v>101.94458478854069</v>
      </c>
      <c r="W232" s="123">
        <f t="shared" ref="W232" si="113">SUM(W233:W234)</f>
        <v>106.41498379487241</v>
      </c>
      <c r="DA232" s="130" t="s">
        <v>2786</v>
      </c>
    </row>
    <row r="233" spans="1:105" ht="12" customHeight="1" x14ac:dyDescent="0.25">
      <c r="A233" s="97" t="s">
        <v>216</v>
      </c>
      <c r="B233" s="99">
        <v>162.03967627844602</v>
      </c>
      <c r="C233" s="99">
        <v>158.05389227156078</v>
      </c>
      <c r="D233" s="99">
        <v>157.52192503433997</v>
      </c>
      <c r="E233" s="99">
        <v>157.999419340667</v>
      </c>
      <c r="F233" s="99">
        <v>155.52514451999269</v>
      </c>
      <c r="G233" s="99">
        <v>148.02424303218694</v>
      </c>
      <c r="H233" s="99">
        <v>128.37510914924042</v>
      </c>
      <c r="I233" s="99">
        <v>142.12608957352282</v>
      </c>
      <c r="J233" s="99">
        <v>155.58936974633579</v>
      </c>
      <c r="K233" s="99">
        <v>158.64455858827066</v>
      </c>
      <c r="L233" s="99">
        <v>160.80148153908689</v>
      </c>
      <c r="M233" s="99">
        <v>140.06835255376566</v>
      </c>
      <c r="N233" s="99">
        <v>131.29072057107285</v>
      </c>
      <c r="O233" s="99">
        <v>120.54508674075119</v>
      </c>
      <c r="P233" s="99">
        <v>107.88924785649901</v>
      </c>
      <c r="Q233" s="99">
        <v>104.31060303898305</v>
      </c>
      <c r="R233" s="99">
        <v>101.9068291996978</v>
      </c>
      <c r="S233" s="99">
        <v>101.94955127953764</v>
      </c>
      <c r="T233" s="99">
        <v>101.33938962504776</v>
      </c>
      <c r="U233" s="99">
        <v>100.81534217391638</v>
      </c>
      <c r="V233" s="99">
        <v>100.81182710355101</v>
      </c>
      <c r="W233" s="99">
        <v>105.201746014153</v>
      </c>
      <c r="DA233" s="63" t="s">
        <v>2787</v>
      </c>
    </row>
    <row r="234" spans="1:105" ht="12" customHeight="1" x14ac:dyDescent="0.25">
      <c r="A234" s="97" t="s">
        <v>53</v>
      </c>
      <c r="B234" s="99">
        <v>1.8463399959235844</v>
      </c>
      <c r="C234" s="99">
        <v>1.7722426964417979</v>
      </c>
      <c r="D234" s="99">
        <v>1.7319806746285182</v>
      </c>
      <c r="E234" s="99">
        <v>1.7054131086335982</v>
      </c>
      <c r="F234" s="99">
        <v>1.6446234976922236</v>
      </c>
      <c r="G234" s="99">
        <v>1.5279401122730367</v>
      </c>
      <c r="H234" s="99">
        <v>1.291509466542061</v>
      </c>
      <c r="I234" s="99">
        <v>1.3878058092723233</v>
      </c>
      <c r="J234" s="99">
        <v>1.5256427319982153</v>
      </c>
      <c r="K234" s="99">
        <v>1.5366831797192342</v>
      </c>
      <c r="L234" s="99">
        <v>1.6586341074198412</v>
      </c>
      <c r="M234" s="99">
        <v>1.4623555028183326</v>
      </c>
      <c r="N234" s="99">
        <v>1.4851452531357192</v>
      </c>
      <c r="O234" s="99">
        <v>1.4777169219596382</v>
      </c>
      <c r="P234" s="99">
        <v>1.2443266661433889</v>
      </c>
      <c r="Q234" s="99">
        <v>1.2420209572569363</v>
      </c>
      <c r="R234" s="99">
        <v>1.2202925690505302</v>
      </c>
      <c r="S234" s="99">
        <v>1.2013704677918116</v>
      </c>
      <c r="T234" s="99">
        <v>1.1832899290665144</v>
      </c>
      <c r="U234" s="99">
        <v>1.1571830532781942</v>
      </c>
      <c r="V234" s="99">
        <v>1.1327576849896812</v>
      </c>
      <c r="W234" s="99">
        <v>1.2132377807194119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5.0543410462336777E-2</v>
      </c>
      <c r="C235" s="123">
        <f t="shared" si="114"/>
        <v>5.5268088012698426E-2</v>
      </c>
      <c r="D235" s="123">
        <f t="shared" si="114"/>
        <v>6.4868476120286747E-2</v>
      </c>
      <c r="E235" s="123">
        <f t="shared" si="114"/>
        <v>9.2383327253061184E-2</v>
      </c>
      <c r="F235" s="123">
        <f t="shared" si="114"/>
        <v>6.512960935092782E-2</v>
      </c>
      <c r="G235" s="123">
        <f t="shared" si="114"/>
        <v>5.6043611799265237E-2</v>
      </c>
      <c r="H235" s="123">
        <f t="shared" si="114"/>
        <v>5.9337747966231841E-2</v>
      </c>
      <c r="I235" s="123">
        <f t="shared" si="114"/>
        <v>2.9498692547039934E-2</v>
      </c>
      <c r="J235" s="123">
        <f t="shared" si="114"/>
        <v>2.3597305732996902E-2</v>
      </c>
      <c r="K235" s="123">
        <f t="shared" si="114"/>
        <v>1.1546080872652294E-2</v>
      </c>
      <c r="L235" s="123">
        <f t="shared" si="114"/>
        <v>2.1410157011086187E-2</v>
      </c>
      <c r="M235" s="123">
        <f t="shared" si="114"/>
        <v>9.3122017788909855E-2</v>
      </c>
      <c r="N235" s="123">
        <f t="shared" si="114"/>
        <v>0.17870100864342819</v>
      </c>
      <c r="O235" s="123">
        <f t="shared" si="114"/>
        <v>0.25564182062893037</v>
      </c>
      <c r="P235" s="123">
        <f t="shared" si="114"/>
        <v>0.31524208627060041</v>
      </c>
      <c r="Q235" s="123">
        <f t="shared" si="114"/>
        <v>0.36022397977972204</v>
      </c>
      <c r="R235" s="123">
        <f t="shared" si="114"/>
        <v>0.37678430365132343</v>
      </c>
      <c r="S235" s="123">
        <f t="shared" si="114"/>
        <v>0.37897134435568353</v>
      </c>
      <c r="T235" s="123">
        <f t="shared" si="114"/>
        <v>0.35668045053002928</v>
      </c>
      <c r="U235" s="123">
        <f t="shared" si="114"/>
        <v>0.31113247515392495</v>
      </c>
      <c r="V235" s="123">
        <f t="shared" si="114"/>
        <v>0.25190199683871556</v>
      </c>
      <c r="W235" s="123">
        <f t="shared" si="114"/>
        <v>0.19870205993435305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5.0543410462336777E-2</v>
      </c>
      <c r="C236" s="99">
        <f>RES_hhdet_fecs!C48</f>
        <v>5.5268088012698426E-2</v>
      </c>
      <c r="D236" s="99">
        <f>RES_hhdet_fecs!D48</f>
        <v>6.4868476120286747E-2</v>
      </c>
      <c r="E236" s="99">
        <f>RES_hhdet_fecs!E48</f>
        <v>9.2383327253061184E-2</v>
      </c>
      <c r="F236" s="99">
        <f>RES_hhdet_fecs!F48</f>
        <v>6.512960935092782E-2</v>
      </c>
      <c r="G236" s="99">
        <f>RES_hhdet_fecs!G48</f>
        <v>5.6043611799265237E-2</v>
      </c>
      <c r="H236" s="99">
        <f>RES_hhdet_fecs!H48</f>
        <v>5.9337747966231841E-2</v>
      </c>
      <c r="I236" s="99">
        <f>RES_hhdet_fecs!I48</f>
        <v>2.9498692547039934E-2</v>
      </c>
      <c r="J236" s="99">
        <f>RES_hhdet_fecs!J48</f>
        <v>2.3597305732996902E-2</v>
      </c>
      <c r="K236" s="99">
        <f>RES_hhdet_fecs!K48</f>
        <v>1.1546080872652294E-2</v>
      </c>
      <c r="L236" s="99">
        <f>RES_hhdet_fecs!L48</f>
        <v>2.1410157011086187E-2</v>
      </c>
      <c r="M236" s="99">
        <f>RES_hhdet_fecs!M48</f>
        <v>9.3122017788909855E-2</v>
      </c>
      <c r="N236" s="99">
        <f>RES_hhdet_fecs!N48</f>
        <v>0.17870100864342819</v>
      </c>
      <c r="O236" s="99">
        <f>RES_hhdet_fecs!O48</f>
        <v>0.25564182062893037</v>
      </c>
      <c r="P236" s="99">
        <f>RES_hhdet_fecs!P48</f>
        <v>0.31524208627060041</v>
      </c>
      <c r="Q236" s="99">
        <f>RES_hhdet_fecs!Q48</f>
        <v>0.36022397977972204</v>
      </c>
      <c r="R236" s="99">
        <f>RES_hhdet_fecs!R48</f>
        <v>0.37678430365132343</v>
      </c>
      <c r="S236" s="99">
        <f>RES_hhdet_fecs!S48</f>
        <v>0.37897134435568353</v>
      </c>
      <c r="T236" s="99">
        <f>RES_hhdet_fecs!T48</f>
        <v>0.35668045053002928</v>
      </c>
      <c r="U236" s="99">
        <f>RES_hhdet_fecs!U48</f>
        <v>0.31113247515392495</v>
      </c>
      <c r="V236" s="99">
        <f>RES_hhdet_fecs!V48</f>
        <v>0.25190199683871556</v>
      </c>
      <c r="W236" s="99">
        <f>RES_hhdet_fecs!W48</f>
        <v>0.19870205993435305</v>
      </c>
      <c r="DA236" s="63" t="s">
        <v>2790</v>
      </c>
    </row>
    <row r="237" spans="1:105" ht="12" customHeight="1" x14ac:dyDescent="0.25">
      <c r="A237" s="121" t="s">
        <v>55</v>
      </c>
      <c r="B237" s="123">
        <v>13.46390290794016</v>
      </c>
      <c r="C237" s="123">
        <v>11.953641792252631</v>
      </c>
      <c r="D237" s="123">
        <v>13.726258062156749</v>
      </c>
      <c r="E237" s="123">
        <v>13.648131677043938</v>
      </c>
      <c r="F237" s="123">
        <v>13.151568081561562</v>
      </c>
      <c r="G237" s="123">
        <v>13.086514521248448</v>
      </c>
      <c r="H237" s="123">
        <v>12.657411172089571</v>
      </c>
      <c r="I237" s="123">
        <v>13.042817384351304</v>
      </c>
      <c r="J237" s="123">
        <v>11.884014045796103</v>
      </c>
      <c r="K237" s="123">
        <v>12.558760105733596</v>
      </c>
      <c r="L237" s="123">
        <v>12.26044684511332</v>
      </c>
      <c r="M237" s="123">
        <v>12.257882256960393</v>
      </c>
      <c r="N237" s="123">
        <v>11.979621708563144</v>
      </c>
      <c r="O237" s="123">
        <v>11.814223362810319</v>
      </c>
      <c r="P237" s="123">
        <v>12.009765371581915</v>
      </c>
      <c r="Q237" s="123">
        <v>12.097267438968951</v>
      </c>
      <c r="R237" s="123">
        <v>12.26142311075381</v>
      </c>
      <c r="S237" s="123">
        <v>12.083347881487779</v>
      </c>
      <c r="T237" s="123">
        <v>11.423809831925514</v>
      </c>
      <c r="U237" s="123">
        <v>10.739059401700487</v>
      </c>
      <c r="V237" s="123">
        <v>9.9735228449837692</v>
      </c>
      <c r="W237" s="123">
        <v>9.7262320896074108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14.277450234392814</v>
      </c>
      <c r="C242" s="102">
        <v>12.779105150081341</v>
      </c>
      <c r="D242" s="102">
        <v>14.632318338622762</v>
      </c>
      <c r="E242" s="102">
        <v>14.581918125630443</v>
      </c>
      <c r="F242" s="102">
        <v>14.088721656747117</v>
      </c>
      <c r="G242" s="102">
        <v>14.038122330260451</v>
      </c>
      <c r="H242" s="102">
        <v>13.59550027659502</v>
      </c>
      <c r="I242" s="102">
        <v>13.993836762977574</v>
      </c>
      <c r="J242" s="102">
        <v>12.85091153004905</v>
      </c>
      <c r="K242" s="102">
        <v>13.594891541799971</v>
      </c>
      <c r="L242" s="102">
        <v>13.221707423974769</v>
      </c>
      <c r="M242" s="102">
        <v>13.427927517136483</v>
      </c>
      <c r="N242" s="102">
        <v>13.031213215726167</v>
      </c>
      <c r="O242" s="102">
        <v>12.797572265284161</v>
      </c>
      <c r="P242" s="102">
        <v>13.025791069186999</v>
      </c>
      <c r="Q242" s="102">
        <v>13.081860554475078</v>
      </c>
      <c r="R242" s="102">
        <v>13.218608212496079</v>
      </c>
      <c r="S242" s="102">
        <v>12.985362888564065</v>
      </c>
      <c r="T242" s="102">
        <v>12.199952795803354</v>
      </c>
      <c r="U242" s="102">
        <v>11.434930974349363</v>
      </c>
      <c r="V242" s="102">
        <v>10.573738150290811</v>
      </c>
      <c r="W242" s="102">
        <v>10.279570537044599</v>
      </c>
      <c r="DA242" s="131" t="s">
        <v>2796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10.812874513122312</v>
      </c>
      <c r="D243" s="105">
        <v>12.49579829970779</v>
      </c>
      <c r="E243" s="105">
        <v>12.411990372840252</v>
      </c>
      <c r="F243" s="105">
        <v>12.003028915841925</v>
      </c>
      <c r="G243" s="105">
        <v>12.016604323766034</v>
      </c>
      <c r="H243" s="105">
        <v>11.689384670275265</v>
      </c>
      <c r="I243" s="105">
        <v>12.219260692234023</v>
      </c>
      <c r="J243" s="105">
        <v>11.048010439893453</v>
      </c>
      <c r="K243" s="105">
        <v>11.750698684724858</v>
      </c>
      <c r="L243" s="105">
        <v>11.217152199107803</v>
      </c>
      <c r="M243" s="105">
        <v>11.486686576999565</v>
      </c>
      <c r="N243" s="105">
        <v>11.136815818854675</v>
      </c>
      <c r="O243" s="105">
        <v>11.007693014876198</v>
      </c>
      <c r="P243" s="105">
        <v>11.258830015079248</v>
      </c>
      <c r="Q243" s="105">
        <v>11.354119528809006</v>
      </c>
      <c r="R243" s="105">
        <v>11.554418202249774</v>
      </c>
      <c r="S243" s="105">
        <v>11.413148436026514</v>
      </c>
      <c r="T243" s="105">
        <v>10.770703646251979</v>
      </c>
      <c r="U243" s="105">
        <v>10.083349790466093</v>
      </c>
      <c r="V243" s="105">
        <v>9.3892257460056676</v>
      </c>
      <c r="W243" s="105">
        <v>9.1595710311045515</v>
      </c>
      <c r="DA243" s="132" t="s">
        <v>2797</v>
      </c>
    </row>
    <row r="244" spans="1:105" ht="12" customHeight="1" x14ac:dyDescent="0.25">
      <c r="A244" s="108" t="s">
        <v>53</v>
      </c>
      <c r="B244" s="99">
        <v>7.6832891678058806</v>
      </c>
      <c r="C244" s="99">
        <v>6.2047143884042448</v>
      </c>
      <c r="D244" s="99">
        <v>7.4688174167869992</v>
      </c>
      <c r="E244" s="99">
        <v>7.2763757032462815</v>
      </c>
      <c r="F244" s="99">
        <v>7.0326641717221214</v>
      </c>
      <c r="G244" s="99">
        <v>7.0960885196145203</v>
      </c>
      <c r="H244" s="99">
        <v>6.7679223598967582</v>
      </c>
      <c r="I244" s="99">
        <v>7.4520124782937769</v>
      </c>
      <c r="J244" s="99">
        <v>6.1977371742347964</v>
      </c>
      <c r="K244" s="99">
        <v>6.7700505208664392</v>
      </c>
      <c r="L244" s="99">
        <v>5.5962833451371328</v>
      </c>
      <c r="M244" s="99">
        <v>6.1997101554104841</v>
      </c>
      <c r="N244" s="99">
        <v>5.7591451427059726</v>
      </c>
      <c r="O244" s="99">
        <v>5.7828073954544417</v>
      </c>
      <c r="P244" s="99">
        <v>6.1126743468523541</v>
      </c>
      <c r="Q244" s="99">
        <v>6.2175757268346841</v>
      </c>
      <c r="R244" s="99">
        <v>6.5116626962161481</v>
      </c>
      <c r="S244" s="99">
        <v>6.4466190964514762</v>
      </c>
      <c r="T244" s="99">
        <v>5.8252552423701012</v>
      </c>
      <c r="U244" s="99">
        <v>5.2373083341651538</v>
      </c>
      <c r="V244" s="99">
        <v>4.8037778346918252</v>
      </c>
      <c r="W244" s="99">
        <v>4.6485305636806791</v>
      </c>
      <c r="DA244" s="63" t="s">
        <v>2798</v>
      </c>
    </row>
    <row r="245" spans="1:105" ht="12" customHeight="1" x14ac:dyDescent="0.25">
      <c r="A245" s="108" t="s">
        <v>52</v>
      </c>
      <c r="B245" s="99">
        <v>4.6168311256957519</v>
      </c>
      <c r="C245" s="99">
        <v>4.6081601247180668</v>
      </c>
      <c r="D245" s="99">
        <v>5.0269808829207916</v>
      </c>
      <c r="E245" s="99">
        <v>5.1356146695939682</v>
      </c>
      <c r="F245" s="99">
        <v>4.9703647441198031</v>
      </c>
      <c r="G245" s="99">
        <v>4.9205158041515116</v>
      </c>
      <c r="H245" s="99">
        <v>4.9214623103785033</v>
      </c>
      <c r="I245" s="99">
        <v>4.7672482139402446</v>
      </c>
      <c r="J245" s="99">
        <v>4.8502732656586591</v>
      </c>
      <c r="K245" s="99">
        <v>4.9806481638584206</v>
      </c>
      <c r="L245" s="99">
        <v>5.6208688539706682</v>
      </c>
      <c r="M245" s="99">
        <v>5.2869764215890802</v>
      </c>
      <c r="N245" s="99">
        <v>5.3776706761487016</v>
      </c>
      <c r="O245" s="99">
        <v>5.2248856194217552</v>
      </c>
      <c r="P245" s="99">
        <v>5.1461556682268963</v>
      </c>
      <c r="Q245" s="99">
        <v>5.136543801974323</v>
      </c>
      <c r="R245" s="99">
        <v>5.0427555060336271</v>
      </c>
      <c r="S245" s="99">
        <v>4.9665293395750378</v>
      </c>
      <c r="T245" s="99">
        <v>4.9454484038818789</v>
      </c>
      <c r="U245" s="99">
        <v>4.8460414563009397</v>
      </c>
      <c r="V245" s="99">
        <v>4.5854479113138433</v>
      </c>
      <c r="W245" s="99">
        <v>4.5110404674238742</v>
      </c>
      <c r="DA245" s="63" t="s">
        <v>2799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2.3693276629770845</v>
      </c>
      <c r="D246" s="123">
        <v>2.3679523613902287</v>
      </c>
      <c r="E246" s="123">
        <v>2.3560087835251795</v>
      </c>
      <c r="F246" s="123">
        <v>2.4152945630135734</v>
      </c>
      <c r="G246" s="123">
        <v>2.4066710150259687</v>
      </c>
      <c r="H246" s="123">
        <v>2.6060559604141043</v>
      </c>
      <c r="I246" s="123">
        <v>2.4179893706407536</v>
      </c>
      <c r="J246" s="123">
        <v>2.4739142422177318</v>
      </c>
      <c r="K246" s="123">
        <v>2.2478168075807381</v>
      </c>
      <c r="L246" s="123">
        <v>2.7300692071243504</v>
      </c>
      <c r="M246" s="123">
        <v>2.6999312283164123</v>
      </c>
      <c r="N246" s="123">
        <v>2.6750427202185811</v>
      </c>
      <c r="O246" s="123">
        <v>2.5956575249497882</v>
      </c>
      <c r="P246" s="123">
        <v>2.5279522405466808</v>
      </c>
      <c r="Q246" s="123">
        <v>2.4670082483505871</v>
      </c>
      <c r="R246" s="123">
        <v>2.4011808780487733</v>
      </c>
      <c r="S246" s="123">
        <v>2.3364081546201154</v>
      </c>
      <c r="T246" s="123">
        <v>2.2612031080607946</v>
      </c>
      <c r="U246" s="123">
        <v>2.1815792183444613</v>
      </c>
      <c r="V246" s="123">
        <v>2.1039914502463053</v>
      </c>
      <c r="W246" s="123">
        <v>2.0586623500389458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2.3693276629770845</v>
      </c>
      <c r="D248" s="110">
        <v>2.3679523613902287</v>
      </c>
      <c r="E248" s="110">
        <v>2.3560087835251795</v>
      </c>
      <c r="F248" s="110">
        <v>2.4152945630135734</v>
      </c>
      <c r="G248" s="110">
        <v>2.4066710150259687</v>
      </c>
      <c r="H248" s="110">
        <v>2.6060559604141043</v>
      </c>
      <c r="I248" s="110">
        <v>2.4179893706407536</v>
      </c>
      <c r="J248" s="110">
        <v>2.4739142422177318</v>
      </c>
      <c r="K248" s="110">
        <v>2.2478168075807381</v>
      </c>
      <c r="L248" s="110">
        <v>2.7300692071243504</v>
      </c>
      <c r="M248" s="110">
        <v>2.6999312283164123</v>
      </c>
      <c r="N248" s="110">
        <v>2.6750427202185811</v>
      </c>
      <c r="O248" s="110">
        <v>2.5956575249497882</v>
      </c>
      <c r="P248" s="110">
        <v>2.5279522405466808</v>
      </c>
      <c r="Q248" s="110">
        <v>2.4670082483505871</v>
      </c>
      <c r="R248" s="110">
        <v>2.4011808780487733</v>
      </c>
      <c r="S248" s="110">
        <v>2.3364081546201154</v>
      </c>
      <c r="T248" s="110">
        <v>2.2612031080607946</v>
      </c>
      <c r="U248" s="110">
        <v>2.1815792183444613</v>
      </c>
      <c r="V248" s="110">
        <v>2.1039914502463053</v>
      </c>
      <c r="W248" s="110">
        <v>2.0586623500389458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92.572672319491346</v>
      </c>
      <c r="C250" s="118">
        <f t="shared" si="115"/>
        <v>89.644704434583687</v>
      </c>
      <c r="D250" s="118">
        <f t="shared" si="115"/>
        <v>90.688718408117097</v>
      </c>
      <c r="E250" s="118">
        <f t="shared" si="115"/>
        <v>90.938295923279227</v>
      </c>
      <c r="F250" s="118">
        <f t="shared" si="115"/>
        <v>89.354404408278853</v>
      </c>
      <c r="G250" s="118">
        <f t="shared" si="115"/>
        <v>85.605434768224868</v>
      </c>
      <c r="H250" s="118">
        <f t="shared" si="115"/>
        <v>75.811118648247728</v>
      </c>
      <c r="I250" s="118">
        <f t="shared" si="115"/>
        <v>82.782041224397716</v>
      </c>
      <c r="J250" s="118">
        <f t="shared" si="115"/>
        <v>88.679185907386383</v>
      </c>
      <c r="K250" s="118">
        <f t="shared" si="115"/>
        <v>90.532380439824934</v>
      </c>
      <c r="L250" s="118">
        <f t="shared" si="115"/>
        <v>95.261790821576739</v>
      </c>
      <c r="M250" s="118">
        <f t="shared" si="115"/>
        <v>90.455406423169649</v>
      </c>
      <c r="N250" s="118">
        <f t="shared" si="115"/>
        <v>91.840477310847064</v>
      </c>
      <c r="O250" s="118">
        <f t="shared" si="115"/>
        <v>91.073057895101726</v>
      </c>
      <c r="P250" s="118">
        <f t="shared" si="115"/>
        <v>83.721581083845933</v>
      </c>
      <c r="Q250" s="118">
        <f t="shared" si="115"/>
        <v>81.941070866960132</v>
      </c>
      <c r="R250" s="118">
        <f t="shared" ref="R250:V250" si="116">R251+R254+R256+R265</f>
        <v>80.649125794383238</v>
      </c>
      <c r="S250" s="118">
        <f t="shared" si="116"/>
        <v>80.604894096667067</v>
      </c>
      <c r="T250" s="118">
        <f t="shared" si="116"/>
        <v>79.789726730296451</v>
      </c>
      <c r="U250" s="118">
        <f t="shared" si="116"/>
        <v>78.962131497102845</v>
      </c>
      <c r="V250" s="118">
        <f t="shared" si="116"/>
        <v>78.421904320551477</v>
      </c>
      <c r="W250" s="118">
        <f t="shared" ref="W250" si="117">W251+W254+W256+W265</f>
        <v>81.129413575962786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80.79231776597824</v>
      </c>
      <c r="C251" s="123">
        <f t="shared" si="118"/>
        <v>78.776340410755708</v>
      </c>
      <c r="D251" s="123">
        <f t="shared" si="118"/>
        <v>78.476903138481774</v>
      </c>
      <c r="E251" s="123">
        <f t="shared" si="118"/>
        <v>78.682971527818211</v>
      </c>
      <c r="F251" s="123">
        <f t="shared" si="118"/>
        <v>77.416711445223328</v>
      </c>
      <c r="G251" s="123">
        <f t="shared" si="118"/>
        <v>73.645577398633293</v>
      </c>
      <c r="H251" s="123">
        <f t="shared" si="118"/>
        <v>63.83605871452373</v>
      </c>
      <c r="I251" s="123">
        <f t="shared" si="118"/>
        <v>70.631853722176089</v>
      </c>
      <c r="J251" s="123">
        <f t="shared" si="118"/>
        <v>77.329021307896454</v>
      </c>
      <c r="K251" s="123">
        <f t="shared" si="118"/>
        <v>78.828554425673445</v>
      </c>
      <c r="L251" s="123">
        <f t="shared" si="118"/>
        <v>83.365455991478626</v>
      </c>
      <c r="M251" s="123">
        <f t="shared" si="118"/>
        <v>78.161802978524577</v>
      </c>
      <c r="N251" s="123">
        <f t="shared" si="118"/>
        <v>79.448518026197689</v>
      </c>
      <c r="O251" s="123">
        <f t="shared" si="118"/>
        <v>78.528099533394894</v>
      </c>
      <c r="P251" s="123">
        <f t="shared" si="118"/>
        <v>70.781026316339378</v>
      </c>
      <c r="Q251" s="123">
        <f t="shared" si="118"/>
        <v>68.762844355162215</v>
      </c>
      <c r="R251" s="123">
        <f t="shared" ref="R251:V251" si="119">SUM(R252:R253)</f>
        <v>67.28231709375936</v>
      </c>
      <c r="S251" s="123">
        <f t="shared" si="119"/>
        <v>67.347488923428671</v>
      </c>
      <c r="T251" s="123">
        <f t="shared" si="119"/>
        <v>67.084987374727675</v>
      </c>
      <c r="U251" s="123">
        <f t="shared" si="119"/>
        <v>66.931293039968665</v>
      </c>
      <c r="V251" s="123">
        <f t="shared" si="119"/>
        <v>67.198766270560313</v>
      </c>
      <c r="W251" s="123">
        <f t="shared" ref="W251" si="120">SUM(W252:W253)</f>
        <v>70.286408879547821</v>
      </c>
      <c r="DA251" s="130" t="s">
        <v>2954</v>
      </c>
    </row>
    <row r="252" spans="1:105" ht="12" customHeight="1" x14ac:dyDescent="0.25">
      <c r="A252" s="97" t="s">
        <v>216</v>
      </c>
      <c r="B252" s="99">
        <v>78.945977770054654</v>
      </c>
      <c r="C252" s="99">
        <v>77.004097714313914</v>
      </c>
      <c r="D252" s="99">
        <v>76.744922463853257</v>
      </c>
      <c r="E252" s="99">
        <v>76.977558419184618</v>
      </c>
      <c r="F252" s="99">
        <v>75.772087947531105</v>
      </c>
      <c r="G252" s="99">
        <v>72.11763728636025</v>
      </c>
      <c r="H252" s="99">
        <v>62.544549247981671</v>
      </c>
      <c r="I252" s="99">
        <v>69.244047912903767</v>
      </c>
      <c r="J252" s="99">
        <v>75.803378575898236</v>
      </c>
      <c r="K252" s="99">
        <v>77.291871245954212</v>
      </c>
      <c r="L252" s="99">
        <v>81.706821884058783</v>
      </c>
      <c r="M252" s="99">
        <v>76.699447475706251</v>
      </c>
      <c r="N252" s="99">
        <v>77.963372773061977</v>
      </c>
      <c r="O252" s="99">
        <v>77.050382611435253</v>
      </c>
      <c r="P252" s="99">
        <v>69.536699650195985</v>
      </c>
      <c r="Q252" s="99">
        <v>67.520823397905275</v>
      </c>
      <c r="R252" s="99">
        <v>66.062024524708832</v>
      </c>
      <c r="S252" s="99">
        <v>66.146118455636852</v>
      </c>
      <c r="T252" s="99">
        <v>65.901697445661156</v>
      </c>
      <c r="U252" s="99">
        <v>65.774109986690476</v>
      </c>
      <c r="V252" s="99">
        <v>66.066008585570628</v>
      </c>
      <c r="W252" s="99">
        <v>69.073171098828411</v>
      </c>
      <c r="DA252" s="63" t="s">
        <v>2955</v>
      </c>
    </row>
    <row r="253" spans="1:105" ht="12" customHeight="1" x14ac:dyDescent="0.25">
      <c r="A253" s="97" t="s">
        <v>53</v>
      </c>
      <c r="B253" s="99">
        <v>1.8463399959235844</v>
      </c>
      <c r="C253" s="99">
        <v>1.7722426964417979</v>
      </c>
      <c r="D253" s="99">
        <v>1.7319806746285182</v>
      </c>
      <c r="E253" s="99">
        <v>1.7054131086335982</v>
      </c>
      <c r="F253" s="99">
        <v>1.6446234976922236</v>
      </c>
      <c r="G253" s="99">
        <v>1.5279401122730367</v>
      </c>
      <c r="H253" s="99">
        <v>1.291509466542061</v>
      </c>
      <c r="I253" s="99">
        <v>1.3878058092723233</v>
      </c>
      <c r="J253" s="99">
        <v>1.5256427319982153</v>
      </c>
      <c r="K253" s="99">
        <v>1.5366831797192342</v>
      </c>
      <c r="L253" s="99">
        <v>1.6586341074198412</v>
      </c>
      <c r="M253" s="99">
        <v>1.4623555028183326</v>
      </c>
      <c r="N253" s="99">
        <v>1.4851452531357192</v>
      </c>
      <c r="O253" s="99">
        <v>1.4777169219596382</v>
      </c>
      <c r="P253" s="99">
        <v>1.2443266661433889</v>
      </c>
      <c r="Q253" s="99">
        <v>1.2420209572569363</v>
      </c>
      <c r="R253" s="99">
        <v>1.2202925690505302</v>
      </c>
      <c r="S253" s="99">
        <v>1.2013704677918116</v>
      </c>
      <c r="T253" s="99">
        <v>1.1832899290665144</v>
      </c>
      <c r="U253" s="99">
        <v>1.1571830532781942</v>
      </c>
      <c r="V253" s="99">
        <v>1.1327576849896812</v>
      </c>
      <c r="W253" s="99">
        <v>1.2132377807194119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0.10082713619669666</v>
      </c>
      <c r="C254" s="123">
        <f t="shared" si="121"/>
        <v>0.11437900525699116</v>
      </c>
      <c r="D254" s="123">
        <f t="shared" si="121"/>
        <v>0.13932882199604182</v>
      </c>
      <c r="E254" s="123">
        <f t="shared" si="121"/>
        <v>0.20165273436725839</v>
      </c>
      <c r="F254" s="123">
        <f t="shared" si="121"/>
        <v>0.14548587176443559</v>
      </c>
      <c r="G254" s="123">
        <f t="shared" si="121"/>
        <v>0.12997026645789564</v>
      </c>
      <c r="H254" s="123">
        <f t="shared" si="121"/>
        <v>0.14885929795087996</v>
      </c>
      <c r="I254" s="123">
        <f t="shared" si="121"/>
        <v>7.944865999649639E-2</v>
      </c>
      <c r="J254" s="123">
        <f t="shared" si="121"/>
        <v>6.4199595377990526E-2</v>
      </c>
      <c r="K254" s="123">
        <f t="shared" si="121"/>
        <v>3.295350414223093E-2</v>
      </c>
      <c r="L254" s="123">
        <f t="shared" si="121"/>
        <v>7.3179654658050444E-2</v>
      </c>
      <c r="M254" s="123">
        <f t="shared" si="121"/>
        <v>0.3335401012509005</v>
      </c>
      <c r="N254" s="123">
        <f t="shared" si="121"/>
        <v>0.65738724370686896</v>
      </c>
      <c r="O254" s="123">
        <f t="shared" si="121"/>
        <v>0.96617489578766758</v>
      </c>
      <c r="P254" s="123">
        <f t="shared" si="121"/>
        <v>1.2229636104067134</v>
      </c>
      <c r="Q254" s="123">
        <f t="shared" si="121"/>
        <v>1.422474882958437</v>
      </c>
      <c r="R254" s="123">
        <f t="shared" si="121"/>
        <v>1.508661719173845</v>
      </c>
      <c r="S254" s="123">
        <f t="shared" si="121"/>
        <v>1.5302976148857583</v>
      </c>
      <c r="T254" s="123">
        <f t="shared" si="121"/>
        <v>1.4570893753777843</v>
      </c>
      <c r="U254" s="123">
        <f t="shared" si="121"/>
        <v>1.2965812770534764</v>
      </c>
      <c r="V254" s="123">
        <f t="shared" si="121"/>
        <v>1.0759922264460999</v>
      </c>
      <c r="W254" s="123">
        <f t="shared" si="121"/>
        <v>0.87481364966929509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0.10082713619669666</v>
      </c>
      <c r="C255" s="99">
        <f>RES_hhdet_tess!C48</f>
        <v>0.11437900525699116</v>
      </c>
      <c r="D255" s="99">
        <f>RES_hhdet_tess!D48</f>
        <v>0.13932882199604182</v>
      </c>
      <c r="E255" s="99">
        <f>RES_hhdet_tess!E48</f>
        <v>0.20165273436725839</v>
      </c>
      <c r="F255" s="99">
        <f>RES_hhdet_tess!F48</f>
        <v>0.14548587176443559</v>
      </c>
      <c r="G255" s="99">
        <f>RES_hhdet_tess!G48</f>
        <v>0.12997026645789564</v>
      </c>
      <c r="H255" s="99">
        <f>RES_hhdet_tess!H48</f>
        <v>0.14885929795087996</v>
      </c>
      <c r="I255" s="99">
        <f>RES_hhdet_tess!I48</f>
        <v>7.944865999649639E-2</v>
      </c>
      <c r="J255" s="99">
        <f>RES_hhdet_tess!J48</f>
        <v>6.4199595377990526E-2</v>
      </c>
      <c r="K255" s="99">
        <f>RES_hhdet_tess!K48</f>
        <v>3.295350414223093E-2</v>
      </c>
      <c r="L255" s="99">
        <f>RES_hhdet_tess!L48</f>
        <v>7.3179654658050444E-2</v>
      </c>
      <c r="M255" s="99">
        <f>RES_hhdet_tess!M48</f>
        <v>0.3335401012509005</v>
      </c>
      <c r="N255" s="99">
        <f>RES_hhdet_tess!N48</f>
        <v>0.65738724370686896</v>
      </c>
      <c r="O255" s="99">
        <f>RES_hhdet_tess!O48</f>
        <v>0.96617489578766758</v>
      </c>
      <c r="P255" s="99">
        <f>RES_hhdet_tess!P48</f>
        <v>1.2229636104067134</v>
      </c>
      <c r="Q255" s="99">
        <f>RES_hhdet_tess!Q48</f>
        <v>1.422474882958437</v>
      </c>
      <c r="R255" s="99">
        <f>RES_hhdet_tess!R48</f>
        <v>1.508661719173845</v>
      </c>
      <c r="S255" s="99">
        <f>RES_hhdet_tess!S48</f>
        <v>1.5302976148857583</v>
      </c>
      <c r="T255" s="99">
        <f>RES_hhdet_tess!T48</f>
        <v>1.4570893753777843</v>
      </c>
      <c r="U255" s="99">
        <f>RES_hhdet_tess!U48</f>
        <v>1.2965812770534764</v>
      </c>
      <c r="V255" s="99">
        <f>RES_hhdet_tess!V48</f>
        <v>1.0759922264460999</v>
      </c>
      <c r="W255" s="99">
        <f>RES_hhdet_tess!W48</f>
        <v>0.87481364966929509</v>
      </c>
      <c r="DA255" s="63" t="s">
        <v>2958</v>
      </c>
    </row>
    <row r="256" spans="1:105" ht="12" customHeight="1" x14ac:dyDescent="0.25">
      <c r="A256" s="121" t="s">
        <v>55</v>
      </c>
      <c r="B256" s="123">
        <v>9.9962036068121947</v>
      </c>
      <c r="C256" s="123">
        <v>8.9632957362610828</v>
      </c>
      <c r="D256" s="123">
        <v>10.2808798183327</v>
      </c>
      <c r="E256" s="123">
        <v>10.26849544763275</v>
      </c>
      <c r="F256" s="123">
        <v>9.9572604087018899</v>
      </c>
      <c r="G256" s="123">
        <v>9.9928592378647512</v>
      </c>
      <c r="H256" s="123">
        <v>9.819712570073591</v>
      </c>
      <c r="I256" s="123">
        <v>10.198986172098822</v>
      </c>
      <c r="J256" s="123">
        <v>9.3699603975092529</v>
      </c>
      <c r="K256" s="123">
        <v>9.9268154050344286</v>
      </c>
      <c r="L256" s="123">
        <v>9.7001518956381059</v>
      </c>
      <c r="M256" s="123">
        <v>9.8525515160851906</v>
      </c>
      <c r="N256" s="123">
        <v>9.6372950917552203</v>
      </c>
      <c r="O256" s="123">
        <v>9.5342861408723092</v>
      </c>
      <c r="P256" s="123">
        <v>9.7228623350711381</v>
      </c>
      <c r="Q256" s="123">
        <v>9.8053204627422339</v>
      </c>
      <c r="R256" s="123">
        <v>9.953820274362803</v>
      </c>
      <c r="S256" s="123">
        <v>9.8624392031102026</v>
      </c>
      <c r="T256" s="123">
        <v>9.419876986640686</v>
      </c>
      <c r="U256" s="123">
        <v>8.9413638515537919</v>
      </c>
      <c r="V256" s="123">
        <v>8.3896560753855649</v>
      </c>
      <c r="W256" s="123">
        <v>8.2276303720245778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9.9962036068121964</v>
      </c>
      <c r="C261" s="102">
        <v>8.9624040951716868</v>
      </c>
      <c r="D261" s="102">
        <v>10.27975892121048</v>
      </c>
      <c r="E261" s="102">
        <v>10.267181293279304</v>
      </c>
      <c r="F261" s="102">
        <v>9.9554598070539697</v>
      </c>
      <c r="G261" s="102">
        <v>9.9915831356139932</v>
      </c>
      <c r="H261" s="102">
        <v>9.8194674794073435</v>
      </c>
      <c r="I261" s="102">
        <v>10.198444467868372</v>
      </c>
      <c r="J261" s="102">
        <v>9.3697161431098213</v>
      </c>
      <c r="K261" s="102">
        <v>9.9258416935285521</v>
      </c>
      <c r="L261" s="102">
        <v>9.6872383560184421</v>
      </c>
      <c r="M261" s="102">
        <v>9.8559566954417299</v>
      </c>
      <c r="N261" s="102">
        <v>9.6369511575790821</v>
      </c>
      <c r="O261" s="102">
        <v>9.5349240172104839</v>
      </c>
      <c r="P261" s="102">
        <v>9.7262175066626551</v>
      </c>
      <c r="Q261" s="102">
        <v>9.8094409301552279</v>
      </c>
      <c r="R261" s="102">
        <v>9.9578842741265845</v>
      </c>
      <c r="S261" s="102">
        <v>9.8673076731333236</v>
      </c>
      <c r="T261" s="102">
        <v>9.4298079451467824</v>
      </c>
      <c r="U261" s="102">
        <v>8.9487591553140593</v>
      </c>
      <c r="V261" s="102">
        <v>8.3956989331699052</v>
      </c>
      <c r="W261" s="102">
        <v>8.2310980583112485</v>
      </c>
      <c r="DA261" s="131" t="s">
        <v>2964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8.9645279593147951</v>
      </c>
      <c r="D262" s="105">
        <v>10.282402033622967</v>
      </c>
      <c r="E262" s="105">
        <v>10.270235117852692</v>
      </c>
      <c r="F262" s="105">
        <v>9.9594671564209989</v>
      </c>
      <c r="G262" s="105">
        <v>9.9942939831434128</v>
      </c>
      <c r="H262" s="105">
        <v>9.8199654823599971</v>
      </c>
      <c r="I262" s="105">
        <v>10.199455273101558</v>
      </c>
      <c r="J262" s="105">
        <v>9.3701715859361627</v>
      </c>
      <c r="K262" s="105">
        <v>9.9275747862052963</v>
      </c>
      <c r="L262" s="105">
        <v>9.7141674779291609</v>
      </c>
      <c r="M262" s="105">
        <v>9.8503071075151674</v>
      </c>
      <c r="N262" s="105">
        <v>9.6375707403767112</v>
      </c>
      <c r="O262" s="105">
        <v>9.5337629627575318</v>
      </c>
      <c r="P262" s="105">
        <v>9.7203825582494083</v>
      </c>
      <c r="Q262" s="105">
        <v>9.8022104300814075</v>
      </c>
      <c r="R262" s="105">
        <v>9.9508184852878099</v>
      </c>
      <c r="S262" s="105">
        <v>9.8588219174950584</v>
      </c>
      <c r="T262" s="105">
        <v>9.4115203168880015</v>
      </c>
      <c r="U262" s="105">
        <v>8.9343953649189025</v>
      </c>
      <c r="V262" s="105">
        <v>8.383773479187651</v>
      </c>
      <c r="W262" s="105">
        <v>8.2240791949992644</v>
      </c>
      <c r="DA262" s="132" t="s">
        <v>2965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4.3563678345967283</v>
      </c>
      <c r="D263" s="99">
        <v>5.2554211507021726</v>
      </c>
      <c r="E263" s="99">
        <v>5.1346204482587234</v>
      </c>
      <c r="F263" s="99">
        <v>4.989102412301194</v>
      </c>
      <c r="G263" s="99">
        <v>5.0737781789919012</v>
      </c>
      <c r="H263" s="99">
        <v>4.8985031719814929</v>
      </c>
      <c r="I263" s="99">
        <v>5.4322070591613114</v>
      </c>
      <c r="J263" s="99">
        <v>4.5198983202775045</v>
      </c>
      <c r="K263" s="99">
        <v>4.9469266223468749</v>
      </c>
      <c r="L263" s="99">
        <v>4.0932986239584928</v>
      </c>
      <c r="M263" s="99">
        <v>4.5633306859260871</v>
      </c>
      <c r="N263" s="99">
        <v>4.2599000642280078</v>
      </c>
      <c r="O263" s="99">
        <v>4.3088773433357774</v>
      </c>
      <c r="P263" s="99">
        <v>4.5742268900225129</v>
      </c>
      <c r="Q263" s="99">
        <v>4.6656666281070844</v>
      </c>
      <c r="R263" s="99">
        <v>4.9080629792541837</v>
      </c>
      <c r="S263" s="99">
        <v>4.8922925779200215</v>
      </c>
      <c r="T263" s="99">
        <v>4.4660719130061235</v>
      </c>
      <c r="U263" s="99">
        <v>4.0883539086179619</v>
      </c>
      <c r="V263" s="99">
        <v>3.7983255678738082</v>
      </c>
      <c r="W263" s="99">
        <v>3.7130387275753884</v>
      </c>
      <c r="DA263" s="63" t="s">
        <v>2966</v>
      </c>
    </row>
    <row r="264" spans="1:105" ht="12" customHeight="1" x14ac:dyDescent="0.25">
      <c r="A264" s="108" t="s">
        <v>52</v>
      </c>
      <c r="B264" s="99">
        <v>4.6168311256957519</v>
      </c>
      <c r="C264" s="99">
        <v>4.6081601247180668</v>
      </c>
      <c r="D264" s="99">
        <v>5.0269808829207916</v>
      </c>
      <c r="E264" s="99">
        <v>5.1356146695939682</v>
      </c>
      <c r="F264" s="99">
        <v>4.9703647441198031</v>
      </c>
      <c r="G264" s="99">
        <v>4.9205158041515116</v>
      </c>
      <c r="H264" s="99">
        <v>4.9214623103785033</v>
      </c>
      <c r="I264" s="99">
        <v>4.7672482139402446</v>
      </c>
      <c r="J264" s="99">
        <v>4.8502732656586591</v>
      </c>
      <c r="K264" s="99">
        <v>4.9806481638584206</v>
      </c>
      <c r="L264" s="99">
        <v>5.6208688539706682</v>
      </c>
      <c r="M264" s="99">
        <v>5.2869764215890802</v>
      </c>
      <c r="N264" s="99">
        <v>5.3776706761487016</v>
      </c>
      <c r="O264" s="99">
        <v>5.2248856194217552</v>
      </c>
      <c r="P264" s="99">
        <v>5.1461556682268963</v>
      </c>
      <c r="Q264" s="99">
        <v>5.136543801974323</v>
      </c>
      <c r="R264" s="99">
        <v>5.0427555060336271</v>
      </c>
      <c r="S264" s="99">
        <v>4.9665293395750378</v>
      </c>
      <c r="T264" s="99">
        <v>4.9454484038818789</v>
      </c>
      <c r="U264" s="99">
        <v>4.8460414563009397</v>
      </c>
      <c r="V264" s="99">
        <v>4.5854479113138433</v>
      </c>
      <c r="W264" s="99">
        <v>4.5110404674238742</v>
      </c>
      <c r="DA264" s="63" t="s">
        <v>2967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1.7906892823099028</v>
      </c>
      <c r="D265" s="123">
        <v>1.7916066293065809</v>
      </c>
      <c r="E265" s="123">
        <v>1.7851762134610165</v>
      </c>
      <c r="F265" s="123">
        <v>1.8349466825892013</v>
      </c>
      <c r="G265" s="123">
        <v>1.8370278652689376</v>
      </c>
      <c r="H265" s="123">
        <v>2.0064880656995352</v>
      </c>
      <c r="I265" s="123">
        <v>1.8717526701263048</v>
      </c>
      <c r="J265" s="123">
        <v>1.9160046066026959</v>
      </c>
      <c r="K265" s="123">
        <v>1.744057104974835</v>
      </c>
      <c r="L265" s="123">
        <v>2.1230032798019591</v>
      </c>
      <c r="M265" s="123">
        <v>2.1075118273089846</v>
      </c>
      <c r="N265" s="123">
        <v>2.0972769491872958</v>
      </c>
      <c r="O265" s="123">
        <v>2.0444973250468519</v>
      </c>
      <c r="P265" s="123">
        <v>1.9947288220286981</v>
      </c>
      <c r="Q265" s="123">
        <v>1.9504311660972529</v>
      </c>
      <c r="R265" s="123">
        <v>1.9043267070872407</v>
      </c>
      <c r="S265" s="123">
        <v>1.8646683552424419</v>
      </c>
      <c r="T265" s="123">
        <v>1.8277729935502918</v>
      </c>
      <c r="U265" s="123">
        <v>1.79289332852691</v>
      </c>
      <c r="V265" s="123">
        <v>1.7574897481594967</v>
      </c>
      <c r="W265" s="123">
        <v>1.7405606747211022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1.7906892823099028</v>
      </c>
      <c r="D267" s="110">
        <v>1.7916066293065809</v>
      </c>
      <c r="E267" s="110">
        <v>1.7851762134610165</v>
      </c>
      <c r="F267" s="110">
        <v>1.8349466825892013</v>
      </c>
      <c r="G267" s="110">
        <v>1.8370278652689376</v>
      </c>
      <c r="H267" s="110">
        <v>2.0064880656995352</v>
      </c>
      <c r="I267" s="110">
        <v>1.8717526701263048</v>
      </c>
      <c r="J267" s="110">
        <v>1.9160046066026959</v>
      </c>
      <c r="K267" s="110">
        <v>1.744057104974835</v>
      </c>
      <c r="L267" s="110">
        <v>2.1230032798019591</v>
      </c>
      <c r="M267" s="110">
        <v>2.1075118273089846</v>
      </c>
      <c r="N267" s="110">
        <v>2.0972769491872958</v>
      </c>
      <c r="O267" s="110">
        <v>2.0444973250468519</v>
      </c>
      <c r="P267" s="110">
        <v>1.9947288220286981</v>
      </c>
      <c r="Q267" s="110">
        <v>1.9504311660972529</v>
      </c>
      <c r="R267" s="110">
        <v>1.9043267070872407</v>
      </c>
      <c r="S267" s="110">
        <v>1.8646683552424419</v>
      </c>
      <c r="T267" s="110">
        <v>1.8277729935502918</v>
      </c>
      <c r="U267" s="110">
        <v>1.79289332852691</v>
      </c>
      <c r="V267" s="110">
        <v>1.7574897481594967</v>
      </c>
      <c r="W267" s="110">
        <v>1.7405606747211022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42.917698255568936</v>
      </c>
      <c r="C269" s="118">
        <f t="shared" si="122"/>
        <v>41.84951018974202</v>
      </c>
      <c r="D269" s="118">
        <f t="shared" si="122"/>
        <v>41.692240156537132</v>
      </c>
      <c r="E269" s="118">
        <f t="shared" si="122"/>
        <v>41.795981294663143</v>
      </c>
      <c r="F269" s="118">
        <f t="shared" si="122"/>
        <v>41.061509691107908</v>
      </c>
      <c r="G269" s="118">
        <f t="shared" si="122"/>
        <v>39.018006269340226</v>
      </c>
      <c r="H269" s="118">
        <f t="shared" si="122"/>
        <v>33.736978684420393</v>
      </c>
      <c r="I269" s="118">
        <f t="shared" si="122"/>
        <v>37.350736339921802</v>
      </c>
      <c r="J269" s="118">
        <f t="shared" si="122"/>
        <v>40.889598679846912</v>
      </c>
      <c r="K269" s="118">
        <f t="shared" si="122"/>
        <v>41.692516294601276</v>
      </c>
      <c r="L269" s="118">
        <f t="shared" si="122"/>
        <v>42.259365520779227</v>
      </c>
      <c r="M269" s="118">
        <f t="shared" si="122"/>
        <v>36.853270169110182</v>
      </c>
      <c r="N269" s="118">
        <f t="shared" si="122"/>
        <v>34.543794566625088</v>
      </c>
      <c r="O269" s="118">
        <f t="shared" si="122"/>
        <v>31.7165196007461</v>
      </c>
      <c r="P269" s="118">
        <f t="shared" si="122"/>
        <v>28.386652138793593</v>
      </c>
      <c r="Q269" s="118">
        <f t="shared" si="122"/>
        <v>27.44552702958654</v>
      </c>
      <c r="R269" s="118">
        <f t="shared" ref="R269:V269" si="123">R270+R273+R275+R284</f>
        <v>26.819821064063365</v>
      </c>
      <c r="S269" s="118">
        <f t="shared" si="123"/>
        <v>26.834651778625094</v>
      </c>
      <c r="T269" s="118">
        <f t="shared" si="123"/>
        <v>26.680303558195433</v>
      </c>
      <c r="U269" s="118">
        <f t="shared" si="123"/>
        <v>26.545607610559383</v>
      </c>
      <c r="V269" s="118">
        <f t="shared" si="123"/>
        <v>26.548581358770061</v>
      </c>
      <c r="W269" s="118">
        <f t="shared" ref="W269" si="124">W270+W273+W275+W284</f>
        <v>27.709251369066202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42.917698255568936</v>
      </c>
      <c r="C270" s="123">
        <f t="shared" si="125"/>
        <v>41.84951018974202</v>
      </c>
      <c r="D270" s="123">
        <f t="shared" si="125"/>
        <v>41.692240156537132</v>
      </c>
      <c r="E270" s="123">
        <f t="shared" si="125"/>
        <v>41.795981294663143</v>
      </c>
      <c r="F270" s="123">
        <f t="shared" si="125"/>
        <v>41.061509691107908</v>
      </c>
      <c r="G270" s="123">
        <f t="shared" si="125"/>
        <v>39.018006269340226</v>
      </c>
      <c r="H270" s="123">
        <f t="shared" si="125"/>
        <v>33.736978684420393</v>
      </c>
      <c r="I270" s="123">
        <f t="shared" si="125"/>
        <v>37.350736339921802</v>
      </c>
      <c r="J270" s="123">
        <f t="shared" si="125"/>
        <v>40.889598679846912</v>
      </c>
      <c r="K270" s="123">
        <f t="shared" si="125"/>
        <v>41.692516294601276</v>
      </c>
      <c r="L270" s="123">
        <f t="shared" si="125"/>
        <v>42.259365520779227</v>
      </c>
      <c r="M270" s="123">
        <f t="shared" si="125"/>
        <v>36.853270169110182</v>
      </c>
      <c r="N270" s="123">
        <f t="shared" si="125"/>
        <v>34.543794566625088</v>
      </c>
      <c r="O270" s="123">
        <f t="shared" si="125"/>
        <v>31.7165196007461</v>
      </c>
      <c r="P270" s="123">
        <f t="shared" si="125"/>
        <v>28.386652138793593</v>
      </c>
      <c r="Q270" s="123">
        <f t="shared" si="125"/>
        <v>27.44552702958654</v>
      </c>
      <c r="R270" s="123">
        <f t="shared" ref="R270:V270" si="126">SUM(R271:R272)</f>
        <v>26.819821064063365</v>
      </c>
      <c r="S270" s="123">
        <f t="shared" si="126"/>
        <v>26.834651778625094</v>
      </c>
      <c r="T270" s="123">
        <f t="shared" si="126"/>
        <v>26.680303558195433</v>
      </c>
      <c r="U270" s="123">
        <f t="shared" si="126"/>
        <v>26.545607610559383</v>
      </c>
      <c r="V270" s="123">
        <f t="shared" si="126"/>
        <v>26.548581358770061</v>
      </c>
      <c r="W270" s="123">
        <f t="shared" ref="W270" si="127">SUM(W271:W272)</f>
        <v>27.709251369066202</v>
      </c>
      <c r="DA270" s="130" t="s">
        <v>3122</v>
      </c>
    </row>
    <row r="271" spans="1:105" ht="12" customHeight="1" x14ac:dyDescent="0.25">
      <c r="A271" s="97" t="s">
        <v>216</v>
      </c>
      <c r="B271" s="99">
        <v>42.917698255568936</v>
      </c>
      <c r="C271" s="99">
        <v>41.84951018974202</v>
      </c>
      <c r="D271" s="99">
        <v>41.692240156537132</v>
      </c>
      <c r="E271" s="99">
        <v>41.795981294663143</v>
      </c>
      <c r="F271" s="99">
        <v>41.061509691107908</v>
      </c>
      <c r="G271" s="99">
        <v>39.018006269340226</v>
      </c>
      <c r="H271" s="99">
        <v>33.736978684420393</v>
      </c>
      <c r="I271" s="99">
        <v>37.350736339921802</v>
      </c>
      <c r="J271" s="99">
        <v>40.889598679846912</v>
      </c>
      <c r="K271" s="99">
        <v>41.692516294601276</v>
      </c>
      <c r="L271" s="99">
        <v>42.259365520779227</v>
      </c>
      <c r="M271" s="99">
        <v>36.853270169110182</v>
      </c>
      <c r="N271" s="99">
        <v>34.543794566625088</v>
      </c>
      <c r="O271" s="99">
        <v>31.7165196007461</v>
      </c>
      <c r="P271" s="99">
        <v>28.386652138793593</v>
      </c>
      <c r="Q271" s="99">
        <v>27.44552702958654</v>
      </c>
      <c r="R271" s="99">
        <v>26.819821064063365</v>
      </c>
      <c r="S271" s="99">
        <v>26.834651778625094</v>
      </c>
      <c r="T271" s="99">
        <v>26.680303558195433</v>
      </c>
      <c r="U271" s="99">
        <v>26.545607610559383</v>
      </c>
      <c r="V271" s="99">
        <v>26.548581358770061</v>
      </c>
      <c r="W271" s="99">
        <v>27.709251369066202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0.87414286134433727</v>
      </c>
      <c r="M290" s="117">
        <f t="shared" si="129"/>
        <v>1.2298294606562439</v>
      </c>
      <c r="N290" s="117">
        <f t="shared" si="129"/>
        <v>1.0677910523235352</v>
      </c>
      <c r="O290" s="117">
        <f t="shared" si="129"/>
        <v>1.1560483740241156</v>
      </c>
      <c r="P290" s="117">
        <f t="shared" si="129"/>
        <v>0.7183746528842081</v>
      </c>
      <c r="Q290" s="117">
        <f t="shared" si="129"/>
        <v>0.20760224419725354</v>
      </c>
      <c r="R290" s="117">
        <f t="shared" ref="R290:V290" si="130">R291+R294+R296+R305</f>
        <v>5.3774242805721774E-2</v>
      </c>
      <c r="S290" s="117">
        <f t="shared" si="130"/>
        <v>1.3357889195009048E-2</v>
      </c>
      <c r="T290" s="117">
        <f t="shared" si="130"/>
        <v>4.9541145831052583E-2</v>
      </c>
      <c r="U290" s="117">
        <f t="shared" si="130"/>
        <v>6.6136881603587619E-2</v>
      </c>
      <c r="V290" s="117">
        <f t="shared" si="130"/>
        <v>9.0588361264789627E-2</v>
      </c>
      <c r="W290" s="117">
        <f t="shared" ref="W290" si="131">W291+W294+W296+W305</f>
        <v>5.2300983626709825E-3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0.77988035865788441</v>
      </c>
      <c r="M291" s="122">
        <f t="shared" si="132"/>
        <v>1.0947377412503745</v>
      </c>
      <c r="N291" s="122">
        <f t="shared" si="132"/>
        <v>0.94333955668941316</v>
      </c>
      <c r="O291" s="122">
        <f t="shared" si="132"/>
        <v>1.0186346532427055</v>
      </c>
      <c r="P291" s="122">
        <f t="shared" si="132"/>
        <v>0.62027268706447103</v>
      </c>
      <c r="Q291" s="122">
        <f t="shared" si="132"/>
        <v>0.17636894979545345</v>
      </c>
      <c r="R291" s="122">
        <f t="shared" ref="R291:V291" si="133">SUM(R292:R293)</f>
        <v>4.5196136035009417E-2</v>
      </c>
      <c r="S291" s="122">
        <f t="shared" si="133"/>
        <v>1.1181882380895999E-2</v>
      </c>
      <c r="T291" s="122">
        <f t="shared" si="133"/>
        <v>4.1331350915873401E-2</v>
      </c>
      <c r="U291" s="122">
        <f t="shared" si="133"/>
        <v>5.5220626616360582E-2</v>
      </c>
      <c r="V291" s="122">
        <f t="shared" si="133"/>
        <v>7.5473405140139366E-2</v>
      </c>
      <c r="W291" s="122">
        <f t="shared" ref="W291" si="134">SUM(W292:W293)</f>
        <v>4.2885947621028918E-3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0.77029846896889065</v>
      </c>
      <c r="M292" s="98">
        <v>1.081840617527716</v>
      </c>
      <c r="N292" s="98">
        <v>0.93191277737877309</v>
      </c>
      <c r="O292" s="98">
        <v>1.0057366956717653</v>
      </c>
      <c r="P292" s="98">
        <v>0.61262791239951875</v>
      </c>
      <c r="Q292" s="98">
        <v>0.17406026010279702</v>
      </c>
      <c r="R292" s="98">
        <v>4.4592628905004615E-2</v>
      </c>
      <c r="S292" s="98">
        <v>1.1033397523684194E-2</v>
      </c>
      <c r="T292" s="98">
        <v>4.0784287457208517E-2</v>
      </c>
      <c r="U292" s="98">
        <v>5.4499788979370231E-2</v>
      </c>
      <c r="V292" s="98">
        <v>7.4507746199011807E-2</v>
      </c>
      <c r="W292" s="98">
        <v>4.2322063114580612E-3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9.5818896889937558E-3</v>
      </c>
      <c r="M293" s="98">
        <v>1.2897123722658489E-2</v>
      </c>
      <c r="N293" s="98">
        <v>1.1426779310640022E-2</v>
      </c>
      <c r="O293" s="98">
        <v>1.2897957570940342E-2</v>
      </c>
      <c r="P293" s="98">
        <v>7.6447746649522287E-3</v>
      </c>
      <c r="Q293" s="98">
        <v>2.308689692656437E-3</v>
      </c>
      <c r="R293" s="98">
        <v>6.0350713000480052E-4</v>
      </c>
      <c r="S293" s="98">
        <v>1.4848485721180669E-4</v>
      </c>
      <c r="T293" s="98">
        <v>5.470634586648848E-4</v>
      </c>
      <c r="U293" s="98">
        <v>7.2083763699035185E-4</v>
      </c>
      <c r="V293" s="98">
        <v>9.6565894112755554E-4</v>
      </c>
      <c r="W293" s="98">
        <v>5.6388450644830266E-5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1.4552159608309245E-3</v>
      </c>
      <c r="M294" s="122">
        <f t="shared" si="135"/>
        <v>5.0058194049331399E-3</v>
      </c>
      <c r="N294" s="122">
        <f t="shared" si="135"/>
        <v>4.5130400509506216E-3</v>
      </c>
      <c r="O294" s="122">
        <f t="shared" si="135"/>
        <v>3.804606812676449E-3</v>
      </c>
      <c r="P294" s="122">
        <f t="shared" si="135"/>
        <v>3.4104569040515559E-3</v>
      </c>
      <c r="Q294" s="122">
        <f t="shared" si="135"/>
        <v>9.9888513700843815E-4</v>
      </c>
      <c r="R294" s="122">
        <f t="shared" si="135"/>
        <v>2.8455132051852873E-4</v>
      </c>
      <c r="S294" s="122">
        <f t="shared" si="135"/>
        <v>3.9531064305897858E-5</v>
      </c>
      <c r="T294" s="122">
        <f t="shared" si="135"/>
        <v>1.0913483567668116E-4</v>
      </c>
      <c r="U294" s="122">
        <f t="shared" si="135"/>
        <v>1.1386753849216502E-4</v>
      </c>
      <c r="V294" s="122">
        <f t="shared" si="135"/>
        <v>1.4647804827946139E-4</v>
      </c>
      <c r="W294" s="122">
        <f t="shared" si="135"/>
        <v>1.4043372412474085E-5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1.4552159608309245E-3</v>
      </c>
      <c r="M295" s="98">
        <v>5.0058194049331399E-3</v>
      </c>
      <c r="N295" s="98">
        <v>4.5130400509506216E-3</v>
      </c>
      <c r="O295" s="98">
        <v>3.804606812676449E-3</v>
      </c>
      <c r="P295" s="98">
        <v>3.4104569040515559E-3</v>
      </c>
      <c r="Q295" s="98">
        <v>9.9888513700843815E-4</v>
      </c>
      <c r="R295" s="98">
        <v>2.8455132051852873E-4</v>
      </c>
      <c r="S295" s="98">
        <v>3.9531064305897858E-5</v>
      </c>
      <c r="T295" s="98">
        <v>1.0913483567668116E-4</v>
      </c>
      <c r="U295" s="98">
        <v>1.1386753849216502E-4</v>
      </c>
      <c r="V295" s="98">
        <v>1.4647804827946139E-4</v>
      </c>
      <c r="W295" s="98">
        <v>1.4043372412474085E-5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7.6286241623381323E-2</v>
      </c>
      <c r="M296" s="122">
        <v>0.10500226928883516</v>
      </c>
      <c r="N296" s="122">
        <v>9.7774595838958644E-2</v>
      </c>
      <c r="O296" s="122">
        <v>0.10878639772554394</v>
      </c>
      <c r="P296" s="122">
        <v>7.7268175145113874E-2</v>
      </c>
      <c r="Q296" s="122">
        <v>2.493281901567531E-2</v>
      </c>
      <c r="R296" s="122">
        <v>6.8705929300412211E-3</v>
      </c>
      <c r="S296" s="122">
        <v>1.7755382926822895E-3</v>
      </c>
      <c r="T296" s="122">
        <v>6.7207542432787138E-3</v>
      </c>
      <c r="U296" s="122">
        <v>8.8807322801608586E-3</v>
      </c>
      <c r="V296" s="122">
        <v>1.2218107181093464E-2</v>
      </c>
      <c r="W296" s="122">
        <v>7.5419735762869669E-4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6.7922979466860919E-2</v>
      </c>
      <c r="M301" s="101">
        <v>9.4197265563048284E-3</v>
      </c>
      <c r="N301" s="101">
        <v>5.9711208135845711E-2</v>
      </c>
      <c r="O301" s="101">
        <v>5.3675994820230277E-2</v>
      </c>
      <c r="P301" s="101">
        <v>2.1837228423482635E-2</v>
      </c>
      <c r="Q301" s="101">
        <v>1.3716044393410743E-2</v>
      </c>
      <c r="R301" s="101">
        <v>3.048906584579424E-3</v>
      </c>
      <c r="S301" s="101">
        <v>8.8478064700672982E-4</v>
      </c>
      <c r="T301" s="101">
        <v>4.3878852700242003E-3</v>
      </c>
      <c r="U301" s="101">
        <v>4.4108638470710905E-3</v>
      </c>
      <c r="V301" s="101">
        <v>6.8303149156367085E-3</v>
      </c>
      <c r="W301" s="101">
        <v>4.3870294179511278E-4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8.3632621565204075E-3</v>
      </c>
      <c r="M302" s="104">
        <v>9.5582542732530335E-2</v>
      </c>
      <c r="N302" s="104">
        <v>3.8063387703112933E-2</v>
      </c>
      <c r="O302" s="104">
        <v>5.5110402905313667E-2</v>
      </c>
      <c r="P302" s="104">
        <v>5.5430946721631236E-2</v>
      </c>
      <c r="Q302" s="104">
        <v>1.1216774622264569E-2</v>
      </c>
      <c r="R302" s="104">
        <v>3.8216863454617971E-3</v>
      </c>
      <c r="S302" s="104">
        <v>8.9075764567555984E-4</v>
      </c>
      <c r="T302" s="104">
        <v>2.3328689732545135E-3</v>
      </c>
      <c r="U302" s="104">
        <v>4.4698684330897673E-3</v>
      </c>
      <c r="V302" s="104">
        <v>5.3877922654567553E-3</v>
      </c>
      <c r="W302" s="104">
        <v>3.1549441583358386E-4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4.15701237054464E-3</v>
      </c>
      <c r="M303" s="98">
        <v>5.1452651143291589E-2</v>
      </c>
      <c r="N303" s="98">
        <v>1.9604880188057991E-2</v>
      </c>
      <c r="O303" s="98">
        <v>2.8784998828856413E-2</v>
      </c>
      <c r="P303" s="98">
        <v>2.9788795757306526E-2</v>
      </c>
      <c r="Q303" s="98">
        <v>6.0495729146258156E-3</v>
      </c>
      <c r="R303" s="98">
        <v>2.1172516882835058E-3</v>
      </c>
      <c r="S303" s="98">
        <v>4.9400722822482345E-4</v>
      </c>
      <c r="T303" s="98">
        <v>1.2381238364416538E-3</v>
      </c>
      <c r="U303" s="98">
        <v>2.2867583963117524E-3</v>
      </c>
      <c r="V303" s="98">
        <v>2.7214689358453282E-3</v>
      </c>
      <c r="W303" s="98">
        <v>1.5839197497370357E-4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4.2062497859757684E-3</v>
      </c>
      <c r="M304" s="98">
        <v>4.4129891589238752E-2</v>
      </c>
      <c r="N304" s="98">
        <v>1.8458507515054939E-2</v>
      </c>
      <c r="O304" s="98">
        <v>2.6325404076457254E-2</v>
      </c>
      <c r="P304" s="98">
        <v>2.5642150964324706E-2</v>
      </c>
      <c r="Q304" s="98">
        <v>5.1672017076387538E-3</v>
      </c>
      <c r="R304" s="98">
        <v>1.7044346571782913E-3</v>
      </c>
      <c r="S304" s="98">
        <v>3.9675041745073638E-4</v>
      </c>
      <c r="T304" s="98">
        <v>1.0947451368128599E-3</v>
      </c>
      <c r="U304" s="98">
        <v>2.1831100367780145E-3</v>
      </c>
      <c r="V304" s="98">
        <v>2.6663233296114271E-3</v>
      </c>
      <c r="W304" s="98">
        <v>1.5710244085988026E-4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1.6521045102240457E-2</v>
      </c>
      <c r="M305" s="122">
        <v>2.5083630712101252E-2</v>
      </c>
      <c r="N305" s="122">
        <v>2.2163859744212963E-2</v>
      </c>
      <c r="O305" s="122">
        <v>2.4822716243189664E-2</v>
      </c>
      <c r="P305" s="122">
        <v>1.7423333770571686E-2</v>
      </c>
      <c r="Q305" s="122">
        <v>5.3015902491163466E-3</v>
      </c>
      <c r="R305" s="122">
        <v>1.4229625201526105E-3</v>
      </c>
      <c r="S305" s="122">
        <v>3.6093745712486154E-4</v>
      </c>
      <c r="T305" s="122">
        <v>1.3799058362237862E-3</v>
      </c>
      <c r="U305" s="122">
        <v>1.9216551685740132E-3</v>
      </c>
      <c r="V305" s="122">
        <v>2.7503708952773373E-3</v>
      </c>
      <c r="W305" s="122">
        <v>1.7326287052692009E-4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1.6521045102240457E-2</v>
      </c>
      <c r="M307" s="33">
        <v>2.5083630712101252E-2</v>
      </c>
      <c r="N307" s="33">
        <v>2.2163859744212963E-2</v>
      </c>
      <c r="O307" s="33">
        <v>2.4822716243189664E-2</v>
      </c>
      <c r="P307" s="33">
        <v>1.7423333770571686E-2</v>
      </c>
      <c r="Q307" s="33">
        <v>5.3015902491163466E-3</v>
      </c>
      <c r="R307" s="33">
        <v>1.4229625201526105E-3</v>
      </c>
      <c r="S307" s="33">
        <v>3.6093745712486154E-4</v>
      </c>
      <c r="T307" s="33">
        <v>1.3799058362237862E-3</v>
      </c>
      <c r="U307" s="33">
        <v>1.9216551685740132E-3</v>
      </c>
      <c r="V307" s="33">
        <v>2.7503708952773373E-3</v>
      </c>
      <c r="W307" s="33">
        <v>1.7326287052692009E-4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0.55693367486023004</v>
      </c>
      <c r="M309" s="117">
        <f t="shared" si="136"/>
        <v>0.81634846386117921</v>
      </c>
      <c r="N309" s="117">
        <f t="shared" si="136"/>
        <v>0.72339051102328744</v>
      </c>
      <c r="O309" s="117">
        <f t="shared" si="136"/>
        <v>0.80865404571965549</v>
      </c>
      <c r="P309" s="117">
        <f t="shared" si="136"/>
        <v>0.52806618887203338</v>
      </c>
      <c r="Q309" s="117">
        <f t="shared" si="136"/>
        <v>0.15690656067076098</v>
      </c>
      <c r="R309" s="117">
        <f t="shared" ref="R309:V309" si="137">R310+R313+R315+R324</f>
        <v>4.1447647362865901E-2</v>
      </c>
      <c r="S309" s="117">
        <f t="shared" si="137"/>
        <v>1.0288789306454596E-2</v>
      </c>
      <c r="T309" s="117">
        <f t="shared" si="137"/>
        <v>3.8264084735778164E-2</v>
      </c>
      <c r="U309" s="117">
        <f t="shared" si="137"/>
        <v>5.1442779533384948E-2</v>
      </c>
      <c r="V309" s="117">
        <f t="shared" si="137"/>
        <v>7.0775724765348089E-2</v>
      </c>
      <c r="W309" s="117">
        <f t="shared" ref="W309" si="138">W310+W313+W315+W324</f>
        <v>4.1297969931043E-3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0.48160025144160162</v>
      </c>
      <c r="M310" s="122">
        <f t="shared" si="139"/>
        <v>0.68934157354849379</v>
      </c>
      <c r="N310" s="122">
        <f t="shared" si="139"/>
        <v>0.61128073508363023</v>
      </c>
      <c r="O310" s="122">
        <f t="shared" si="139"/>
        <v>0.68541686222631737</v>
      </c>
      <c r="P310" s="122">
        <f t="shared" si="139"/>
        <v>0.43485767159482702</v>
      </c>
      <c r="Q310" s="122">
        <f t="shared" si="139"/>
        <v>0.12781754532637962</v>
      </c>
      <c r="R310" s="122">
        <f t="shared" ref="R310:V310" si="140">SUM(R311:R312)</f>
        <v>3.3275100675997191E-2</v>
      </c>
      <c r="S310" s="122">
        <f t="shared" si="140"/>
        <v>8.3238955380264754E-3</v>
      </c>
      <c r="T310" s="122">
        <f t="shared" si="140"/>
        <v>3.1015006818033809E-2</v>
      </c>
      <c r="U310" s="122">
        <f t="shared" si="140"/>
        <v>4.1693140060219201E-2</v>
      </c>
      <c r="V310" s="122">
        <f t="shared" si="140"/>
        <v>5.7285940622418693E-2</v>
      </c>
      <c r="W310" s="122">
        <f t="shared" ref="W310" si="141">SUM(W311:W312)</f>
        <v>3.266747673944513E-3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0.47201836175260786</v>
      </c>
      <c r="M311" s="98">
        <v>0.67644444982583529</v>
      </c>
      <c r="N311" s="98">
        <v>0.59985395577299017</v>
      </c>
      <c r="O311" s="98">
        <v>0.672518904655377</v>
      </c>
      <c r="P311" s="98">
        <v>0.4272128969298748</v>
      </c>
      <c r="Q311" s="98">
        <v>0.12550885563372319</v>
      </c>
      <c r="R311" s="98">
        <v>3.2671593545992389E-2</v>
      </c>
      <c r="S311" s="98">
        <v>8.1754106808146678E-3</v>
      </c>
      <c r="T311" s="98">
        <v>3.0467943359368924E-2</v>
      </c>
      <c r="U311" s="98">
        <v>4.097230242322885E-2</v>
      </c>
      <c r="V311" s="98">
        <v>5.6320281681291134E-2</v>
      </c>
      <c r="W311" s="98">
        <v>3.2103592232996829E-3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9.5818896889937558E-3</v>
      </c>
      <c r="M312" s="98">
        <v>1.2897123722658489E-2</v>
      </c>
      <c r="N312" s="98">
        <v>1.1426779310640022E-2</v>
      </c>
      <c r="O312" s="98">
        <v>1.2897957570940342E-2</v>
      </c>
      <c r="P312" s="98">
        <v>7.6447746649522287E-3</v>
      </c>
      <c r="Q312" s="98">
        <v>2.308689692656437E-3</v>
      </c>
      <c r="R312" s="98">
        <v>6.0350713000480052E-4</v>
      </c>
      <c r="S312" s="98">
        <v>1.4848485721180669E-4</v>
      </c>
      <c r="T312" s="98">
        <v>5.470634586648848E-4</v>
      </c>
      <c r="U312" s="98">
        <v>7.2083763699035185E-4</v>
      </c>
      <c r="V312" s="98">
        <v>9.6565894112755554E-4</v>
      </c>
      <c r="W312" s="98">
        <v>5.6388450644830266E-5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5.0856703085925513E-3</v>
      </c>
      <c r="M313" s="122">
        <f t="shared" si="142"/>
        <v>1.8122788612151317E-2</v>
      </c>
      <c r="N313" s="122">
        <f t="shared" si="142"/>
        <v>1.7023911883182349E-2</v>
      </c>
      <c r="O313" s="122">
        <f t="shared" si="142"/>
        <v>1.5041347768402246E-2</v>
      </c>
      <c r="P313" s="122">
        <f t="shared" si="142"/>
        <v>1.4153628486967886E-2</v>
      </c>
      <c r="Q313" s="122">
        <f t="shared" si="142"/>
        <v>4.3142177441963039E-3</v>
      </c>
      <c r="R313" s="122">
        <f t="shared" si="142"/>
        <v>1.2591493528821217E-3</v>
      </c>
      <c r="S313" s="122">
        <f t="shared" si="142"/>
        <v>1.7826162754511711E-4</v>
      </c>
      <c r="T313" s="122">
        <f t="shared" si="142"/>
        <v>4.9982687243366587E-4</v>
      </c>
      <c r="U313" s="122">
        <f t="shared" si="142"/>
        <v>5.2880992532890734E-4</v>
      </c>
      <c r="V313" s="122">
        <f t="shared" si="142"/>
        <v>6.8984067102196385E-4</v>
      </c>
      <c r="W313" s="122">
        <f t="shared" si="142"/>
        <v>6.703714042478526E-5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5.0856703085925513E-3</v>
      </c>
      <c r="M314" s="98">
        <v>1.8122788612151317E-2</v>
      </c>
      <c r="N314" s="98">
        <v>1.7023911883182349E-2</v>
      </c>
      <c r="O314" s="98">
        <v>1.5041347768402246E-2</v>
      </c>
      <c r="P314" s="98">
        <v>1.4153628486967886E-2</v>
      </c>
      <c r="Q314" s="98">
        <v>4.3142177441963039E-3</v>
      </c>
      <c r="R314" s="98">
        <v>1.2591493528821217E-3</v>
      </c>
      <c r="S314" s="98">
        <v>1.7826162754511711E-4</v>
      </c>
      <c r="T314" s="98">
        <v>4.9982687243366587E-4</v>
      </c>
      <c r="U314" s="98">
        <v>5.2880992532890734E-4</v>
      </c>
      <c r="V314" s="98">
        <v>6.8984067102196385E-4</v>
      </c>
      <c r="W314" s="98">
        <v>6.703714042478526E-5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5.7318958213775056E-2</v>
      </c>
      <c r="M315" s="122">
        <v>8.9192874604510877E-2</v>
      </c>
      <c r="N315" s="122">
        <v>7.7614519169606266E-2</v>
      </c>
      <c r="O315" s="122">
        <v>8.8518866822961784E-2</v>
      </c>
      <c r="P315" s="122">
        <v>6.5142867142829894E-2</v>
      </c>
      <c r="Q315" s="122">
        <v>2.0502202062475335E-2</v>
      </c>
      <c r="R315" s="122">
        <v>5.752222954154413E-3</v>
      </c>
      <c r="S315" s="122">
        <v>1.4875399476736752E-3</v>
      </c>
      <c r="T315" s="122">
        <v>5.5870519237578957E-3</v>
      </c>
      <c r="U315" s="122">
        <v>7.5774380531911361E-3</v>
      </c>
      <c r="V315" s="122">
        <v>1.0418155113913511E-2</v>
      </c>
      <c r="W315" s="122">
        <v>6.4457019045659788E-4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5.004958119457846E-2</v>
      </c>
      <c r="M320" s="101">
        <v>6.9732938626132657E-3</v>
      </c>
      <c r="N320" s="101">
        <v>4.4534179622760059E-2</v>
      </c>
      <c r="O320" s="101">
        <v>4.0483334441004951E-2</v>
      </c>
      <c r="P320" s="101">
        <v>1.6708359316233292E-2</v>
      </c>
      <c r="Q320" s="101">
        <v>1.0641486292178041E-2</v>
      </c>
      <c r="R320" s="101">
        <v>2.3888792676874061E-3</v>
      </c>
      <c r="S320" s="101">
        <v>6.9996950483535282E-4</v>
      </c>
      <c r="T320" s="101">
        <v>3.5036784345428076E-3</v>
      </c>
      <c r="U320" s="101">
        <v>3.5525512730054517E-3</v>
      </c>
      <c r="V320" s="101">
        <v>5.5432004202660024E-3</v>
      </c>
      <c r="W320" s="101">
        <v>3.5815668459479344E-4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7.2693770191965996E-3</v>
      </c>
      <c r="M321" s="104">
        <v>8.2219580741897613E-2</v>
      </c>
      <c r="N321" s="104">
        <v>3.3080339546846214E-2</v>
      </c>
      <c r="O321" s="104">
        <v>4.8035532381956833E-2</v>
      </c>
      <c r="P321" s="104">
        <v>4.8434507826596598E-2</v>
      </c>
      <c r="Q321" s="104">
        <v>9.8607157702972955E-3</v>
      </c>
      <c r="R321" s="104">
        <v>3.3633436864670069E-3</v>
      </c>
      <c r="S321" s="104">
        <v>7.8757044283832224E-4</v>
      </c>
      <c r="T321" s="104">
        <v>2.0833734892150876E-3</v>
      </c>
      <c r="U321" s="104">
        <v>4.0248867801856844E-3</v>
      </c>
      <c r="V321" s="104">
        <v>4.8749546936475083E-3</v>
      </c>
      <c r="W321" s="104">
        <v>2.8641350586180439E-4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3.0631272332208317E-3</v>
      </c>
      <c r="M322" s="98">
        <v>3.8089689152658868E-2</v>
      </c>
      <c r="N322" s="98">
        <v>1.4621832031791276E-2</v>
      </c>
      <c r="O322" s="98">
        <v>2.1710128305499579E-2</v>
      </c>
      <c r="P322" s="98">
        <v>2.2792356862271893E-2</v>
      </c>
      <c r="Q322" s="98">
        <v>4.6935140626585417E-3</v>
      </c>
      <c r="R322" s="98">
        <v>1.6589090292887156E-3</v>
      </c>
      <c r="S322" s="98">
        <v>3.9082002538758586E-4</v>
      </c>
      <c r="T322" s="98">
        <v>9.886283524022277E-4</v>
      </c>
      <c r="U322" s="98">
        <v>1.8417767434076701E-3</v>
      </c>
      <c r="V322" s="98">
        <v>2.2086313640360812E-3</v>
      </c>
      <c r="W322" s="98">
        <v>1.2931106500192413E-4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4.2062497859757684E-3</v>
      </c>
      <c r="M323" s="98">
        <v>4.4129891589238752E-2</v>
      </c>
      <c r="N323" s="98">
        <v>1.8458507515054939E-2</v>
      </c>
      <c r="O323" s="98">
        <v>2.6325404076457254E-2</v>
      </c>
      <c r="P323" s="98">
        <v>2.5642150964324706E-2</v>
      </c>
      <c r="Q323" s="98">
        <v>5.1672017076387538E-3</v>
      </c>
      <c r="R323" s="98">
        <v>1.7044346571782913E-3</v>
      </c>
      <c r="S323" s="98">
        <v>3.9675041745073638E-4</v>
      </c>
      <c r="T323" s="98">
        <v>1.0947451368128599E-3</v>
      </c>
      <c r="U323" s="98">
        <v>2.1831100367780145E-3</v>
      </c>
      <c r="V323" s="98">
        <v>2.6663233296114271E-3</v>
      </c>
      <c r="W323" s="98">
        <v>1.5710244085988026E-4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1.2928794896260899E-2</v>
      </c>
      <c r="M324" s="122">
        <v>1.969122709602325E-2</v>
      </c>
      <c r="N324" s="122">
        <v>1.7471344886868634E-2</v>
      </c>
      <c r="O324" s="122">
        <v>1.9676968901974116E-2</v>
      </c>
      <c r="P324" s="122">
        <v>1.3912021647408615E-2</v>
      </c>
      <c r="Q324" s="122">
        <v>4.2725955377097289E-3</v>
      </c>
      <c r="R324" s="122">
        <v>1.1611743798321734E-3</v>
      </c>
      <c r="S324" s="122">
        <v>2.9909219320932846E-4</v>
      </c>
      <c r="T324" s="122">
        <v>1.1621991215527967E-3</v>
      </c>
      <c r="U324" s="122">
        <v>1.6433914946457021E-3</v>
      </c>
      <c r="V324" s="122">
        <v>2.3817883579939194E-3</v>
      </c>
      <c r="W324" s="122">
        <v>1.5144198827840365E-4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1.2928794896260899E-2</v>
      </c>
      <c r="M326" s="33">
        <v>1.969122709602325E-2</v>
      </c>
      <c r="N326" s="33">
        <v>1.7471344886868634E-2</v>
      </c>
      <c r="O326" s="33">
        <v>1.9676968901974116E-2</v>
      </c>
      <c r="P326" s="33">
        <v>1.3912021647408615E-2</v>
      </c>
      <c r="Q326" s="33">
        <v>4.2725955377097289E-3</v>
      </c>
      <c r="R326" s="33">
        <v>1.1611743798321734E-3</v>
      </c>
      <c r="S326" s="33">
        <v>2.9909219320932846E-4</v>
      </c>
      <c r="T326" s="33">
        <v>1.1621991215527967E-3</v>
      </c>
      <c r="U326" s="33">
        <v>1.6433914946457021E-3</v>
      </c>
      <c r="V326" s="33">
        <v>2.3817883579939194E-3</v>
      </c>
      <c r="W326" s="33">
        <v>1.5144198827840365E-4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0.63711974265136273</v>
      </c>
      <c r="M328" s="119">
        <f t="shared" si="143"/>
        <v>0.66378997249388638</v>
      </c>
      <c r="N328" s="119">
        <f t="shared" si="143"/>
        <v>0.6774644809480046</v>
      </c>
      <c r="O328" s="119">
        <f t="shared" si="143"/>
        <v>0.69949844996952237</v>
      </c>
      <c r="P328" s="119">
        <f t="shared" si="143"/>
        <v>0.73508466195444988</v>
      </c>
      <c r="Q328" s="119">
        <f t="shared" si="143"/>
        <v>0.75580377889208172</v>
      </c>
      <c r="R328" s="119">
        <f t="shared" ref="R328:V328" si="144">IF(R309=0,"",R309/R290)</f>
        <v>0.77077138050292959</v>
      </c>
      <c r="S328" s="119">
        <f t="shared" si="144"/>
        <v>0.77024065376278383</v>
      </c>
      <c r="T328" s="119">
        <f t="shared" si="144"/>
        <v>0.77236979673962425</v>
      </c>
      <c r="U328" s="119">
        <f t="shared" si="144"/>
        <v>0.77782287713115306</v>
      </c>
      <c r="V328" s="119">
        <f t="shared" si="144"/>
        <v>0.78128938173934692</v>
      </c>
      <c r="W328" s="119">
        <f t="shared" ref="W328" si="145">IF(W309=0,"",W309/W290)</f>
        <v>0.78962128563013012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0.61753094060529945</v>
      </c>
      <c r="M329" s="124">
        <f t="shared" si="146"/>
        <v>0.62968649711587532</v>
      </c>
      <c r="N329" s="124">
        <f t="shared" si="146"/>
        <v>0.64799650427983635</v>
      </c>
      <c r="O329" s="124">
        <f t="shared" si="146"/>
        <v>0.6728780137651631</v>
      </c>
      <c r="P329" s="124">
        <f t="shared" si="146"/>
        <v>0.70107499598741485</v>
      </c>
      <c r="Q329" s="124">
        <f t="shared" si="146"/>
        <v>0.72471682501153378</v>
      </c>
      <c r="R329" s="124">
        <f t="shared" ref="R329:V329" si="147">IF(R310=0,"",R310/R291)</f>
        <v>0.73623773169949613</v>
      </c>
      <c r="S329" s="124">
        <f t="shared" si="147"/>
        <v>0.74440914816343162</v>
      </c>
      <c r="T329" s="124">
        <f t="shared" si="147"/>
        <v>0.75039905860232659</v>
      </c>
      <c r="U329" s="124">
        <f t="shared" si="147"/>
        <v>0.75502837644124987</v>
      </c>
      <c r="V329" s="124">
        <f t="shared" si="147"/>
        <v>0.75902154561663004</v>
      </c>
      <c r="W329" s="124">
        <f t="shared" ref="W329" si="148">IF(W310=0,"",W310/W291)</f>
        <v>0.76172915725492307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0.61277333497033193</v>
      </c>
      <c r="M330" s="111">
        <f t="shared" si="149"/>
        <v>0.62527181810910815</v>
      </c>
      <c r="N330" s="111">
        <f t="shared" si="149"/>
        <v>0.64368036401456197</v>
      </c>
      <c r="O330" s="111">
        <f t="shared" si="149"/>
        <v>0.66868287450342967</v>
      </c>
      <c r="P330" s="111">
        <f t="shared" si="149"/>
        <v>0.69734481286786765</v>
      </c>
      <c r="Q330" s="111">
        <f t="shared" si="149"/>
        <v>0.72106554109249177</v>
      </c>
      <c r="R330" s="111">
        <f t="shared" ref="R330:V330" si="150">IF(R311=0,"",R311/R292)</f>
        <v>0.73266802940890685</v>
      </c>
      <c r="S330" s="111">
        <f t="shared" si="150"/>
        <v>0.74096946686325804</v>
      </c>
      <c r="T330" s="111">
        <f t="shared" si="150"/>
        <v>0.74705101545138786</v>
      </c>
      <c r="U330" s="111">
        <f t="shared" si="150"/>
        <v>0.75178827644154855</v>
      </c>
      <c r="V330" s="111">
        <f t="shared" si="150"/>
        <v>0.75589834016530899</v>
      </c>
      <c r="W330" s="111">
        <f t="shared" ref="W330" si="151">IF(W311=0,"",W311/W292)</f>
        <v>0.75855451909518656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3.4947873343064813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4.6440797116668469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3.4947873343064813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4.6440797116668469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0.75136691746794748</v>
      </c>
      <c r="M334" s="124">
        <f t="shared" si="161"/>
        <v>0.84943759033591393</v>
      </c>
      <c r="N334" s="124">
        <f t="shared" si="161"/>
        <v>0.79381068777254382</v>
      </c>
      <c r="O334" s="124">
        <f t="shared" si="161"/>
        <v>0.81369425473840129</v>
      </c>
      <c r="P334" s="124">
        <f t="shared" si="161"/>
        <v>0.84307500494851872</v>
      </c>
      <c r="Q334" s="124">
        <f t="shared" si="161"/>
        <v>0.8222977935060436</v>
      </c>
      <c r="R334" s="124">
        <f t="shared" ref="R334:V334" si="162">IF(R315=0,"",R315/R296)</f>
        <v>0.83722365925700415</v>
      </c>
      <c r="S334" s="124">
        <f t="shared" si="162"/>
        <v>0.83779660163029324</v>
      </c>
      <c r="T334" s="124">
        <f t="shared" si="162"/>
        <v>0.83131323085431819</v>
      </c>
      <c r="U334" s="124">
        <f t="shared" si="162"/>
        <v>0.85324473412161961</v>
      </c>
      <c r="V334" s="124">
        <f t="shared" si="162"/>
        <v>0.8526815945791314</v>
      </c>
      <c r="W334" s="124">
        <f t="shared" ref="W334" si="163">IF(W315=0,"",W315/W296)</f>
        <v>0.85464392567380221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0.73685785852484953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0.75421675139119981</v>
      </c>
      <c r="P339" s="112">
        <f t="shared" si="176"/>
        <v>0.76513186528130928</v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0.86920353363896863</v>
      </c>
      <c r="M340" s="113">
        <f t="shared" si="179"/>
        <v>0.86019453334667562</v>
      </c>
      <c r="N340" s="113">
        <f t="shared" si="179"/>
        <v>0.86908553187295012</v>
      </c>
      <c r="O340" s="113">
        <f t="shared" si="179"/>
        <v>0.87162368354460562</v>
      </c>
      <c r="P340" s="113">
        <f t="shared" si="179"/>
        <v>0.87378099583667468</v>
      </c>
      <c r="Q340" s="113">
        <f t="shared" si="179"/>
        <v>0.87910438627557119</v>
      </c>
      <c r="R340" s="113">
        <f t="shared" ref="R340:V340" si="180">IF(R321=0,"",R321/R302)</f>
        <v>0.88006795493851397</v>
      </c>
      <c r="S340" s="113">
        <f t="shared" si="180"/>
        <v>0.88415793752858629</v>
      </c>
      <c r="T340" s="113">
        <f t="shared" si="180"/>
        <v>0.89305208012117265</v>
      </c>
      <c r="U340" s="113">
        <f t="shared" si="180"/>
        <v>0.90044860166130392</v>
      </c>
      <c r="V340" s="113">
        <f t="shared" si="180"/>
        <v>0.90481489512926294</v>
      </c>
      <c r="W340" s="113">
        <f t="shared" ref="W340" si="181">IF(W321=0,"",W321/W302)</f>
        <v>0.90782432742924046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0.77584221711109824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0.81639909486192408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0.79270006993584641</v>
      </c>
      <c r="P343" s="124">
        <f t="shared" si="188"/>
        <v>0.79847070776467943</v>
      </c>
      <c r="Q343" s="124">
        <f t="shared" si="188"/>
        <v>0.80590829108716433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0.87405909770422452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0.79270006993584641</v>
      </c>
      <c r="P345" s="45">
        <f t="shared" si="194"/>
        <v>0.79847070776467943</v>
      </c>
      <c r="Q345" s="45">
        <f t="shared" si="194"/>
        <v>0.80590829108716433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2.3543535234388839</v>
      </c>
      <c r="M347" s="117">
        <f t="shared" si="197"/>
        <v>3.3103888305366431</v>
      </c>
      <c r="N347" s="117">
        <f t="shared" si="197"/>
        <v>2.8516156624984883</v>
      </c>
      <c r="O347" s="117">
        <f t="shared" si="197"/>
        <v>3.0775138868617549</v>
      </c>
      <c r="P347" s="117">
        <f t="shared" si="197"/>
        <v>1.8746168017955662</v>
      </c>
      <c r="Q347" s="117">
        <f t="shared" si="197"/>
        <v>0.53262612141362398</v>
      </c>
      <c r="R347" s="117">
        <f t="shared" ref="R347:V347" si="198">R348+R351+R353+R362</f>
        <v>0.13648828546594582</v>
      </c>
      <c r="S347" s="117">
        <f t="shared" si="198"/>
        <v>3.377533193430398E-2</v>
      </c>
      <c r="T347" s="117">
        <f t="shared" si="198"/>
        <v>0.12487775317344205</v>
      </c>
      <c r="U347" s="117">
        <f t="shared" si="198"/>
        <v>0.16689394381443948</v>
      </c>
      <c r="V347" s="117">
        <f t="shared" si="198"/>
        <v>0.22819754851156551</v>
      </c>
      <c r="W347" s="117">
        <f t="shared" ref="W347" si="199">W348+W351+W353+W362</f>
        <v>1.2964279631059712E-2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2.3543535234388839</v>
      </c>
      <c r="M348" s="122">
        <f t="shared" si="200"/>
        <v>3.3103888305366431</v>
      </c>
      <c r="N348" s="122">
        <f t="shared" si="200"/>
        <v>2.8516156624984883</v>
      </c>
      <c r="O348" s="122">
        <f t="shared" si="200"/>
        <v>3.0775138868617549</v>
      </c>
      <c r="P348" s="122">
        <f t="shared" si="200"/>
        <v>1.8746168017955662</v>
      </c>
      <c r="Q348" s="122">
        <f t="shared" si="200"/>
        <v>0.53262612141362398</v>
      </c>
      <c r="R348" s="122">
        <f t="shared" ref="R348:V348" si="201">SUM(R349:R350)</f>
        <v>0.13648828546594582</v>
      </c>
      <c r="S348" s="122">
        <f t="shared" si="201"/>
        <v>3.377533193430398E-2</v>
      </c>
      <c r="T348" s="122">
        <f t="shared" si="201"/>
        <v>0.12487775317344205</v>
      </c>
      <c r="U348" s="122">
        <f t="shared" si="201"/>
        <v>0.16689394381443948</v>
      </c>
      <c r="V348" s="122">
        <f t="shared" si="201"/>
        <v>0.22819754851156551</v>
      </c>
      <c r="W348" s="122">
        <f t="shared" ref="W348" si="202">SUM(W349:W350)</f>
        <v>1.2964279631059712E-2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2.3543535234388839</v>
      </c>
      <c r="M349" s="98">
        <v>3.3103888305366431</v>
      </c>
      <c r="N349" s="98">
        <v>2.8516156624984883</v>
      </c>
      <c r="O349" s="98">
        <v>3.0775138868617549</v>
      </c>
      <c r="P349" s="98">
        <v>1.8746168017955662</v>
      </c>
      <c r="Q349" s="98">
        <v>0.53262612141362398</v>
      </c>
      <c r="R349" s="98">
        <v>0.13648828546594582</v>
      </c>
      <c r="S349" s="98">
        <v>3.377533193430398E-2</v>
      </c>
      <c r="T349" s="98">
        <v>0.12487775317344205</v>
      </c>
      <c r="U349" s="98">
        <v>0.16689394381443948</v>
      </c>
      <c r="V349" s="98">
        <v>0.22819754851156551</v>
      </c>
      <c r="W349" s="98">
        <v>1.2964279631059712E-2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15173.554443932298</v>
      </c>
      <c r="M366" s="117">
        <f t="shared" si="204"/>
        <v>13981.345676864243</v>
      </c>
      <c r="N366" s="117">
        <f t="shared" si="204"/>
        <v>13676.662927888452</v>
      </c>
      <c r="O366" s="117">
        <f t="shared" si="204"/>
        <v>12890.548983605433</v>
      </c>
      <c r="P366" s="117">
        <f t="shared" si="204"/>
        <v>11109.96969819593</v>
      </c>
      <c r="Q366" s="117">
        <f t="shared" si="204"/>
        <v>10274.102553251314</v>
      </c>
      <c r="R366" s="117">
        <f t="shared" ref="R366:V366" si="205">R367+R370+R372+R381</f>
        <v>9621.4529820083735</v>
      </c>
      <c r="S366" s="117">
        <f t="shared" si="205"/>
        <v>9138.367725762073</v>
      </c>
      <c r="T366" s="117">
        <f t="shared" si="205"/>
        <v>8599.4556121662918</v>
      </c>
      <c r="U366" s="117">
        <f t="shared" si="205"/>
        <v>8012.2076359346247</v>
      </c>
      <c r="V366" s="117">
        <f t="shared" si="205"/>
        <v>7471.933627726974</v>
      </c>
      <c r="W366" s="117">
        <f t="shared" ref="W366" si="206">W367+W370+W372+W381</f>
        <v>6758.4493286515044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13537.3262256585</v>
      </c>
      <c r="M367" s="122">
        <f t="shared" si="207"/>
        <v>12445.55222946418</v>
      </c>
      <c r="N367" s="122">
        <f t="shared" si="207"/>
        <v>12082.642119270786</v>
      </c>
      <c r="O367" s="122">
        <f t="shared" si="207"/>
        <v>11358.313535199106</v>
      </c>
      <c r="P367" s="122">
        <f t="shared" si="207"/>
        <v>9592.7810512763263</v>
      </c>
      <c r="Q367" s="122">
        <f t="shared" si="207"/>
        <v>8728.3867494515889</v>
      </c>
      <c r="R367" s="122">
        <f t="shared" ref="R367:V367" si="208">SUM(R368:R369)</f>
        <v>8086.631724417839</v>
      </c>
      <c r="S367" s="122">
        <f t="shared" si="208"/>
        <v>7649.7230641070882</v>
      </c>
      <c r="T367" s="122">
        <f t="shared" si="208"/>
        <v>7174.3822559941436</v>
      </c>
      <c r="U367" s="122">
        <f t="shared" si="208"/>
        <v>6689.7488286278494</v>
      </c>
      <c r="V367" s="122">
        <f t="shared" si="208"/>
        <v>6225.2177431192968</v>
      </c>
      <c r="W367" s="122">
        <f t="shared" ref="W367" si="209">SUM(W368:W369)</f>
        <v>5541.8174536951819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13371.001782251042</v>
      </c>
      <c r="M368" s="98">
        <v>12298.930969547739</v>
      </c>
      <c r="N368" s="98">
        <v>11936.283701448381</v>
      </c>
      <c r="O368" s="98">
        <v>11214.494506867335</v>
      </c>
      <c r="P368" s="98">
        <v>9474.5513579872386</v>
      </c>
      <c r="Q368" s="98">
        <v>8614.1311701937411</v>
      </c>
      <c r="R368" s="98">
        <v>7978.6503717723645</v>
      </c>
      <c r="S368" s="98">
        <v>7548.1419529674813</v>
      </c>
      <c r="T368" s="98">
        <v>7079.4218377214183</v>
      </c>
      <c r="U368" s="98">
        <v>6602.422352396622</v>
      </c>
      <c r="V368" s="98">
        <v>6145.5680020887048</v>
      </c>
      <c r="W368" s="98">
        <v>5468.9510446952509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166.32444340745877</v>
      </c>
      <c r="M369" s="98">
        <v>146.6212599164401</v>
      </c>
      <c r="N369" s="98">
        <v>146.35841782240468</v>
      </c>
      <c r="O369" s="98">
        <v>143.81902833177008</v>
      </c>
      <c r="P369" s="98">
        <v>118.22969328908832</v>
      </c>
      <c r="Q369" s="98">
        <v>114.25557925784835</v>
      </c>
      <c r="R369" s="98">
        <v>107.9813526454743</v>
      </c>
      <c r="S369" s="98">
        <v>101.58111113960658</v>
      </c>
      <c r="T369" s="98">
        <v>94.960418272725519</v>
      </c>
      <c r="U369" s="98">
        <v>87.326476231226991</v>
      </c>
      <c r="V369" s="98">
        <v>79.649741030591997</v>
      </c>
      <c r="W369" s="98">
        <v>72.86640899993067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25.25994272308008</v>
      </c>
      <c r="M370" s="122">
        <f t="shared" si="210"/>
        <v>56.908777790197867</v>
      </c>
      <c r="N370" s="122">
        <f t="shared" si="210"/>
        <v>57.804686996206748</v>
      </c>
      <c r="O370" s="122">
        <f t="shared" si="210"/>
        <v>42.423372225721096</v>
      </c>
      <c r="P370" s="122">
        <f t="shared" si="210"/>
        <v>52.744167279414349</v>
      </c>
      <c r="Q370" s="122">
        <f t="shared" si="210"/>
        <v>49.434187844289944</v>
      </c>
      <c r="R370" s="122">
        <f t="shared" si="210"/>
        <v>50.912797809699832</v>
      </c>
      <c r="S370" s="122">
        <f t="shared" si="210"/>
        <v>27.043898698681886</v>
      </c>
      <c r="T370" s="122">
        <f t="shared" si="210"/>
        <v>18.943852819698538</v>
      </c>
      <c r="U370" s="122">
        <f t="shared" si="210"/>
        <v>13.794577840248742</v>
      </c>
      <c r="V370" s="122">
        <f t="shared" si="210"/>
        <v>12.081841854539972</v>
      </c>
      <c r="W370" s="122">
        <f t="shared" si="210"/>
        <v>18.147157906341512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25.25994272308008</v>
      </c>
      <c r="M371" s="98">
        <f>RES_hhdet_in_fech!M48</f>
        <v>56.908777790197867</v>
      </c>
      <c r="N371" s="98">
        <f>RES_hhdet_in_fech!N48</f>
        <v>57.804686996206748</v>
      </c>
      <c r="O371" s="98">
        <f>RES_hhdet_in_fech!O48</f>
        <v>42.423372225721096</v>
      </c>
      <c r="P371" s="98">
        <f>RES_hhdet_in_fech!P48</f>
        <v>52.744167279414349</v>
      </c>
      <c r="Q371" s="98">
        <f>RES_hhdet_in_fech!Q48</f>
        <v>49.434187844289944</v>
      </c>
      <c r="R371" s="98">
        <f>RES_hhdet_in_fech!R48</f>
        <v>50.912797809699832</v>
      </c>
      <c r="S371" s="98">
        <f>RES_hhdet_in_fech!S48</f>
        <v>27.043898698681886</v>
      </c>
      <c r="T371" s="98">
        <f>RES_hhdet_in_fech!T48</f>
        <v>18.943852819698538</v>
      </c>
      <c r="U371" s="98">
        <f>RES_hhdet_in_fech!U48</f>
        <v>13.794577840248742</v>
      </c>
      <c r="V371" s="98">
        <f>RES_hhdet_in_fech!V48</f>
        <v>12.081841854539972</v>
      </c>
      <c r="W371" s="98">
        <f>RES_hhdet_in_fech!W48</f>
        <v>18.147157906341512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1324.1925225073505</v>
      </c>
      <c r="M372" s="122">
        <v>1193.7208131272266</v>
      </c>
      <c r="N372" s="122">
        <v>1252.3332044130937</v>
      </c>
      <c r="O372" s="122">
        <v>1213.0257004296029</v>
      </c>
      <c r="P372" s="122">
        <v>1194.985208693716</v>
      </c>
      <c r="Q372" s="122">
        <v>1233.9092985204418</v>
      </c>
      <c r="R372" s="122">
        <v>1229.3076273289139</v>
      </c>
      <c r="S372" s="122">
        <v>1214.6770790526487</v>
      </c>
      <c r="T372" s="122">
        <v>1166.6025649153946</v>
      </c>
      <c r="U372" s="122">
        <v>1075.8637126903207</v>
      </c>
      <c r="V372" s="122">
        <v>1007.777209334163</v>
      </c>
      <c r="W372" s="122">
        <v>974.5905854690825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1350.3320533326366</v>
      </c>
      <c r="M377" s="101">
        <v>1369.3927481228143</v>
      </c>
      <c r="N377" s="101">
        <v>1332.900864913408</v>
      </c>
      <c r="O377" s="101">
        <v>1308.7040246525746</v>
      </c>
      <c r="P377" s="101">
        <v>1315.8910184720364</v>
      </c>
      <c r="Q377" s="101">
        <v>1307.5212811095653</v>
      </c>
      <c r="R377" s="101">
        <v>1313.2882806910629</v>
      </c>
      <c r="S377" s="101">
        <v>1286.2498655860336</v>
      </c>
      <c r="T377" s="101">
        <v>1215.0263259614633</v>
      </c>
      <c r="U377" s="101">
        <v>1139.9632564763729</v>
      </c>
      <c r="V377" s="101">
        <v>1059.1541662513989</v>
      </c>
      <c r="W377" s="101">
        <v>1020.4230426154323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1144.2910456509687</v>
      </c>
      <c r="M378" s="104">
        <v>1178.8175736790326</v>
      </c>
      <c r="N378" s="104">
        <v>1143.8687312330837</v>
      </c>
      <c r="O378" s="104">
        <v>1132.3922010402791</v>
      </c>
      <c r="P378" s="104">
        <v>1153.24134234807</v>
      </c>
      <c r="Q378" s="104">
        <v>1154.4344146631586</v>
      </c>
      <c r="R378" s="104">
        <v>1169.6371630979131</v>
      </c>
      <c r="S378" s="104">
        <v>1151.0568243563068</v>
      </c>
      <c r="T378" s="104">
        <v>1085.2506463579996</v>
      </c>
      <c r="U378" s="104">
        <v>1019.3052917026273</v>
      </c>
      <c r="V378" s="104">
        <v>949.39430374639494</v>
      </c>
      <c r="W378" s="104">
        <v>917.30001403614506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568.77710434628432</v>
      </c>
      <c r="M379" s="98">
        <v>634.56450985841059</v>
      </c>
      <c r="N379" s="98">
        <v>589.15957774448168</v>
      </c>
      <c r="O379" s="98">
        <v>591.46561197809194</v>
      </c>
      <c r="P379" s="98">
        <v>619.75616217795152</v>
      </c>
      <c r="Q379" s="98">
        <v>622.62418581502868</v>
      </c>
      <c r="R379" s="98">
        <v>647.99045091413609</v>
      </c>
      <c r="S379" s="98">
        <v>638.3671182505218</v>
      </c>
      <c r="T379" s="98">
        <v>575.97520871265738</v>
      </c>
      <c r="U379" s="98">
        <v>521.47059115893489</v>
      </c>
      <c r="V379" s="98">
        <v>479.55581399819948</v>
      </c>
      <c r="W379" s="98">
        <v>460.52466723604311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575.51394130468452</v>
      </c>
      <c r="M380" s="98">
        <v>544.25306382062217</v>
      </c>
      <c r="N380" s="98">
        <v>554.70915348860183</v>
      </c>
      <c r="O380" s="98">
        <v>540.92658906218696</v>
      </c>
      <c r="P380" s="98">
        <v>533.48518017011861</v>
      </c>
      <c r="Q380" s="98">
        <v>531.81022884813012</v>
      </c>
      <c r="R380" s="98">
        <v>521.64671218377703</v>
      </c>
      <c r="S380" s="98">
        <v>512.68970610578481</v>
      </c>
      <c r="T380" s="98">
        <v>509.27543764534238</v>
      </c>
      <c r="U380" s="98">
        <v>497.83470054369229</v>
      </c>
      <c r="V380" s="98">
        <v>469.8384897481954</v>
      </c>
      <c r="W380" s="98">
        <v>456.77534680010183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286.77575304336796</v>
      </c>
      <c r="M381" s="122">
        <v>285.1638564826369</v>
      </c>
      <c r="N381" s="122">
        <v>283.88291720836645</v>
      </c>
      <c r="O381" s="122">
        <v>276.78637575100271</v>
      </c>
      <c r="P381" s="122">
        <v>269.45927094647436</v>
      </c>
      <c r="Q381" s="122">
        <v>262.372317434992</v>
      </c>
      <c r="R381" s="122">
        <v>254.60083245192095</v>
      </c>
      <c r="S381" s="122">
        <v>246.92368390365525</v>
      </c>
      <c r="T381" s="122">
        <v>239.52693843705427</v>
      </c>
      <c r="U381" s="122">
        <v>232.800516776206</v>
      </c>
      <c r="V381" s="122">
        <v>226.8568334189747</v>
      </c>
      <c r="W381" s="122">
        <v>223.89413158089786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286.77575304336796</v>
      </c>
      <c r="M383" s="33">
        <v>285.1638564826369</v>
      </c>
      <c r="N383" s="33">
        <v>283.88291720836645</v>
      </c>
      <c r="O383" s="33">
        <v>276.78637575100271</v>
      </c>
      <c r="P383" s="33">
        <v>269.45927094647436</v>
      </c>
      <c r="Q383" s="33">
        <v>262.372317434992</v>
      </c>
      <c r="R383" s="33">
        <v>254.60083245192095</v>
      </c>
      <c r="S383" s="33">
        <v>246.92368390365525</v>
      </c>
      <c r="T383" s="33">
        <v>239.52693843705427</v>
      </c>
      <c r="U383" s="33">
        <v>232.800516776206</v>
      </c>
      <c r="V383" s="33">
        <v>226.8568334189747</v>
      </c>
      <c r="W383" s="33">
        <v>223.89413158089786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9667.3711024245895</v>
      </c>
      <c r="M385" s="117">
        <f t="shared" si="211"/>
        <v>9280.6770622732292</v>
      </c>
      <c r="N385" s="117">
        <f t="shared" si="211"/>
        <v>9265.4533515427684</v>
      </c>
      <c r="O385" s="117">
        <f t="shared" si="211"/>
        <v>9016.9190332882008</v>
      </c>
      <c r="P385" s="117">
        <f t="shared" si="211"/>
        <v>8166.7683199225376</v>
      </c>
      <c r="Q385" s="117">
        <f t="shared" si="211"/>
        <v>7765.2055344721302</v>
      </c>
      <c r="R385" s="117">
        <f t="shared" ref="R385:V385" si="212">R386+R389+R391+R400</f>
        <v>7415.9405973866214</v>
      </c>
      <c r="S385" s="117">
        <f t="shared" si="212"/>
        <v>7038.7423314157031</v>
      </c>
      <c r="T385" s="117">
        <f t="shared" si="212"/>
        <v>6641.9597832402987</v>
      </c>
      <c r="U385" s="117">
        <f t="shared" si="212"/>
        <v>6232.0783955548641</v>
      </c>
      <c r="V385" s="117">
        <f t="shared" si="212"/>
        <v>5837.7424044042427</v>
      </c>
      <c r="W385" s="117">
        <f t="shared" ref="W385" si="213">W386+W389+W391+W400</f>
        <v>5336.6154477558903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8359.7177974116803</v>
      </c>
      <c r="M386" s="122">
        <f t="shared" si="214"/>
        <v>7836.7961880439716</v>
      </c>
      <c r="N386" s="122">
        <f t="shared" si="214"/>
        <v>7829.5098557517831</v>
      </c>
      <c r="O386" s="122">
        <f t="shared" si="214"/>
        <v>7642.7594512867408</v>
      </c>
      <c r="P386" s="122">
        <f t="shared" si="214"/>
        <v>6725.2589370317</v>
      </c>
      <c r="Q386" s="122">
        <f t="shared" si="214"/>
        <v>6325.6087325352992</v>
      </c>
      <c r="R386" s="122">
        <f t="shared" ref="R386:V386" si="215">SUM(R387:R388)</f>
        <v>5953.6833978745744</v>
      </c>
      <c r="S386" s="122">
        <f t="shared" si="215"/>
        <v>5694.5238298381119</v>
      </c>
      <c r="T386" s="122">
        <f t="shared" si="215"/>
        <v>5383.6496909512416</v>
      </c>
      <c r="U386" s="122">
        <f t="shared" si="215"/>
        <v>5050.950196878639</v>
      </c>
      <c r="V386" s="122">
        <f t="shared" si="215"/>
        <v>4725.0743931824773</v>
      </c>
      <c r="W386" s="122">
        <f t="shared" ref="W386" si="216">SUM(W387:W388)</f>
        <v>4221.3639386638542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8193.3933540042217</v>
      </c>
      <c r="M387" s="98">
        <v>7690.1749281275315</v>
      </c>
      <c r="N387" s="98">
        <v>7683.1514379293785</v>
      </c>
      <c r="O387" s="98">
        <v>7498.9404229549709</v>
      </c>
      <c r="P387" s="98">
        <v>6607.0292437426115</v>
      </c>
      <c r="Q387" s="98">
        <v>6211.3531532774505</v>
      </c>
      <c r="R387" s="98">
        <v>5845.7020452290999</v>
      </c>
      <c r="S387" s="98">
        <v>5592.9427186985049</v>
      </c>
      <c r="T387" s="98">
        <v>5288.6892726785163</v>
      </c>
      <c r="U387" s="98">
        <v>4963.6237206474116</v>
      </c>
      <c r="V387" s="98">
        <v>4645.4246521518853</v>
      </c>
      <c r="W387" s="98">
        <v>4148.4975296639232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166.32444340745877</v>
      </c>
      <c r="M388" s="98">
        <v>146.6212599164401</v>
      </c>
      <c r="N388" s="98">
        <v>146.35841782240468</v>
      </c>
      <c r="O388" s="98">
        <v>143.81902833177008</v>
      </c>
      <c r="P388" s="98">
        <v>118.22969328908832</v>
      </c>
      <c r="Q388" s="98">
        <v>114.25557925784835</v>
      </c>
      <c r="R388" s="98">
        <v>107.9813526454743</v>
      </c>
      <c r="S388" s="98">
        <v>101.58111113960658</v>
      </c>
      <c r="T388" s="98">
        <v>94.960418272725519</v>
      </c>
      <c r="U388" s="98">
        <v>87.326476231226991</v>
      </c>
      <c r="V388" s="98">
        <v>79.649741030591997</v>
      </c>
      <c r="W388" s="98">
        <v>72.86640899993067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88.278127893927419</v>
      </c>
      <c r="M389" s="122">
        <f t="shared" si="217"/>
        <v>206.02935636297147</v>
      </c>
      <c r="N389" s="122">
        <f t="shared" si="217"/>
        <v>218.04856299714839</v>
      </c>
      <c r="O389" s="122">
        <f t="shared" si="217"/>
        <v>167.71895929675756</v>
      </c>
      <c r="P389" s="122">
        <f t="shared" si="217"/>
        <v>218.89188737159108</v>
      </c>
      <c r="Q389" s="122">
        <f t="shared" si="217"/>
        <v>213.50788240426814</v>
      </c>
      <c r="R389" s="122">
        <f t="shared" si="217"/>
        <v>225.29087652337043</v>
      </c>
      <c r="S389" s="122">
        <f t="shared" si="217"/>
        <v>121.9519251970419</v>
      </c>
      <c r="T389" s="122">
        <f t="shared" si="217"/>
        <v>86.760992931396032</v>
      </c>
      <c r="U389" s="122">
        <f t="shared" si="217"/>
        <v>64.063119078908258</v>
      </c>
      <c r="V389" s="122">
        <f t="shared" si="217"/>
        <v>56.899624141740709</v>
      </c>
      <c r="W389" s="122">
        <f t="shared" si="217"/>
        <v>86.626882571139177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88.278127893927419</v>
      </c>
      <c r="M390" s="98">
        <f>RES_hhdet_in_tesh!M48</f>
        <v>206.02935636297147</v>
      </c>
      <c r="N390" s="98">
        <f>RES_hhdet_in_tesh!N48</f>
        <v>218.04856299714839</v>
      </c>
      <c r="O390" s="98">
        <f>RES_hhdet_in_tesh!O48</f>
        <v>167.71895929675756</v>
      </c>
      <c r="P390" s="98">
        <f>RES_hhdet_in_tesh!P48</f>
        <v>218.89188737159108</v>
      </c>
      <c r="Q390" s="98">
        <f>RES_hhdet_in_tesh!Q48</f>
        <v>213.50788240426814</v>
      </c>
      <c r="R390" s="98">
        <f>RES_hhdet_in_tesh!R48</f>
        <v>225.29087652337043</v>
      </c>
      <c r="S390" s="98">
        <f>RES_hhdet_in_tesh!S48</f>
        <v>121.9519251970419</v>
      </c>
      <c r="T390" s="98">
        <f>RES_hhdet_in_tesh!T48</f>
        <v>86.760992931396032</v>
      </c>
      <c r="U390" s="98">
        <f>RES_hhdet_in_tesh!U48</f>
        <v>64.063119078908258</v>
      </c>
      <c r="V390" s="98">
        <f>RES_hhdet_in_tesh!V48</f>
        <v>56.899624141740709</v>
      </c>
      <c r="W390" s="98">
        <f>RES_hhdet_in_tesh!W48</f>
        <v>86.626882571139177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994.95445377045348</v>
      </c>
      <c r="M391" s="122">
        <v>1013.9913310366192</v>
      </c>
      <c r="N391" s="122">
        <v>994.11548231555162</v>
      </c>
      <c r="O391" s="122">
        <v>987.03204328959305</v>
      </c>
      <c r="P391" s="122">
        <v>1007.4621607328612</v>
      </c>
      <c r="Q391" s="122">
        <v>1014.6408935599495</v>
      </c>
      <c r="R391" s="122">
        <v>1029.2054301048588</v>
      </c>
      <c r="S391" s="122">
        <v>1017.6523289085201</v>
      </c>
      <c r="T391" s="122">
        <v>969.81214736275115</v>
      </c>
      <c r="U391" s="122">
        <v>917.97504748555104</v>
      </c>
      <c r="V391" s="122">
        <v>859.31307783556122</v>
      </c>
      <c r="W391" s="122">
        <v>832.92792389002591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995.00278511614954</v>
      </c>
      <c r="M396" s="101">
        <v>1013.7425952774034</v>
      </c>
      <c r="N396" s="101">
        <v>994.11230136794529</v>
      </c>
      <c r="O396" s="101">
        <v>987.04649800605364</v>
      </c>
      <c r="P396" s="101">
        <v>1006.830149470431</v>
      </c>
      <c r="Q396" s="101">
        <v>1014.4302096559886</v>
      </c>
      <c r="R396" s="101">
        <v>1028.9876253038715</v>
      </c>
      <c r="S396" s="101">
        <v>1017.5806676543941</v>
      </c>
      <c r="T396" s="101">
        <v>970.185242707925</v>
      </c>
      <c r="U396" s="101">
        <v>918.13714011229786</v>
      </c>
      <c r="V396" s="101">
        <v>859.56561183591475</v>
      </c>
      <c r="W396" s="101">
        <v>833.07244836748964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994.6218203912523</v>
      </c>
      <c r="M397" s="104">
        <v>1014.0124326916958</v>
      </c>
      <c r="N397" s="104">
        <v>994.11976467654119</v>
      </c>
      <c r="O397" s="104">
        <v>987.01986148791173</v>
      </c>
      <c r="P397" s="104">
        <v>1007.6803685569204</v>
      </c>
      <c r="Q397" s="104">
        <v>1014.8683575978544</v>
      </c>
      <c r="R397" s="104">
        <v>1029.3601861476654</v>
      </c>
      <c r="S397" s="104">
        <v>1017.7160278010765</v>
      </c>
      <c r="T397" s="104">
        <v>969.18534718285866</v>
      </c>
      <c r="U397" s="104">
        <v>917.83202457959817</v>
      </c>
      <c r="V397" s="104">
        <v>859.02610738061389</v>
      </c>
      <c r="W397" s="104">
        <v>832.74726829319627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419.10787908656795</v>
      </c>
      <c r="M398" s="98">
        <v>469.75936887107389</v>
      </c>
      <c r="N398" s="98">
        <v>439.41061118793937</v>
      </c>
      <c r="O398" s="98">
        <v>446.09327242572459</v>
      </c>
      <c r="P398" s="98">
        <v>474.19518838680165</v>
      </c>
      <c r="Q398" s="98">
        <v>483.05812874972423</v>
      </c>
      <c r="R398" s="98">
        <v>507.71347396388848</v>
      </c>
      <c r="S398" s="98">
        <v>505.02632169529147</v>
      </c>
      <c r="T398" s="98">
        <v>459.90990953751634</v>
      </c>
      <c r="U398" s="98">
        <v>419.99732403590593</v>
      </c>
      <c r="V398" s="98">
        <v>389.18761763241855</v>
      </c>
      <c r="W398" s="98">
        <v>375.97192149309438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575.51394130468452</v>
      </c>
      <c r="M399" s="98">
        <v>544.25306382062217</v>
      </c>
      <c r="N399" s="98">
        <v>554.70915348860183</v>
      </c>
      <c r="O399" s="98">
        <v>540.92658906218696</v>
      </c>
      <c r="P399" s="98">
        <v>533.48518017011861</v>
      </c>
      <c r="Q399" s="98">
        <v>531.81022884813012</v>
      </c>
      <c r="R399" s="98">
        <v>521.64671218377703</v>
      </c>
      <c r="S399" s="98">
        <v>512.68970610578481</v>
      </c>
      <c r="T399" s="98">
        <v>509.27543764534238</v>
      </c>
      <c r="U399" s="98">
        <v>497.83470054369229</v>
      </c>
      <c r="V399" s="98">
        <v>469.8384897481954</v>
      </c>
      <c r="W399" s="98">
        <v>456.77534680010183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224.42072334852875</v>
      </c>
      <c r="M400" s="122">
        <v>223.86018682966804</v>
      </c>
      <c r="N400" s="122">
        <v>223.77945047828439</v>
      </c>
      <c r="O400" s="122">
        <v>219.4085794151093</v>
      </c>
      <c r="P400" s="122">
        <v>215.15533478638588</v>
      </c>
      <c r="Q400" s="122">
        <v>211.44802597261338</v>
      </c>
      <c r="R400" s="122">
        <v>207.76089288381809</v>
      </c>
      <c r="S400" s="122">
        <v>204.61424747202884</v>
      </c>
      <c r="T400" s="122">
        <v>201.73695199491081</v>
      </c>
      <c r="U400" s="122">
        <v>199.09003211176579</v>
      </c>
      <c r="V400" s="122">
        <v>196.455309244463</v>
      </c>
      <c r="W400" s="122">
        <v>195.69670263087048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224.42072334852875</v>
      </c>
      <c r="M402" s="33">
        <v>223.86018682966804</v>
      </c>
      <c r="N402" s="33">
        <v>223.77945047828439</v>
      </c>
      <c r="O402" s="33">
        <v>219.4085794151093</v>
      </c>
      <c r="P402" s="33">
        <v>215.15533478638588</v>
      </c>
      <c r="Q402" s="33">
        <v>211.44802597261338</v>
      </c>
      <c r="R402" s="33">
        <v>207.76089288381809</v>
      </c>
      <c r="S402" s="33">
        <v>204.61424747202884</v>
      </c>
      <c r="T402" s="33">
        <v>201.73695199491081</v>
      </c>
      <c r="U402" s="33">
        <v>199.09003211176579</v>
      </c>
      <c r="V402" s="33">
        <v>196.455309244463</v>
      </c>
      <c r="W402" s="33">
        <v>195.69670263087048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3513.9604827446028</v>
      </c>
      <c r="M404" s="117">
        <f t="shared" si="218"/>
        <v>3235.9617111795142</v>
      </c>
      <c r="N404" s="117">
        <f t="shared" si="218"/>
        <v>3140.5458838089075</v>
      </c>
      <c r="O404" s="117">
        <f t="shared" si="218"/>
        <v>2950.6365166459782</v>
      </c>
      <c r="P404" s="117">
        <f t="shared" si="218"/>
        <v>2492.8414917494233</v>
      </c>
      <c r="Q404" s="117">
        <f t="shared" si="218"/>
        <v>2266.4941336749957</v>
      </c>
      <c r="R404" s="117">
        <f t="shared" ref="R404:V404" si="219">R405+R408+R410+R419</f>
        <v>2099.8197763991666</v>
      </c>
      <c r="S404" s="117">
        <f t="shared" si="219"/>
        <v>1986.7842314296456</v>
      </c>
      <c r="T404" s="117">
        <f t="shared" si="219"/>
        <v>1863.8470622901798</v>
      </c>
      <c r="U404" s="117">
        <f t="shared" si="219"/>
        <v>1738.478581400411</v>
      </c>
      <c r="V404" s="117">
        <f t="shared" si="219"/>
        <v>1618.4223298692591</v>
      </c>
      <c r="W404" s="117">
        <f t="shared" ref="W404" si="220">W405+W408+W410+W419</f>
        <v>1440.4755145621903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3513.9604827446028</v>
      </c>
      <c r="M405" s="122">
        <f t="shared" si="221"/>
        <v>3235.9617111795142</v>
      </c>
      <c r="N405" s="122">
        <f t="shared" si="221"/>
        <v>3140.5458838089075</v>
      </c>
      <c r="O405" s="122">
        <f t="shared" si="221"/>
        <v>2950.6365166459782</v>
      </c>
      <c r="P405" s="122">
        <f t="shared" si="221"/>
        <v>2492.8414917494233</v>
      </c>
      <c r="Q405" s="122">
        <f t="shared" si="221"/>
        <v>2266.4941336749957</v>
      </c>
      <c r="R405" s="122">
        <f t="shared" ref="R405:V405" si="222">SUM(R406:R407)</f>
        <v>2099.8197763991666</v>
      </c>
      <c r="S405" s="122">
        <f t="shared" si="222"/>
        <v>1986.7842314296456</v>
      </c>
      <c r="T405" s="122">
        <f t="shared" si="222"/>
        <v>1863.8470622901798</v>
      </c>
      <c r="U405" s="122">
        <f t="shared" si="222"/>
        <v>1738.478581400411</v>
      </c>
      <c r="V405" s="122">
        <f t="shared" si="222"/>
        <v>1618.4223298692591</v>
      </c>
      <c r="W405" s="122">
        <f t="shared" ref="W405" si="223">SUM(W406:W407)</f>
        <v>1440.4755145621903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3513.9604827446028</v>
      </c>
      <c r="M406" s="98">
        <v>3235.9617111795142</v>
      </c>
      <c r="N406" s="98">
        <v>3140.5458838089075</v>
      </c>
      <c r="O406" s="98">
        <v>2950.6365166459782</v>
      </c>
      <c r="P406" s="98">
        <v>2492.8414917494233</v>
      </c>
      <c r="Q406" s="98">
        <v>2266.4941336749957</v>
      </c>
      <c r="R406" s="98">
        <v>2099.8197763991666</v>
      </c>
      <c r="S406" s="98">
        <v>1986.7842314296456</v>
      </c>
      <c r="T406" s="98">
        <v>1863.8470622901798</v>
      </c>
      <c r="U406" s="98">
        <v>1738.478581400411</v>
      </c>
      <c r="V406" s="98">
        <v>1618.4223298692591</v>
      </c>
      <c r="W406" s="98">
        <v>1440.4755145621903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128.4794347911531</v>
      </c>
      <c r="M423" s="118">
        <f t="shared" si="225"/>
        <v>115.81809516272085</v>
      </c>
      <c r="N423" s="118">
        <f t="shared" si="225"/>
        <v>112.71379664622003</v>
      </c>
      <c r="O423" s="118">
        <f t="shared" si="225"/>
        <v>105.05349641410062</v>
      </c>
      <c r="P423" s="118">
        <f t="shared" si="225"/>
        <v>89.929634651720079</v>
      </c>
      <c r="Q423" s="118">
        <f t="shared" si="225"/>
        <v>82.601933675641462</v>
      </c>
      <c r="R423" s="118">
        <f t="shared" ref="R423:V423" si="226">R424+R427+R429+R438</f>
        <v>76.936217899616338</v>
      </c>
      <c r="S423" s="118">
        <f t="shared" si="226"/>
        <v>72.61031810473321</v>
      </c>
      <c r="T423" s="118">
        <f t="shared" si="226"/>
        <v>67.890313621684783</v>
      </c>
      <c r="U423" s="118">
        <f t="shared" si="226"/>
        <v>62.929194797315525</v>
      </c>
      <c r="V423" s="118">
        <f t="shared" si="226"/>
        <v>58.378801377375424</v>
      </c>
      <c r="W423" s="118">
        <f t="shared" ref="W423" si="227">W424+W427+W429+W438</f>
        <v>52.343382875774026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114.62495676163525</v>
      </c>
      <c r="M424" s="123">
        <f t="shared" si="228"/>
        <v>103.09595269144215</v>
      </c>
      <c r="N424" s="123">
        <f t="shared" si="228"/>
        <v>99.576956305875839</v>
      </c>
      <c r="O424" s="123">
        <f t="shared" si="228"/>
        <v>92.566309763676813</v>
      </c>
      <c r="P424" s="123">
        <f t="shared" si="228"/>
        <v>77.648753207248362</v>
      </c>
      <c r="Q424" s="123">
        <f t="shared" si="228"/>
        <v>70.174657069720226</v>
      </c>
      <c r="R424" s="123">
        <f t="shared" ref="R424:V424" si="229">SUM(R425:R426)</f>
        <v>64.663295823111014</v>
      </c>
      <c r="S424" s="123">
        <f t="shared" si="229"/>
        <v>60.7820610602108</v>
      </c>
      <c r="T424" s="123">
        <f t="shared" si="229"/>
        <v>56.639755278484955</v>
      </c>
      <c r="U424" s="123">
        <f t="shared" si="229"/>
        <v>52.5423861076371</v>
      </c>
      <c r="V424" s="123">
        <f t="shared" si="229"/>
        <v>48.638112738031694</v>
      </c>
      <c r="W424" s="123">
        <f t="shared" ref="W424" si="230">SUM(W425:W426)</f>
        <v>42.920714308927494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113.21663344754923</v>
      </c>
      <c r="M425" s="99">
        <v>101.88137754064101</v>
      </c>
      <c r="N425" s="99">
        <v>98.370769311952174</v>
      </c>
      <c r="O425" s="99">
        <v>91.394234641325795</v>
      </c>
      <c r="P425" s="99">
        <v>76.691743115294727</v>
      </c>
      <c r="Q425" s="99">
        <v>69.256062795328631</v>
      </c>
      <c r="R425" s="99">
        <v>63.799842362208331</v>
      </c>
      <c r="S425" s="99">
        <v>59.974932586655747</v>
      </c>
      <c r="T425" s="99">
        <v>55.890069150788591</v>
      </c>
      <c r="U425" s="99">
        <v>51.856509619729906</v>
      </c>
      <c r="V425" s="99">
        <v>48.015803086600961</v>
      </c>
      <c r="W425" s="99">
        <v>42.356372673798724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1.408323314086023</v>
      </c>
      <c r="M426" s="99">
        <v>1.2145751508011426</v>
      </c>
      <c r="N426" s="99">
        <v>1.2061869939236667</v>
      </c>
      <c r="O426" s="99">
        <v>1.1720751223510113</v>
      </c>
      <c r="P426" s="99">
        <v>0.95701009195363929</v>
      </c>
      <c r="Q426" s="99">
        <v>0.91859427439160113</v>
      </c>
      <c r="R426" s="99">
        <v>0.86345346090267816</v>
      </c>
      <c r="S426" s="99">
        <v>0.80712847355505168</v>
      </c>
      <c r="T426" s="99">
        <v>0.74968612769636267</v>
      </c>
      <c r="U426" s="99">
        <v>0.68587648790719224</v>
      </c>
      <c r="V426" s="99">
        <v>0.62230965143072947</v>
      </c>
      <c r="W426" s="99">
        <v>0.56434163512876856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0.21388417433174434</v>
      </c>
      <c r="M427" s="123">
        <f t="shared" si="231"/>
        <v>0.47141858831270433</v>
      </c>
      <c r="N427" s="123">
        <f t="shared" si="231"/>
        <v>0.47638709600740015</v>
      </c>
      <c r="O427" s="123">
        <f t="shared" si="231"/>
        <v>0.34573574699239223</v>
      </c>
      <c r="P427" s="123">
        <f t="shared" si="231"/>
        <v>0.42693759049740398</v>
      </c>
      <c r="Q427" s="123">
        <f t="shared" si="231"/>
        <v>0.39744196482942745</v>
      </c>
      <c r="R427" s="123">
        <f t="shared" si="231"/>
        <v>0.40711502862310267</v>
      </c>
      <c r="S427" s="123">
        <f t="shared" si="231"/>
        <v>0.21488149155649311</v>
      </c>
      <c r="T427" s="123">
        <f t="shared" si="231"/>
        <v>0.14955645649392313</v>
      </c>
      <c r="U427" s="123">
        <f t="shared" si="231"/>
        <v>0.10834488015043602</v>
      </c>
      <c r="V427" s="123">
        <f t="shared" si="231"/>
        <v>9.4396374625401416E-2</v>
      </c>
      <c r="W427" s="123">
        <f t="shared" si="231"/>
        <v>0.14054757063456322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0.21388417433174434</v>
      </c>
      <c r="M428" s="99">
        <f>RES_hhdet_in_fecs!M48</f>
        <v>0.47141858831270433</v>
      </c>
      <c r="N428" s="99">
        <f>RES_hhdet_in_fecs!N48</f>
        <v>0.47638709600740015</v>
      </c>
      <c r="O428" s="99">
        <f>RES_hhdet_in_fecs!O48</f>
        <v>0.34573574699239223</v>
      </c>
      <c r="P428" s="99">
        <f>RES_hhdet_in_fecs!P48</f>
        <v>0.42693759049740398</v>
      </c>
      <c r="Q428" s="99">
        <f>RES_hhdet_in_fecs!Q48</f>
        <v>0.39744196482942745</v>
      </c>
      <c r="R428" s="99">
        <f>RES_hhdet_in_fecs!R48</f>
        <v>0.40711502862310267</v>
      </c>
      <c r="S428" s="99">
        <f>RES_hhdet_in_fecs!S48</f>
        <v>0.21488149155649311</v>
      </c>
      <c r="T428" s="99">
        <f>RES_hhdet_in_fecs!T48</f>
        <v>0.14955645649392313</v>
      </c>
      <c r="U428" s="99">
        <f>RES_hhdet_in_fecs!U48</f>
        <v>0.10834488015043602</v>
      </c>
      <c r="V428" s="99">
        <f>RES_hhdet_in_fecs!V48</f>
        <v>9.4396374625401416E-2</v>
      </c>
      <c r="W428" s="99">
        <f>RES_hhdet_in_fecs!W48</f>
        <v>0.14054757063456322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11.212370013569826</v>
      </c>
      <c r="M429" s="123">
        <v>9.8884952799119699</v>
      </c>
      <c r="N429" s="123">
        <v>10.320882431612254</v>
      </c>
      <c r="O429" s="123">
        <v>9.8857380886078303</v>
      </c>
      <c r="P429" s="123">
        <v>9.6728061508111729</v>
      </c>
      <c r="Q429" s="123">
        <v>9.9204084745960088</v>
      </c>
      <c r="R429" s="123">
        <v>9.829937293119265</v>
      </c>
      <c r="S429" s="123">
        <v>9.6514051252173587</v>
      </c>
      <c r="T429" s="123">
        <v>9.2100032346136462</v>
      </c>
      <c r="U429" s="123">
        <v>8.4500103127138573</v>
      </c>
      <c r="V429" s="123">
        <v>7.8738420959799438</v>
      </c>
      <c r="W429" s="123">
        <v>7.5480876872256619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11.433701947267251</v>
      </c>
      <c r="M434" s="102">
        <v>11.343719215788614</v>
      </c>
      <c r="N434" s="102">
        <v>10.984866544533297</v>
      </c>
      <c r="O434" s="102">
        <v>10.665483195154394</v>
      </c>
      <c r="P434" s="102">
        <v>10.651478064056834</v>
      </c>
      <c r="Q434" s="102">
        <v>10.512235553607891</v>
      </c>
      <c r="R434" s="102">
        <v>10.501473479857845</v>
      </c>
      <c r="S434" s="102">
        <v>10.220097801391962</v>
      </c>
      <c r="T434" s="102">
        <v>9.5922953787242609</v>
      </c>
      <c r="U434" s="102">
        <v>8.9534586581162294</v>
      </c>
      <c r="V434" s="102">
        <v>8.2752542755682832</v>
      </c>
      <c r="W434" s="102">
        <v>7.9030545939654315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9.6890855287110735</v>
      </c>
      <c r="M435" s="105">
        <v>9.7650404391164969</v>
      </c>
      <c r="N435" s="105">
        <v>9.4269916749407709</v>
      </c>
      <c r="O435" s="105">
        <v>9.2286030783203579</v>
      </c>
      <c r="P435" s="105">
        <v>9.334910481300593</v>
      </c>
      <c r="Q435" s="105">
        <v>9.2814447255743335</v>
      </c>
      <c r="R435" s="105">
        <v>9.3527931604365886</v>
      </c>
      <c r="S435" s="105">
        <v>9.1459005241732712</v>
      </c>
      <c r="T435" s="105">
        <v>8.5677524325078132</v>
      </c>
      <c r="U435" s="105">
        <v>8.0057911844176459</v>
      </c>
      <c r="V435" s="105">
        <v>7.4176918919022867</v>
      </c>
      <c r="W435" s="105">
        <v>7.1043790538009493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4.816021266380436</v>
      </c>
      <c r="M436" s="99">
        <v>5.256579337086392</v>
      </c>
      <c r="N436" s="99">
        <v>4.8554543742284721</v>
      </c>
      <c r="O436" s="99">
        <v>4.8202392796482174</v>
      </c>
      <c r="P436" s="99">
        <v>5.0166154140695527</v>
      </c>
      <c r="Q436" s="99">
        <v>5.0057862898465899</v>
      </c>
      <c r="R436" s="99">
        <v>5.1815390691639749</v>
      </c>
      <c r="S436" s="99">
        <v>5.0722449473225595</v>
      </c>
      <c r="T436" s="99">
        <v>4.5471642998535309</v>
      </c>
      <c r="U436" s="99">
        <v>4.0957156757812783</v>
      </c>
      <c r="V436" s="99">
        <v>3.7468070528462478</v>
      </c>
      <c r="W436" s="99">
        <v>3.5667085463943731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4.8730642623306384</v>
      </c>
      <c r="M437" s="99">
        <v>4.5084611020301057</v>
      </c>
      <c r="N437" s="99">
        <v>4.5715373007122979</v>
      </c>
      <c r="O437" s="99">
        <v>4.4083637986721396</v>
      </c>
      <c r="P437" s="99">
        <v>4.3182950672310412</v>
      </c>
      <c r="Q437" s="99">
        <v>4.2756584357277463</v>
      </c>
      <c r="R437" s="99">
        <v>4.1712540912726137</v>
      </c>
      <c r="S437" s="99">
        <v>4.0736555768507099</v>
      </c>
      <c r="T437" s="99">
        <v>4.0205881326542832</v>
      </c>
      <c r="U437" s="99">
        <v>3.9100755086363663</v>
      </c>
      <c r="V437" s="99">
        <v>3.6708848390560385</v>
      </c>
      <c r="W437" s="99">
        <v>3.5376705074065753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2.4282238416162905</v>
      </c>
      <c r="M438" s="123">
        <v>2.3622286030540298</v>
      </c>
      <c r="N438" s="123">
        <v>2.3395708127245372</v>
      </c>
      <c r="O438" s="123">
        <v>2.2557128148235814</v>
      </c>
      <c r="P438" s="123">
        <v>2.1811377031631523</v>
      </c>
      <c r="Q438" s="123">
        <v>2.1094261664957932</v>
      </c>
      <c r="R438" s="123">
        <v>2.0358697547629561</v>
      </c>
      <c r="S438" s="123">
        <v>1.9619704277485541</v>
      </c>
      <c r="T438" s="123">
        <v>1.8909986520922504</v>
      </c>
      <c r="U438" s="123">
        <v>1.8284534968141362</v>
      </c>
      <c r="V438" s="123">
        <v>1.7724501687383818</v>
      </c>
      <c r="W438" s="123">
        <v>1.7340333089863091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2.4282238416162905</v>
      </c>
      <c r="M440" s="110">
        <v>2.3622286030540298</v>
      </c>
      <c r="N440" s="110">
        <v>2.3395708127245372</v>
      </c>
      <c r="O440" s="110">
        <v>2.2557128148235814</v>
      </c>
      <c r="P440" s="110">
        <v>2.1811377031631523</v>
      </c>
      <c r="Q440" s="110">
        <v>2.1094261664957932</v>
      </c>
      <c r="R440" s="110">
        <v>2.0358697547629561</v>
      </c>
      <c r="S440" s="110">
        <v>1.9619704277485541</v>
      </c>
      <c r="T440" s="110">
        <v>1.8909986520922504</v>
      </c>
      <c r="U440" s="110">
        <v>1.8284534968141362</v>
      </c>
      <c r="V440" s="110">
        <v>1.7724501687383818</v>
      </c>
      <c r="W440" s="110">
        <v>1.7340333089863091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81.856784430132038</v>
      </c>
      <c r="M442" s="118">
        <f t="shared" si="232"/>
        <v>76.878890202356786</v>
      </c>
      <c r="N442" s="118">
        <f t="shared" si="232"/>
        <v>76.359593740610393</v>
      </c>
      <c r="O442" s="118">
        <f t="shared" si="232"/>
        <v>73.484757905542139</v>
      </c>
      <c r="P442" s="118">
        <f t="shared" si="232"/>
        <v>66.105895087646843</v>
      </c>
      <c r="Q442" s="118">
        <f t="shared" si="232"/>
        <v>62.430853615842935</v>
      </c>
      <c r="R442" s="118">
        <f t="shared" ref="R442:V442" si="233">R443+R446+R448+R457</f>
        <v>59.300234881161472</v>
      </c>
      <c r="S442" s="118">
        <f t="shared" si="233"/>
        <v>55.927418886913394</v>
      </c>
      <c r="T442" s="118">
        <f t="shared" si="233"/>
        <v>52.43642773257001</v>
      </c>
      <c r="U442" s="118">
        <f t="shared" si="233"/>
        <v>48.947767352794749</v>
      </c>
      <c r="V442" s="118">
        <f t="shared" si="233"/>
        <v>45.610737634813766</v>
      </c>
      <c r="W442" s="118">
        <f t="shared" ref="W442" si="234">W443+W446+W448+W457</f>
        <v>41.331449280598818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70.784457365854379</v>
      </c>
      <c r="M443" s="123">
        <f t="shared" si="235"/>
        <v>64.918129317098206</v>
      </c>
      <c r="N443" s="123">
        <f t="shared" si="235"/>
        <v>64.525519593033565</v>
      </c>
      <c r="O443" s="123">
        <f t="shared" si="235"/>
        <v>62.285834655353661</v>
      </c>
      <c r="P443" s="123">
        <f t="shared" si="235"/>
        <v>54.437599343199409</v>
      </c>
      <c r="Q443" s="123">
        <f t="shared" si="235"/>
        <v>50.856754667840839</v>
      </c>
      <c r="R443" s="123">
        <f t="shared" ref="R443:V443" si="236">SUM(R444:R445)</f>
        <v>47.607558241020747</v>
      </c>
      <c r="S443" s="123">
        <f t="shared" si="236"/>
        <v>45.246722297449196</v>
      </c>
      <c r="T443" s="123">
        <f t="shared" si="236"/>
        <v>42.502419040441268</v>
      </c>
      <c r="U443" s="123">
        <f t="shared" si="236"/>
        <v>39.670992477198524</v>
      </c>
      <c r="V443" s="123">
        <f t="shared" si="236"/>
        <v>36.917375506296715</v>
      </c>
      <c r="W443" s="123">
        <f t="shared" ref="W443" si="237">SUM(W444:W445)</f>
        <v>32.693959539318655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69.376134051768361</v>
      </c>
      <c r="M444" s="99">
        <v>63.703554166297067</v>
      </c>
      <c r="N444" s="99">
        <v>63.319332599109892</v>
      </c>
      <c r="O444" s="99">
        <v>61.11375953300265</v>
      </c>
      <c r="P444" s="99">
        <v>53.480589251245767</v>
      </c>
      <c r="Q444" s="99">
        <v>49.938160393449238</v>
      </c>
      <c r="R444" s="99">
        <v>46.744104780118072</v>
      </c>
      <c r="S444" s="99">
        <v>44.439593823894143</v>
      </c>
      <c r="T444" s="99">
        <v>41.752732912744904</v>
      </c>
      <c r="U444" s="99">
        <v>38.98511598929133</v>
      </c>
      <c r="V444" s="99">
        <v>36.295065854865982</v>
      </c>
      <c r="W444" s="99">
        <v>32.129617904189885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1.408323314086023</v>
      </c>
      <c r="M445" s="99">
        <v>1.2145751508011426</v>
      </c>
      <c r="N445" s="99">
        <v>1.2061869939236667</v>
      </c>
      <c r="O445" s="99">
        <v>1.1720751223510113</v>
      </c>
      <c r="P445" s="99">
        <v>0.95701009195363929</v>
      </c>
      <c r="Q445" s="99">
        <v>0.91859427439160113</v>
      </c>
      <c r="R445" s="99">
        <v>0.86345346090267816</v>
      </c>
      <c r="S445" s="99">
        <v>0.80712847355505168</v>
      </c>
      <c r="T445" s="99">
        <v>0.74968612769636267</v>
      </c>
      <c r="U445" s="99">
        <v>0.68587648790719224</v>
      </c>
      <c r="V445" s="99">
        <v>0.62230965143072947</v>
      </c>
      <c r="W445" s="99">
        <v>0.56434163512876856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0.74747970346317938</v>
      </c>
      <c r="M446" s="123">
        <f t="shared" si="238"/>
        <v>1.7066974920051152</v>
      </c>
      <c r="N446" s="123">
        <f t="shared" si="238"/>
        <v>1.79700863567715</v>
      </c>
      <c r="O446" s="123">
        <f t="shared" si="238"/>
        <v>1.3668512575738661</v>
      </c>
      <c r="P446" s="123">
        <f t="shared" si="238"/>
        <v>1.7718200854093358</v>
      </c>
      <c r="Q446" s="123">
        <f t="shared" si="238"/>
        <v>1.7165649116479691</v>
      </c>
      <c r="R446" s="123">
        <f t="shared" si="238"/>
        <v>1.8014979649549256</v>
      </c>
      <c r="S446" s="123">
        <f t="shared" si="238"/>
        <v>0.96898793611453204</v>
      </c>
      <c r="T446" s="123">
        <f t="shared" si="238"/>
        <v>0.68495394195743076</v>
      </c>
      <c r="U446" s="123">
        <f t="shared" si="238"/>
        <v>0.50316225976961604</v>
      </c>
      <c r="V446" s="123">
        <f t="shared" si="238"/>
        <v>0.44456121021895306</v>
      </c>
      <c r="W446" s="123">
        <f t="shared" si="238"/>
        <v>0.6709148594978932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0.74747970346317938</v>
      </c>
      <c r="M447" s="99">
        <f>RES_hhdet_in_tess!M48</f>
        <v>1.7066974920051152</v>
      </c>
      <c r="N447" s="99">
        <f>RES_hhdet_in_tess!N48</f>
        <v>1.79700863567715</v>
      </c>
      <c r="O447" s="99">
        <f>RES_hhdet_in_tess!O48</f>
        <v>1.3668512575738661</v>
      </c>
      <c r="P447" s="99">
        <f>RES_hhdet_in_tess!P48</f>
        <v>1.7718200854093358</v>
      </c>
      <c r="Q447" s="99">
        <f>RES_hhdet_in_tess!Q48</f>
        <v>1.7165649116479691</v>
      </c>
      <c r="R447" s="99">
        <f>RES_hhdet_in_tess!R48</f>
        <v>1.8014979649549256</v>
      </c>
      <c r="S447" s="99">
        <f>RES_hhdet_in_tess!S48</f>
        <v>0.96898793611453204</v>
      </c>
      <c r="T447" s="99">
        <f>RES_hhdet_in_tess!T48</f>
        <v>0.68495394195743076</v>
      </c>
      <c r="U447" s="99">
        <f>RES_hhdet_in_tess!U48</f>
        <v>0.50316225976961604</v>
      </c>
      <c r="V447" s="99">
        <f>RES_hhdet_in_tess!V48</f>
        <v>0.44456121021895306</v>
      </c>
      <c r="W447" s="99">
        <f>RES_hhdet_in_tess!W48</f>
        <v>0.6709148594978932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8.4246038946060082</v>
      </c>
      <c r="M448" s="123">
        <v>8.3996596026164809</v>
      </c>
      <c r="N448" s="123">
        <v>8.1928267814576881</v>
      </c>
      <c r="O448" s="123">
        <v>8.0439682865487772</v>
      </c>
      <c r="P448" s="123">
        <v>8.1549010934611914</v>
      </c>
      <c r="Q448" s="123">
        <v>8.157529999338955</v>
      </c>
      <c r="R448" s="123">
        <v>8.2298560708122004</v>
      </c>
      <c r="S448" s="123">
        <v>8.0859144148642983</v>
      </c>
      <c r="T448" s="123">
        <v>7.6563975451453903</v>
      </c>
      <c r="U448" s="123">
        <v>7.2099268025964776</v>
      </c>
      <c r="V448" s="123">
        <v>6.7138802338644687</v>
      </c>
      <c r="W448" s="123">
        <v>6.45092729234063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8.4250131318747492</v>
      </c>
      <c r="M453" s="102">
        <v>8.3975991355844073</v>
      </c>
      <c r="N453" s="102">
        <v>8.1928005662410435</v>
      </c>
      <c r="O453" s="102">
        <v>8.0440860874667823</v>
      </c>
      <c r="P453" s="102">
        <v>8.149785279154754</v>
      </c>
      <c r="Q453" s="102">
        <v>8.1558361387052596</v>
      </c>
      <c r="R453" s="102">
        <v>8.2281144339035475</v>
      </c>
      <c r="S453" s="102">
        <v>8.0853450192551453</v>
      </c>
      <c r="T453" s="102">
        <v>7.6593430292710147</v>
      </c>
      <c r="U453" s="102">
        <v>7.2111999047110569</v>
      </c>
      <c r="V453" s="102">
        <v>6.71585330174518</v>
      </c>
      <c r="W453" s="102">
        <v>6.45204661715775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8.4217873792858597</v>
      </c>
      <c r="M454" s="105">
        <v>8.3998344036372306</v>
      </c>
      <c r="N454" s="105">
        <v>8.1928620737777731</v>
      </c>
      <c r="O454" s="105">
        <v>8.043869009096678</v>
      </c>
      <c r="P454" s="105">
        <v>8.1566673763970474</v>
      </c>
      <c r="Q454" s="105">
        <v>8.159358769226662</v>
      </c>
      <c r="R454" s="105">
        <v>8.2310935496683495</v>
      </c>
      <c r="S454" s="105">
        <v>8.086420544294656</v>
      </c>
      <c r="T454" s="105">
        <v>7.6514491318143394</v>
      </c>
      <c r="U454" s="105">
        <v>7.2088034772012621</v>
      </c>
      <c r="V454" s="105">
        <v>6.7116381112727508</v>
      </c>
      <c r="W454" s="105">
        <v>6.4495281363192305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3.5487231169552218</v>
      </c>
      <c r="M455" s="99">
        <v>3.8913733016071266</v>
      </c>
      <c r="N455" s="99">
        <v>3.6213247730654756</v>
      </c>
      <c r="O455" s="99">
        <v>3.6355052104245367</v>
      </c>
      <c r="P455" s="99">
        <v>3.838372309166004</v>
      </c>
      <c r="Q455" s="99">
        <v>3.8837003334989166</v>
      </c>
      <c r="R455" s="99">
        <v>4.0598394583957358</v>
      </c>
      <c r="S455" s="99">
        <v>4.0127649674439443</v>
      </c>
      <c r="T455" s="99">
        <v>3.6308609991600567</v>
      </c>
      <c r="U455" s="99">
        <v>3.2987279685648963</v>
      </c>
      <c r="V455" s="99">
        <v>3.0407532722167132</v>
      </c>
      <c r="W455" s="99">
        <v>2.9118576289126552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4.8730642623306384</v>
      </c>
      <c r="M456" s="99">
        <v>4.5084611020301057</v>
      </c>
      <c r="N456" s="99">
        <v>4.5715373007122979</v>
      </c>
      <c r="O456" s="99">
        <v>4.4083637986721396</v>
      </c>
      <c r="P456" s="99">
        <v>4.3182950672310412</v>
      </c>
      <c r="Q456" s="99">
        <v>4.2756584357277463</v>
      </c>
      <c r="R456" s="99">
        <v>4.1712540912726137</v>
      </c>
      <c r="S456" s="99">
        <v>4.0736555768507099</v>
      </c>
      <c r="T456" s="99">
        <v>4.0205881326542832</v>
      </c>
      <c r="U456" s="99">
        <v>3.9100755086363663</v>
      </c>
      <c r="V456" s="99">
        <v>3.6708848390560385</v>
      </c>
      <c r="W456" s="99">
        <v>3.5376705074065753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1.9002434662084613</v>
      </c>
      <c r="M457" s="123">
        <v>1.8544037906369775</v>
      </c>
      <c r="N457" s="123">
        <v>1.8442387304420034</v>
      </c>
      <c r="O457" s="123">
        <v>1.788103706065838</v>
      </c>
      <c r="P457" s="123">
        <v>1.7415745655769093</v>
      </c>
      <c r="Q457" s="123">
        <v>1.7000040370151726</v>
      </c>
      <c r="R457" s="123">
        <v>1.6613226043735985</v>
      </c>
      <c r="S457" s="123">
        <v>1.6257942384853681</v>
      </c>
      <c r="T457" s="123">
        <v>1.5926572050259238</v>
      </c>
      <c r="U457" s="123">
        <v>1.5636858132301328</v>
      </c>
      <c r="V457" s="123">
        <v>1.5349206844336336</v>
      </c>
      <c r="W457" s="123">
        <v>1.5156475894416439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1.9002434662084613</v>
      </c>
      <c r="M459" s="110">
        <v>1.8544037906369775</v>
      </c>
      <c r="N459" s="110">
        <v>1.8442387304420034</v>
      </c>
      <c r="O459" s="110">
        <v>1.788103706065838</v>
      </c>
      <c r="P459" s="110">
        <v>1.7415745655769093</v>
      </c>
      <c r="Q459" s="110">
        <v>1.7000040370151726</v>
      </c>
      <c r="R459" s="110">
        <v>1.6613226043735985</v>
      </c>
      <c r="S459" s="110">
        <v>1.6257942384853681</v>
      </c>
      <c r="T459" s="110">
        <v>1.5926572050259238</v>
      </c>
      <c r="U459" s="110">
        <v>1.5636858132301328</v>
      </c>
      <c r="V459" s="110">
        <v>1.5349206844336336</v>
      </c>
      <c r="W459" s="110">
        <v>1.5156475894416439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29.753849592045427</v>
      </c>
      <c r="M461" s="118">
        <f t="shared" si="239"/>
        <v>26.80592627278256</v>
      </c>
      <c r="N461" s="118">
        <f t="shared" si="239"/>
        <v>25.882253000762677</v>
      </c>
      <c r="O461" s="118">
        <f t="shared" si="239"/>
        <v>24.046662645246315</v>
      </c>
      <c r="P461" s="118">
        <f t="shared" si="239"/>
        <v>20.178302073504085</v>
      </c>
      <c r="Q461" s="118">
        <f t="shared" si="239"/>
        <v>18.222204531801793</v>
      </c>
      <c r="R461" s="118">
        <f t="shared" ref="R461:V461" si="240">R462+R465+R467+R476</f>
        <v>16.790831090591443</v>
      </c>
      <c r="S461" s="118">
        <f t="shared" si="240"/>
        <v>15.786302256461683</v>
      </c>
      <c r="T461" s="118">
        <f t="shared" si="240"/>
        <v>14.714554886790109</v>
      </c>
      <c r="U461" s="118">
        <f t="shared" si="240"/>
        <v>13.654296327674436</v>
      </c>
      <c r="V461" s="118">
        <f t="shared" si="240"/>
        <v>12.644860145644619</v>
      </c>
      <c r="W461" s="118">
        <f t="shared" ref="W461" si="241">W462+W465+W467+W476</f>
        <v>11.156310821516595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29.753849592045427</v>
      </c>
      <c r="M462" s="123">
        <f t="shared" si="242"/>
        <v>26.80592627278256</v>
      </c>
      <c r="N462" s="123">
        <f t="shared" si="242"/>
        <v>25.882253000762677</v>
      </c>
      <c r="O462" s="123">
        <f t="shared" si="242"/>
        <v>24.046662645246315</v>
      </c>
      <c r="P462" s="123">
        <f t="shared" si="242"/>
        <v>20.178302073504085</v>
      </c>
      <c r="Q462" s="123">
        <f t="shared" si="242"/>
        <v>18.222204531801793</v>
      </c>
      <c r="R462" s="123">
        <f t="shared" ref="R462:V462" si="243">SUM(R463:R464)</f>
        <v>16.790831090591443</v>
      </c>
      <c r="S462" s="123">
        <f t="shared" si="243"/>
        <v>15.786302256461683</v>
      </c>
      <c r="T462" s="123">
        <f t="shared" si="243"/>
        <v>14.714554886790109</v>
      </c>
      <c r="U462" s="123">
        <f t="shared" si="243"/>
        <v>13.654296327674436</v>
      </c>
      <c r="V462" s="123">
        <f t="shared" si="243"/>
        <v>12.644860145644619</v>
      </c>
      <c r="W462" s="123">
        <f t="shared" ref="W462" si="244">SUM(W463:W464)</f>
        <v>11.156310821516595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29.753849592045427</v>
      </c>
      <c r="M463" s="99">
        <v>26.80592627278256</v>
      </c>
      <c r="N463" s="99">
        <v>25.882253000762677</v>
      </c>
      <c r="O463" s="99">
        <v>24.046662645246315</v>
      </c>
      <c r="P463" s="99">
        <v>20.178302073504085</v>
      </c>
      <c r="Q463" s="99">
        <v>18.222204531801793</v>
      </c>
      <c r="R463" s="99">
        <v>16.790831090591443</v>
      </c>
      <c r="S463" s="99">
        <v>15.786302256461683</v>
      </c>
      <c r="T463" s="99">
        <v>14.714554886790109</v>
      </c>
      <c r="U463" s="99">
        <v>13.654296327674436</v>
      </c>
      <c r="V463" s="99">
        <v>12.644860145644619</v>
      </c>
      <c r="W463" s="99">
        <v>11.156310821516595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6265935</v>
      </c>
      <c r="C5" s="120">
        <v>6334498</v>
      </c>
      <c r="D5" s="120">
        <v>6386549</v>
      </c>
      <c r="E5" s="120">
        <v>6425630</v>
      </c>
      <c r="F5" s="120">
        <v>6441254</v>
      </c>
      <c r="G5" s="120">
        <v>6442482</v>
      </c>
      <c r="H5" s="120">
        <v>6466028</v>
      </c>
      <c r="I5" s="120">
        <v>6501187</v>
      </c>
      <c r="J5" s="120">
        <v>6531686</v>
      </c>
      <c r="K5" s="120">
        <v>6579420</v>
      </c>
      <c r="L5" s="120">
        <v>6639231</v>
      </c>
      <c r="M5" s="120">
        <v>6663989</v>
      </c>
      <c r="N5" s="120">
        <v>6669519</v>
      </c>
      <c r="O5" s="120">
        <v>6719501</v>
      </c>
      <c r="P5" s="120">
        <v>6720966</v>
      </c>
      <c r="Q5" s="120">
        <v>6772312</v>
      </c>
      <c r="R5" s="120">
        <v>6862013</v>
      </c>
      <c r="S5" s="120">
        <v>6907934</v>
      </c>
      <c r="T5" s="120">
        <v>6921041</v>
      </c>
      <c r="U5" s="120">
        <v>6937750</v>
      </c>
      <c r="V5" s="120">
        <v>6969762</v>
      </c>
      <c r="W5" s="120">
        <v>6984345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6265935</v>
      </c>
      <c r="C7" s="52">
        <v>6334498</v>
      </c>
      <c r="D7" s="52">
        <v>6386549</v>
      </c>
      <c r="E7" s="52">
        <v>6425630</v>
      </c>
      <c r="F7" s="52">
        <v>6441254</v>
      </c>
      <c r="G7" s="52">
        <v>6442482</v>
      </c>
      <c r="H7" s="52">
        <v>6466028</v>
      </c>
      <c r="I7" s="52">
        <v>6501187</v>
      </c>
      <c r="J7" s="52">
        <v>6531686</v>
      </c>
      <c r="K7" s="52">
        <v>6579420</v>
      </c>
      <c r="L7" s="52">
        <v>6639231</v>
      </c>
      <c r="M7" s="52">
        <v>6663989</v>
      </c>
      <c r="N7" s="52">
        <v>6669519</v>
      </c>
      <c r="O7" s="52">
        <v>6719501</v>
      </c>
      <c r="P7" s="52">
        <v>6720966</v>
      </c>
      <c r="Q7" s="52">
        <v>6772312</v>
      </c>
      <c r="R7" s="52">
        <v>6862013</v>
      </c>
      <c r="S7" s="52">
        <v>6907934</v>
      </c>
      <c r="T7" s="52">
        <v>6921041</v>
      </c>
      <c r="U7" s="52">
        <v>6937750</v>
      </c>
      <c r="V7" s="52">
        <v>6969762</v>
      </c>
      <c r="W7" s="52">
        <v>6984345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139409</v>
      </c>
      <c r="C9" s="52">
        <v>144255</v>
      </c>
      <c r="D9" s="52">
        <v>145395</v>
      </c>
      <c r="E9" s="52">
        <v>153454</v>
      </c>
      <c r="F9" s="52">
        <v>166006</v>
      </c>
      <c r="G9" s="52">
        <v>194305</v>
      </c>
      <c r="H9" s="52">
        <v>228356</v>
      </c>
      <c r="I9" s="52">
        <v>236535</v>
      </c>
      <c r="J9" s="52">
        <v>252430</v>
      </c>
      <c r="K9" s="52">
        <v>287602</v>
      </c>
      <c r="L9" s="52">
        <v>335088</v>
      </c>
      <c r="M9" s="52">
        <v>438114</v>
      </c>
      <c r="N9" s="52">
        <v>529375</v>
      </c>
      <c r="O9" s="52">
        <v>612115</v>
      </c>
      <c r="P9" s="52">
        <v>713800</v>
      </c>
      <c r="Q9" s="52">
        <v>803601</v>
      </c>
      <c r="R9" s="52">
        <v>931555</v>
      </c>
      <c r="S9" s="52">
        <v>1002106</v>
      </c>
      <c r="T9" s="52">
        <v>1048044</v>
      </c>
      <c r="U9" s="52">
        <v>1076601</v>
      </c>
      <c r="V9" s="52">
        <v>1103395</v>
      </c>
      <c r="W9" s="52">
        <v>1160285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6197437</v>
      </c>
      <c r="C11" s="52">
        <v>6243109</v>
      </c>
      <c r="D11" s="52">
        <v>6291764</v>
      </c>
      <c r="E11" s="52">
        <v>6329743</v>
      </c>
      <c r="F11" s="52">
        <v>6344006</v>
      </c>
      <c r="G11" s="52">
        <v>6345779</v>
      </c>
      <c r="H11" s="52">
        <v>6367565</v>
      </c>
      <c r="I11" s="52">
        <v>6389721</v>
      </c>
      <c r="J11" s="52">
        <v>6408551</v>
      </c>
      <c r="K11" s="52">
        <v>6454511</v>
      </c>
      <c r="L11" s="52">
        <v>6513106</v>
      </c>
      <c r="M11" s="52">
        <v>6548278</v>
      </c>
      <c r="N11" s="52">
        <v>6547452</v>
      </c>
      <c r="O11" s="52">
        <v>6600556</v>
      </c>
      <c r="P11" s="52">
        <v>6627973</v>
      </c>
      <c r="Q11" s="52">
        <v>6654786</v>
      </c>
      <c r="R11" s="52">
        <v>6750123</v>
      </c>
      <c r="S11" s="52">
        <v>6797688</v>
      </c>
      <c r="T11" s="52">
        <v>6804115</v>
      </c>
      <c r="U11" s="52">
        <v>6811043</v>
      </c>
      <c r="V11" s="52">
        <v>6835549</v>
      </c>
      <c r="W11" s="52">
        <v>6868793</v>
      </c>
      <c r="DA11" s="63" t="s">
        <v>1086</v>
      </c>
    </row>
    <row r="12" spans="1:105" ht="12" customHeight="1" x14ac:dyDescent="0.25">
      <c r="A12" s="97" t="s">
        <v>133</v>
      </c>
      <c r="B12" s="52">
        <v>29096</v>
      </c>
      <c r="C12" s="52">
        <v>36844</v>
      </c>
      <c r="D12" s="52">
        <v>35534</v>
      </c>
      <c r="E12" s="52">
        <v>38406</v>
      </c>
      <c r="F12" s="52">
        <v>42032</v>
      </c>
      <c r="G12" s="52">
        <v>42871</v>
      </c>
      <c r="H12" s="52">
        <v>44442</v>
      </c>
      <c r="I12" s="52">
        <v>43367</v>
      </c>
      <c r="J12" s="52">
        <v>50205</v>
      </c>
      <c r="K12" s="52">
        <v>51751</v>
      </c>
      <c r="L12" s="52">
        <v>55446</v>
      </c>
      <c r="M12" s="52">
        <v>51826</v>
      </c>
      <c r="N12" s="52">
        <v>50240</v>
      </c>
      <c r="O12" s="52">
        <v>56114</v>
      </c>
      <c r="P12" s="52">
        <v>53298</v>
      </c>
      <c r="Q12" s="52">
        <v>54829</v>
      </c>
      <c r="R12" s="52">
        <v>57135</v>
      </c>
      <c r="S12" s="52">
        <v>54115</v>
      </c>
      <c r="T12" s="52">
        <v>51900</v>
      </c>
      <c r="U12" s="52">
        <v>49059</v>
      </c>
      <c r="V12" s="52">
        <v>45264</v>
      </c>
      <c r="W12" s="52">
        <v>47880</v>
      </c>
      <c r="DA12" s="63" t="s">
        <v>1087</v>
      </c>
    </row>
    <row r="13" spans="1:105" ht="12" customHeight="1" x14ac:dyDescent="0.25">
      <c r="A13" s="97" t="s">
        <v>122</v>
      </c>
      <c r="B13" s="52">
        <v>23190</v>
      </c>
      <c r="C13" s="52">
        <v>29291</v>
      </c>
      <c r="D13" s="52">
        <v>31338</v>
      </c>
      <c r="E13" s="52">
        <v>29944</v>
      </c>
      <c r="F13" s="52">
        <v>27796</v>
      </c>
      <c r="G13" s="52">
        <v>26513</v>
      </c>
      <c r="H13" s="52">
        <v>26596</v>
      </c>
      <c r="I13" s="52">
        <v>29270</v>
      </c>
      <c r="J13" s="52">
        <v>32413</v>
      </c>
      <c r="K13" s="52">
        <v>30291</v>
      </c>
      <c r="L13" s="52">
        <v>31327</v>
      </c>
      <c r="M13" s="52">
        <v>28069</v>
      </c>
      <c r="N13" s="52">
        <v>33960</v>
      </c>
      <c r="O13" s="52">
        <v>30099</v>
      </c>
      <c r="P13" s="52">
        <v>20838</v>
      </c>
      <c r="Q13" s="52">
        <v>33058</v>
      </c>
      <c r="R13" s="52">
        <v>28956</v>
      </c>
      <c r="S13" s="52">
        <v>29744</v>
      </c>
      <c r="T13" s="52">
        <v>35229</v>
      </c>
      <c r="U13" s="52">
        <v>40676</v>
      </c>
      <c r="V13" s="52">
        <v>46490</v>
      </c>
      <c r="W13" s="52">
        <v>35466</v>
      </c>
      <c r="DA13" s="63" t="s">
        <v>1088</v>
      </c>
    </row>
    <row r="14" spans="1:105" ht="12" customHeight="1" x14ac:dyDescent="0.25">
      <c r="A14" s="97" t="s">
        <v>121</v>
      </c>
      <c r="B14" s="52">
        <v>16212</v>
      </c>
      <c r="C14" s="52">
        <v>25254</v>
      </c>
      <c r="D14" s="52">
        <v>27913</v>
      </c>
      <c r="E14" s="52">
        <v>27537</v>
      </c>
      <c r="F14" s="52">
        <v>27420</v>
      </c>
      <c r="G14" s="52">
        <v>27319</v>
      </c>
      <c r="H14" s="52">
        <v>27425</v>
      </c>
      <c r="I14" s="52">
        <v>38829</v>
      </c>
      <c r="J14" s="52">
        <v>40517</v>
      </c>
      <c r="K14" s="52">
        <v>42867</v>
      </c>
      <c r="L14" s="52">
        <v>39352</v>
      </c>
      <c r="M14" s="52">
        <v>35816</v>
      </c>
      <c r="N14" s="52">
        <v>37867</v>
      </c>
      <c r="O14" s="52">
        <v>32732</v>
      </c>
      <c r="P14" s="52">
        <v>18857</v>
      </c>
      <c r="Q14" s="52">
        <v>29639</v>
      </c>
      <c r="R14" s="52">
        <v>25799</v>
      </c>
      <c r="S14" s="52">
        <v>26387</v>
      </c>
      <c r="T14" s="52">
        <v>29797</v>
      </c>
      <c r="U14" s="52">
        <v>36972</v>
      </c>
      <c r="V14" s="52">
        <v>42459</v>
      </c>
      <c r="W14" s="52">
        <v>32206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4555936</v>
      </c>
      <c r="C16" s="52">
        <v>4616222</v>
      </c>
      <c r="D16" s="52">
        <v>4651907</v>
      </c>
      <c r="E16" s="52">
        <v>4681069</v>
      </c>
      <c r="F16" s="52">
        <v>4689450</v>
      </c>
      <c r="G16" s="52">
        <v>4686990</v>
      </c>
      <c r="H16" s="52">
        <v>4706035</v>
      </c>
      <c r="I16" s="52">
        <v>4721318</v>
      </c>
      <c r="J16" s="52">
        <v>4751157</v>
      </c>
      <c r="K16" s="52">
        <v>4785865</v>
      </c>
      <c r="L16" s="52">
        <v>4787265</v>
      </c>
      <c r="M16" s="52">
        <v>4788676</v>
      </c>
      <c r="N16" s="52">
        <v>4782018</v>
      </c>
      <c r="O16" s="52">
        <v>4797568</v>
      </c>
      <c r="P16" s="52">
        <v>4781533</v>
      </c>
      <c r="Q16" s="52">
        <v>4759303</v>
      </c>
      <c r="R16" s="52">
        <v>4791615</v>
      </c>
      <c r="S16" s="52">
        <v>4786034</v>
      </c>
      <c r="T16" s="52">
        <v>4770599</v>
      </c>
      <c r="U16" s="52">
        <v>4760585</v>
      </c>
      <c r="V16" s="52">
        <v>4773057</v>
      </c>
      <c r="W16" s="52">
        <v>4762240</v>
      </c>
      <c r="DA16" s="63" t="s">
        <v>1090</v>
      </c>
    </row>
    <row r="17" spans="1:105" ht="12" customHeight="1" x14ac:dyDescent="0.25">
      <c r="A17" s="109" t="s">
        <v>120</v>
      </c>
      <c r="B17" s="36">
        <v>1709999</v>
      </c>
      <c r="C17" s="36">
        <v>1718276</v>
      </c>
      <c r="D17" s="36">
        <v>1734642</v>
      </c>
      <c r="E17" s="36">
        <v>1744561</v>
      </c>
      <c r="F17" s="36">
        <v>1751804</v>
      </c>
      <c r="G17" s="36">
        <v>1755492</v>
      </c>
      <c r="H17" s="36">
        <v>1759993</v>
      </c>
      <c r="I17" s="36">
        <v>1779869</v>
      </c>
      <c r="J17" s="36">
        <v>1780529</v>
      </c>
      <c r="K17" s="36">
        <v>1793555</v>
      </c>
      <c r="L17" s="36">
        <v>1851966</v>
      </c>
      <c r="M17" s="36">
        <v>1875313</v>
      </c>
      <c r="N17" s="36">
        <v>1887501</v>
      </c>
      <c r="O17" s="36">
        <v>1921933</v>
      </c>
      <c r="P17" s="36">
        <v>1939433</v>
      </c>
      <c r="Q17" s="36">
        <v>2013009</v>
      </c>
      <c r="R17" s="36">
        <v>2070398</v>
      </c>
      <c r="S17" s="36">
        <v>2121900</v>
      </c>
      <c r="T17" s="36">
        <v>2150442</v>
      </c>
      <c r="U17" s="36">
        <v>2177165</v>
      </c>
      <c r="V17" s="36">
        <v>2196705</v>
      </c>
      <c r="W17" s="36">
        <v>2222105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489526</v>
      </c>
      <c r="D21" s="52">
        <v>489662</v>
      </c>
      <c r="E21" s="52">
        <v>490613</v>
      </c>
      <c r="F21" s="52">
        <v>493170</v>
      </c>
      <c r="G21" s="52">
        <v>498109</v>
      </c>
      <c r="H21" s="52">
        <v>506179</v>
      </c>
      <c r="I21" s="52">
        <v>518122</v>
      </c>
      <c r="J21" s="52">
        <v>534703</v>
      </c>
      <c r="K21" s="52">
        <v>556749</v>
      </c>
      <c r="L21" s="52">
        <v>585072</v>
      </c>
      <c r="M21" s="52">
        <v>620574</v>
      </c>
      <c r="N21" s="52">
        <v>664183</v>
      </c>
      <c r="O21" s="52">
        <v>618942</v>
      </c>
      <c r="P21" s="52">
        <v>290030</v>
      </c>
      <c r="Q21" s="52">
        <v>363652</v>
      </c>
      <c r="R21" s="52">
        <v>448742</v>
      </c>
      <c r="S21" s="52">
        <v>545921</v>
      </c>
      <c r="T21" s="52">
        <v>544637</v>
      </c>
      <c r="U21" s="52">
        <v>546402</v>
      </c>
      <c r="V21" s="52">
        <v>550789</v>
      </c>
      <c r="W21" s="52">
        <v>559902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21783</v>
      </c>
      <c r="D23" s="52">
        <v>21834</v>
      </c>
      <c r="E23" s="52">
        <v>22192</v>
      </c>
      <c r="F23" s="52">
        <v>23142</v>
      </c>
      <c r="G23" s="52">
        <v>25042</v>
      </c>
      <c r="H23" s="52">
        <v>28329</v>
      </c>
      <c r="I23" s="52">
        <v>20547</v>
      </c>
      <c r="J23" s="52">
        <v>19758</v>
      </c>
      <c r="K23" s="52">
        <v>30750</v>
      </c>
      <c r="L23" s="52">
        <v>33970</v>
      </c>
      <c r="M23" s="52">
        <v>40211</v>
      </c>
      <c r="N23" s="52">
        <v>45946</v>
      </c>
      <c r="O23" s="52">
        <v>56179</v>
      </c>
      <c r="P23" s="52">
        <v>54377</v>
      </c>
      <c r="Q23" s="52">
        <v>56790</v>
      </c>
      <c r="R23" s="52">
        <v>76542</v>
      </c>
      <c r="S23" s="52">
        <v>102666</v>
      </c>
      <c r="T23" s="52">
        <v>123790</v>
      </c>
      <c r="U23" s="52">
        <v>145866</v>
      </c>
      <c r="V23" s="52">
        <v>149193</v>
      </c>
      <c r="W23" s="52">
        <v>156889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484175</v>
      </c>
      <c r="D25" s="52">
        <v>484305</v>
      </c>
      <c r="E25" s="52">
        <v>485209</v>
      </c>
      <c r="F25" s="52">
        <v>487671</v>
      </c>
      <c r="G25" s="52">
        <v>492450</v>
      </c>
      <c r="H25" s="52">
        <v>500284</v>
      </c>
      <c r="I25" s="52">
        <v>512362</v>
      </c>
      <c r="J25" s="52">
        <v>530892</v>
      </c>
      <c r="K25" s="52">
        <v>552278</v>
      </c>
      <c r="L25" s="52">
        <v>580803</v>
      </c>
      <c r="M25" s="52">
        <v>616046</v>
      </c>
      <c r="N25" s="52">
        <v>659026</v>
      </c>
      <c r="O25" s="52">
        <v>613412</v>
      </c>
      <c r="P25" s="52">
        <v>285600</v>
      </c>
      <c r="Q25" s="52">
        <v>359318</v>
      </c>
      <c r="R25" s="52">
        <v>443297</v>
      </c>
      <c r="S25" s="52">
        <v>539908</v>
      </c>
      <c r="T25" s="52">
        <v>539734</v>
      </c>
      <c r="U25" s="52">
        <v>540837</v>
      </c>
      <c r="V25" s="52">
        <v>544986</v>
      </c>
      <c r="W25" s="52">
        <v>554674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2273</v>
      </c>
      <c r="D26" s="52">
        <v>2276</v>
      </c>
      <c r="E26" s="52">
        <v>2289</v>
      </c>
      <c r="F26" s="52">
        <v>2323</v>
      </c>
      <c r="G26" s="52">
        <v>2379</v>
      </c>
      <c r="H26" s="52">
        <v>2467</v>
      </c>
      <c r="I26" s="52">
        <v>2590</v>
      </c>
      <c r="J26" s="52">
        <v>2773</v>
      </c>
      <c r="K26" s="52">
        <v>2984</v>
      </c>
      <c r="L26" s="52">
        <v>3272</v>
      </c>
      <c r="M26" s="52">
        <v>3620</v>
      </c>
      <c r="N26" s="52">
        <v>4035</v>
      </c>
      <c r="O26" s="52">
        <v>4137</v>
      </c>
      <c r="P26" s="52">
        <v>2816</v>
      </c>
      <c r="Q26" s="52">
        <v>3478</v>
      </c>
      <c r="R26" s="52">
        <v>4250</v>
      </c>
      <c r="S26" s="52">
        <v>5016</v>
      </c>
      <c r="T26" s="52">
        <v>4116</v>
      </c>
      <c r="U26" s="52">
        <v>4690</v>
      </c>
      <c r="V26" s="52">
        <v>4555</v>
      </c>
      <c r="W26" s="52">
        <v>4304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3623</v>
      </c>
      <c r="D27" s="52">
        <v>3643</v>
      </c>
      <c r="E27" s="52">
        <v>3766</v>
      </c>
      <c r="F27" s="52">
        <v>4069</v>
      </c>
      <c r="G27" s="52">
        <v>4572</v>
      </c>
      <c r="H27" s="52">
        <v>5314</v>
      </c>
      <c r="I27" s="52">
        <v>4154</v>
      </c>
      <c r="J27" s="52">
        <v>4051</v>
      </c>
      <c r="K27" s="52">
        <v>5820</v>
      </c>
      <c r="L27" s="52">
        <v>3947</v>
      </c>
      <c r="M27" s="52">
        <v>3308</v>
      </c>
      <c r="N27" s="52">
        <v>3944</v>
      </c>
      <c r="O27" s="52">
        <v>4967</v>
      </c>
      <c r="P27" s="52">
        <v>9261</v>
      </c>
      <c r="Q27" s="52">
        <v>2111</v>
      </c>
      <c r="R27" s="52">
        <v>4963</v>
      </c>
      <c r="S27" s="52">
        <v>3909</v>
      </c>
      <c r="T27" s="52">
        <v>4093</v>
      </c>
      <c r="U27" s="52">
        <v>3800</v>
      </c>
      <c r="V27" s="52">
        <v>5614</v>
      </c>
      <c r="W27" s="52">
        <v>11024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2533</v>
      </c>
      <c r="D28" s="52">
        <v>2556</v>
      </c>
      <c r="E28" s="52">
        <v>2702</v>
      </c>
      <c r="F28" s="52">
        <v>3038</v>
      </c>
      <c r="G28" s="52">
        <v>3602</v>
      </c>
      <c r="H28" s="52">
        <v>4420</v>
      </c>
      <c r="I28" s="52">
        <v>4026</v>
      </c>
      <c r="J28" s="52">
        <v>4505</v>
      </c>
      <c r="K28" s="52">
        <v>6519</v>
      </c>
      <c r="L28" s="52">
        <v>4235</v>
      </c>
      <c r="M28" s="52">
        <v>4126</v>
      </c>
      <c r="N28" s="52">
        <v>5261</v>
      </c>
      <c r="O28" s="52">
        <v>6448</v>
      </c>
      <c r="P28" s="52">
        <v>13876</v>
      </c>
      <c r="Q28" s="52">
        <v>2401</v>
      </c>
      <c r="R28" s="52">
        <v>5049</v>
      </c>
      <c r="S28" s="52">
        <v>4360</v>
      </c>
      <c r="T28" s="52">
        <v>2349</v>
      </c>
      <c r="U28" s="52">
        <v>3323</v>
      </c>
      <c r="V28" s="52">
        <v>4677</v>
      </c>
      <c r="W28" s="52">
        <v>10253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711865</v>
      </c>
      <c r="D30" s="52">
        <v>713373</v>
      </c>
      <c r="E30" s="52">
        <v>723885</v>
      </c>
      <c r="F30" s="52">
        <v>752231</v>
      </c>
      <c r="G30" s="52">
        <v>807240</v>
      </c>
      <c r="H30" s="52">
        <v>897905</v>
      </c>
      <c r="I30" s="52">
        <v>606669</v>
      </c>
      <c r="J30" s="52">
        <v>660750</v>
      </c>
      <c r="K30" s="52">
        <v>758084</v>
      </c>
      <c r="L30" s="52">
        <v>772201</v>
      </c>
      <c r="M30" s="52">
        <v>799217</v>
      </c>
      <c r="N30" s="52">
        <v>837590</v>
      </c>
      <c r="O30" s="52">
        <v>818019</v>
      </c>
      <c r="P30" s="52">
        <v>569414</v>
      </c>
      <c r="Q30" s="52">
        <v>673762</v>
      </c>
      <c r="R30" s="52">
        <v>758363</v>
      </c>
      <c r="S30" s="52">
        <v>827976</v>
      </c>
      <c r="T30" s="52">
        <v>816119</v>
      </c>
      <c r="U30" s="52">
        <v>807471</v>
      </c>
      <c r="V30" s="52">
        <v>782069</v>
      </c>
      <c r="W30" s="52">
        <v>737768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267187</v>
      </c>
      <c r="D31" s="36">
        <v>267726</v>
      </c>
      <c r="E31" s="36">
        <v>271508</v>
      </c>
      <c r="F31" s="36">
        <v>281843</v>
      </c>
      <c r="G31" s="36">
        <v>302049</v>
      </c>
      <c r="H31" s="36">
        <v>335528</v>
      </c>
      <c r="I31" s="36">
        <v>225592</v>
      </c>
      <c r="J31" s="36">
        <v>197375</v>
      </c>
      <c r="K31" s="36">
        <v>285944</v>
      </c>
      <c r="L31" s="36">
        <v>291021</v>
      </c>
      <c r="M31" s="36">
        <v>295238</v>
      </c>
      <c r="N31" s="36">
        <v>301774</v>
      </c>
      <c r="O31" s="36">
        <v>296268</v>
      </c>
      <c r="P31" s="36">
        <v>259483</v>
      </c>
      <c r="Q31" s="36">
        <v>265009</v>
      </c>
      <c r="R31" s="36">
        <v>280509</v>
      </c>
      <c r="S31" s="36">
        <v>319967</v>
      </c>
      <c r="T31" s="36">
        <v>327864</v>
      </c>
      <c r="U31" s="36">
        <v>317579</v>
      </c>
      <c r="V31" s="36">
        <v>318797</v>
      </c>
      <c r="W31" s="36">
        <v>323636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558089</v>
      </c>
      <c r="D35" s="52">
        <v>541713</v>
      </c>
      <c r="E35" s="52">
        <v>529694</v>
      </c>
      <c r="F35" s="52">
        <v>508794</v>
      </c>
      <c r="G35" s="52">
        <v>499337</v>
      </c>
      <c r="H35" s="52">
        <v>529725</v>
      </c>
      <c r="I35" s="52">
        <v>553281</v>
      </c>
      <c r="J35" s="52">
        <v>565202</v>
      </c>
      <c r="K35" s="52">
        <v>604483</v>
      </c>
      <c r="L35" s="52">
        <v>644883</v>
      </c>
      <c r="M35" s="52">
        <v>645332</v>
      </c>
      <c r="N35" s="52">
        <v>669713</v>
      </c>
      <c r="O35" s="52">
        <v>668924</v>
      </c>
      <c r="P35" s="52">
        <v>291495</v>
      </c>
      <c r="Q35" s="52">
        <v>414998</v>
      </c>
      <c r="R35" s="52">
        <v>538443</v>
      </c>
      <c r="S35" s="52">
        <v>591842</v>
      </c>
      <c r="T35" s="52">
        <v>557744</v>
      </c>
      <c r="U35" s="52">
        <v>563111</v>
      </c>
      <c r="V35" s="52">
        <v>582801</v>
      </c>
      <c r="W35" s="52">
        <v>574485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26629</v>
      </c>
      <c r="D37" s="52">
        <v>22974</v>
      </c>
      <c r="E37" s="52">
        <v>30251</v>
      </c>
      <c r="F37" s="52">
        <v>35694</v>
      </c>
      <c r="G37" s="52">
        <v>53341</v>
      </c>
      <c r="H37" s="52">
        <v>62380</v>
      </c>
      <c r="I37" s="52">
        <v>28726</v>
      </c>
      <c r="J37" s="52">
        <v>35653</v>
      </c>
      <c r="K37" s="52">
        <v>65922</v>
      </c>
      <c r="L37" s="52">
        <v>81456</v>
      </c>
      <c r="M37" s="52">
        <v>143237</v>
      </c>
      <c r="N37" s="52">
        <v>137207</v>
      </c>
      <c r="O37" s="52">
        <v>138919</v>
      </c>
      <c r="P37" s="52">
        <v>156062</v>
      </c>
      <c r="Q37" s="52">
        <v>146591</v>
      </c>
      <c r="R37" s="52">
        <v>204496</v>
      </c>
      <c r="S37" s="52">
        <v>173217</v>
      </c>
      <c r="T37" s="52">
        <v>169728</v>
      </c>
      <c r="U37" s="52">
        <v>174423</v>
      </c>
      <c r="V37" s="52">
        <v>175987</v>
      </c>
      <c r="W37" s="52">
        <v>213779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529847</v>
      </c>
      <c r="D39" s="52">
        <v>532960</v>
      </c>
      <c r="E39" s="52">
        <v>523188</v>
      </c>
      <c r="F39" s="52">
        <v>501934</v>
      </c>
      <c r="G39" s="52">
        <v>494223</v>
      </c>
      <c r="H39" s="52">
        <v>522070</v>
      </c>
      <c r="I39" s="52">
        <v>534518</v>
      </c>
      <c r="J39" s="52">
        <v>549722</v>
      </c>
      <c r="K39" s="52">
        <v>598238</v>
      </c>
      <c r="L39" s="52">
        <v>639398</v>
      </c>
      <c r="M39" s="52">
        <v>651218</v>
      </c>
      <c r="N39" s="52">
        <v>658200</v>
      </c>
      <c r="O39" s="52">
        <v>666516</v>
      </c>
      <c r="P39" s="52">
        <v>313017</v>
      </c>
      <c r="Q39" s="52">
        <v>386131</v>
      </c>
      <c r="R39" s="52">
        <v>538634</v>
      </c>
      <c r="S39" s="52">
        <v>587473</v>
      </c>
      <c r="T39" s="52">
        <v>546161</v>
      </c>
      <c r="U39" s="52">
        <v>547765</v>
      </c>
      <c r="V39" s="52">
        <v>569492</v>
      </c>
      <c r="W39" s="52">
        <v>587918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10021</v>
      </c>
      <c r="D40" s="52">
        <v>966</v>
      </c>
      <c r="E40" s="52">
        <v>5161</v>
      </c>
      <c r="F40" s="52">
        <v>5949</v>
      </c>
      <c r="G40" s="52">
        <v>3218</v>
      </c>
      <c r="H40" s="52">
        <v>4038</v>
      </c>
      <c r="I40" s="52">
        <v>1515</v>
      </c>
      <c r="J40" s="52">
        <v>9611</v>
      </c>
      <c r="K40" s="52">
        <v>4530</v>
      </c>
      <c r="L40" s="52">
        <v>6967</v>
      </c>
      <c r="M40" s="52">
        <v>0</v>
      </c>
      <c r="N40" s="52">
        <v>2449</v>
      </c>
      <c r="O40" s="52">
        <v>10011</v>
      </c>
      <c r="P40" s="52">
        <v>0</v>
      </c>
      <c r="Q40" s="52">
        <v>5009</v>
      </c>
      <c r="R40" s="52">
        <v>6556</v>
      </c>
      <c r="S40" s="52">
        <v>1996</v>
      </c>
      <c r="T40" s="52">
        <v>1901</v>
      </c>
      <c r="U40" s="52">
        <v>1849</v>
      </c>
      <c r="V40" s="52">
        <v>760</v>
      </c>
      <c r="W40" s="52">
        <v>6920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9724</v>
      </c>
      <c r="D41" s="52">
        <v>5690</v>
      </c>
      <c r="E41" s="52">
        <v>2372</v>
      </c>
      <c r="F41" s="52">
        <v>1921</v>
      </c>
      <c r="G41" s="52">
        <v>3289</v>
      </c>
      <c r="H41" s="52">
        <v>5397</v>
      </c>
      <c r="I41" s="52">
        <v>6828</v>
      </c>
      <c r="J41" s="52">
        <v>7194</v>
      </c>
      <c r="K41" s="52">
        <v>3698</v>
      </c>
      <c r="L41" s="52">
        <v>4983</v>
      </c>
      <c r="M41" s="52">
        <v>50</v>
      </c>
      <c r="N41" s="52">
        <v>9835</v>
      </c>
      <c r="O41" s="52">
        <v>1106</v>
      </c>
      <c r="P41" s="52">
        <v>0</v>
      </c>
      <c r="Q41" s="52">
        <v>14331</v>
      </c>
      <c r="R41" s="52">
        <v>861</v>
      </c>
      <c r="S41" s="52">
        <v>4697</v>
      </c>
      <c r="T41" s="52">
        <v>9578</v>
      </c>
      <c r="U41" s="52">
        <v>9247</v>
      </c>
      <c r="V41" s="52">
        <v>11428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11575</v>
      </c>
      <c r="D42" s="52">
        <v>5215</v>
      </c>
      <c r="E42" s="52">
        <v>2326</v>
      </c>
      <c r="F42" s="52">
        <v>2921</v>
      </c>
      <c r="G42" s="52">
        <v>3501</v>
      </c>
      <c r="H42" s="52">
        <v>4526</v>
      </c>
      <c r="I42" s="52">
        <v>15430</v>
      </c>
      <c r="J42" s="52">
        <v>6193</v>
      </c>
      <c r="K42" s="52">
        <v>8869</v>
      </c>
      <c r="L42" s="52">
        <v>720</v>
      </c>
      <c r="M42" s="52">
        <v>590</v>
      </c>
      <c r="N42" s="52">
        <v>7312</v>
      </c>
      <c r="O42" s="52">
        <v>1313</v>
      </c>
      <c r="P42" s="52">
        <v>1</v>
      </c>
      <c r="Q42" s="52">
        <v>13183</v>
      </c>
      <c r="R42" s="52">
        <v>1209</v>
      </c>
      <c r="S42" s="52">
        <v>4948</v>
      </c>
      <c r="T42" s="52">
        <v>5759</v>
      </c>
      <c r="U42" s="52">
        <v>10498</v>
      </c>
      <c r="V42" s="52">
        <v>10164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772151</v>
      </c>
      <c r="D44" s="52">
        <v>749058</v>
      </c>
      <c r="E44" s="52">
        <v>753047</v>
      </c>
      <c r="F44" s="52">
        <v>760612</v>
      </c>
      <c r="G44" s="52">
        <v>804780</v>
      </c>
      <c r="H44" s="52">
        <v>916950</v>
      </c>
      <c r="I44" s="52">
        <v>621952</v>
      </c>
      <c r="J44" s="52">
        <v>690589</v>
      </c>
      <c r="K44" s="52">
        <v>792792</v>
      </c>
      <c r="L44" s="52">
        <v>773601</v>
      </c>
      <c r="M44" s="52">
        <v>800628</v>
      </c>
      <c r="N44" s="52">
        <v>830932</v>
      </c>
      <c r="O44" s="52">
        <v>833569</v>
      </c>
      <c r="P44" s="52">
        <v>553379</v>
      </c>
      <c r="Q44" s="52">
        <v>651532</v>
      </c>
      <c r="R44" s="52">
        <v>790675</v>
      </c>
      <c r="S44" s="52">
        <v>822395</v>
      </c>
      <c r="T44" s="52">
        <v>800684</v>
      </c>
      <c r="U44" s="52">
        <v>797457</v>
      </c>
      <c r="V44" s="52">
        <v>794541</v>
      </c>
      <c r="W44" s="52">
        <v>726951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275464</v>
      </c>
      <c r="D45" s="36">
        <v>284092</v>
      </c>
      <c r="E45" s="36">
        <v>281427</v>
      </c>
      <c r="F45" s="36">
        <v>289086</v>
      </c>
      <c r="G45" s="36">
        <v>305737</v>
      </c>
      <c r="H45" s="36">
        <v>340029</v>
      </c>
      <c r="I45" s="36">
        <v>245468</v>
      </c>
      <c r="J45" s="36">
        <v>198035</v>
      </c>
      <c r="K45" s="36">
        <v>298970</v>
      </c>
      <c r="L45" s="36">
        <v>349432</v>
      </c>
      <c r="M45" s="36">
        <v>318585</v>
      </c>
      <c r="N45" s="36">
        <v>313962</v>
      </c>
      <c r="O45" s="36">
        <v>330700</v>
      </c>
      <c r="P45" s="36">
        <v>276983</v>
      </c>
      <c r="Q45" s="36">
        <v>338585</v>
      </c>
      <c r="R45" s="36">
        <v>337898</v>
      </c>
      <c r="S45" s="36">
        <v>371469</v>
      </c>
      <c r="T45" s="36">
        <v>356406</v>
      </c>
      <c r="U45" s="36">
        <v>344302</v>
      </c>
      <c r="V45" s="36">
        <v>338337</v>
      </c>
      <c r="W45" s="36">
        <v>349036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200073</v>
      </c>
      <c r="D49" s="52">
        <v>193089</v>
      </c>
      <c r="E49" s="52">
        <v>185576</v>
      </c>
      <c r="F49" s="52">
        <v>170175</v>
      </c>
      <c r="G49" s="52">
        <v>160332</v>
      </c>
      <c r="H49" s="52">
        <v>177229</v>
      </c>
      <c r="I49" s="52">
        <v>185452</v>
      </c>
      <c r="J49" s="52">
        <v>178046</v>
      </c>
      <c r="K49" s="52">
        <v>197702</v>
      </c>
      <c r="L49" s="52">
        <v>214958</v>
      </c>
      <c r="M49" s="52">
        <v>193716</v>
      </c>
      <c r="N49" s="52">
        <v>175750</v>
      </c>
      <c r="O49" s="52">
        <v>219370</v>
      </c>
      <c r="P49" s="52">
        <v>158821</v>
      </c>
      <c r="Q49" s="52">
        <v>174105</v>
      </c>
      <c r="R49" s="52">
        <v>235554</v>
      </c>
      <c r="S49" s="52">
        <v>204372</v>
      </c>
      <c r="T49" s="52">
        <v>192088</v>
      </c>
      <c r="U49" s="52">
        <v>198176</v>
      </c>
      <c r="V49" s="52">
        <v>218684</v>
      </c>
      <c r="W49" s="52">
        <v>184478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3493</v>
      </c>
      <c r="D51" s="52">
        <v>768</v>
      </c>
      <c r="E51" s="52">
        <v>5233</v>
      </c>
      <c r="F51" s="52">
        <v>8506</v>
      </c>
      <c r="G51" s="52">
        <v>19022</v>
      </c>
      <c r="H51" s="52">
        <v>23458</v>
      </c>
      <c r="I51" s="52">
        <v>6361</v>
      </c>
      <c r="J51" s="52">
        <v>11358</v>
      </c>
      <c r="K51" s="52">
        <v>23106</v>
      </c>
      <c r="L51" s="52">
        <v>31524</v>
      </c>
      <c r="M51" s="52">
        <v>64259</v>
      </c>
      <c r="N51" s="52">
        <v>60176</v>
      </c>
      <c r="O51" s="52">
        <v>55902</v>
      </c>
      <c r="P51" s="52">
        <v>52458</v>
      </c>
      <c r="Q51" s="52">
        <v>54615</v>
      </c>
      <c r="R51" s="52">
        <v>79089</v>
      </c>
      <c r="S51" s="52">
        <v>40450</v>
      </c>
      <c r="T51" s="52">
        <v>23563</v>
      </c>
      <c r="U51" s="52">
        <v>17328</v>
      </c>
      <c r="V51" s="52">
        <v>16001</v>
      </c>
      <c r="W51" s="52">
        <v>30187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188865</v>
      </c>
      <c r="D53" s="52">
        <v>188860</v>
      </c>
      <c r="E53" s="52">
        <v>182133</v>
      </c>
      <c r="F53" s="52">
        <v>166581</v>
      </c>
      <c r="G53" s="52">
        <v>157129</v>
      </c>
      <c r="H53" s="52">
        <v>172574</v>
      </c>
      <c r="I53" s="52">
        <v>177488</v>
      </c>
      <c r="J53" s="52">
        <v>170842</v>
      </c>
      <c r="K53" s="52">
        <v>192137</v>
      </c>
      <c r="L53" s="52">
        <v>210760</v>
      </c>
      <c r="M53" s="52">
        <v>193524</v>
      </c>
      <c r="N53" s="52">
        <v>170616</v>
      </c>
      <c r="O53" s="52">
        <v>215341</v>
      </c>
      <c r="P53" s="52">
        <v>158820</v>
      </c>
      <c r="Q53" s="52">
        <v>160480</v>
      </c>
      <c r="R53" s="52">
        <v>231826</v>
      </c>
      <c r="S53" s="52">
        <v>200359</v>
      </c>
      <c r="T53" s="52">
        <v>186157</v>
      </c>
      <c r="U53" s="52">
        <v>190583</v>
      </c>
      <c r="V53" s="52">
        <v>210300</v>
      </c>
      <c r="W53" s="52">
        <v>182330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3572</v>
      </c>
      <c r="D54" s="52">
        <v>342</v>
      </c>
      <c r="E54" s="52">
        <v>1797</v>
      </c>
      <c r="F54" s="52">
        <v>1974</v>
      </c>
      <c r="G54" s="52">
        <v>1023</v>
      </c>
      <c r="H54" s="52">
        <v>1335</v>
      </c>
      <c r="I54" s="52">
        <v>503</v>
      </c>
      <c r="J54" s="52">
        <v>2987</v>
      </c>
      <c r="K54" s="52">
        <v>1455</v>
      </c>
      <c r="L54" s="52">
        <v>2297</v>
      </c>
      <c r="M54" s="52">
        <v>0</v>
      </c>
      <c r="N54" s="52">
        <v>635</v>
      </c>
      <c r="O54" s="52">
        <v>3236</v>
      </c>
      <c r="P54" s="52">
        <v>0</v>
      </c>
      <c r="Q54" s="52">
        <v>2082</v>
      </c>
      <c r="R54" s="52">
        <v>2822</v>
      </c>
      <c r="S54" s="52">
        <v>682</v>
      </c>
      <c r="T54" s="52">
        <v>649</v>
      </c>
      <c r="U54" s="52">
        <v>645</v>
      </c>
      <c r="V54" s="52">
        <v>282</v>
      </c>
      <c r="W54" s="52">
        <v>2148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3486</v>
      </c>
      <c r="D55" s="52">
        <v>2028</v>
      </c>
      <c r="E55" s="52">
        <v>831</v>
      </c>
      <c r="F55" s="52">
        <v>643</v>
      </c>
      <c r="G55" s="52">
        <v>1056</v>
      </c>
      <c r="H55" s="52">
        <v>1806</v>
      </c>
      <c r="I55" s="52">
        <v>2289</v>
      </c>
      <c r="J55" s="52">
        <v>2266</v>
      </c>
      <c r="K55" s="52">
        <v>1210</v>
      </c>
      <c r="L55" s="52">
        <v>1661</v>
      </c>
      <c r="M55" s="52">
        <v>15</v>
      </c>
      <c r="N55" s="52">
        <v>2580</v>
      </c>
      <c r="O55" s="52">
        <v>363</v>
      </c>
      <c r="P55" s="52">
        <v>0</v>
      </c>
      <c r="Q55" s="52">
        <v>6012</v>
      </c>
      <c r="R55" s="52">
        <v>377</v>
      </c>
      <c r="S55" s="52">
        <v>1622</v>
      </c>
      <c r="T55" s="52">
        <v>3299</v>
      </c>
      <c r="U55" s="52">
        <v>3254</v>
      </c>
      <c r="V55" s="52">
        <v>4288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4150</v>
      </c>
      <c r="D56" s="52">
        <v>1859</v>
      </c>
      <c r="E56" s="52">
        <v>815</v>
      </c>
      <c r="F56" s="52">
        <v>977</v>
      </c>
      <c r="G56" s="52">
        <v>1124</v>
      </c>
      <c r="H56" s="52">
        <v>1514</v>
      </c>
      <c r="I56" s="52">
        <v>5172</v>
      </c>
      <c r="J56" s="52">
        <v>1951</v>
      </c>
      <c r="K56" s="52">
        <v>2900</v>
      </c>
      <c r="L56" s="52">
        <v>240</v>
      </c>
      <c r="M56" s="52">
        <v>177</v>
      </c>
      <c r="N56" s="52">
        <v>1919</v>
      </c>
      <c r="O56" s="52">
        <v>430</v>
      </c>
      <c r="P56" s="52">
        <v>1</v>
      </c>
      <c r="Q56" s="52">
        <v>5531</v>
      </c>
      <c r="R56" s="52">
        <v>529</v>
      </c>
      <c r="S56" s="52">
        <v>1709</v>
      </c>
      <c r="T56" s="52">
        <v>1983</v>
      </c>
      <c r="U56" s="52">
        <v>3694</v>
      </c>
      <c r="V56" s="52">
        <v>3814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101320</v>
      </c>
      <c r="D58" s="52">
        <v>91827</v>
      </c>
      <c r="E58" s="52">
        <v>86979</v>
      </c>
      <c r="F58" s="52">
        <v>74904</v>
      </c>
      <c r="G58" s="52">
        <v>76369</v>
      </c>
      <c r="H58" s="52">
        <v>89930</v>
      </c>
      <c r="I58" s="52">
        <v>109954</v>
      </c>
      <c r="J58" s="52">
        <v>126390</v>
      </c>
      <c r="K58" s="52">
        <v>126458</v>
      </c>
      <c r="L58" s="52">
        <v>128538</v>
      </c>
      <c r="M58" s="52">
        <v>121841</v>
      </c>
      <c r="N58" s="52">
        <v>112507</v>
      </c>
      <c r="O58" s="52">
        <v>136486</v>
      </c>
      <c r="P58" s="52">
        <v>83456</v>
      </c>
      <c r="Q58" s="52">
        <v>88755</v>
      </c>
      <c r="R58" s="52">
        <v>134512</v>
      </c>
      <c r="S58" s="52">
        <v>114990</v>
      </c>
      <c r="T58" s="52">
        <v>109769</v>
      </c>
      <c r="U58" s="52">
        <v>117108</v>
      </c>
      <c r="V58" s="52">
        <v>131320</v>
      </c>
      <c r="W58" s="52">
        <v>104799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98753</v>
      </c>
      <c r="D59" s="36">
        <v>101262</v>
      </c>
      <c r="E59" s="36">
        <v>98597</v>
      </c>
      <c r="F59" s="36">
        <v>95271</v>
      </c>
      <c r="G59" s="36">
        <v>83963</v>
      </c>
      <c r="H59" s="36">
        <v>87299</v>
      </c>
      <c r="I59" s="36">
        <v>75498</v>
      </c>
      <c r="J59" s="36">
        <v>51656</v>
      </c>
      <c r="K59" s="36">
        <v>71244</v>
      </c>
      <c r="L59" s="36">
        <v>86420</v>
      </c>
      <c r="M59" s="36">
        <v>71875</v>
      </c>
      <c r="N59" s="36">
        <v>63243</v>
      </c>
      <c r="O59" s="36">
        <v>82884</v>
      </c>
      <c r="P59" s="36">
        <v>75365</v>
      </c>
      <c r="Q59" s="36">
        <v>85350</v>
      </c>
      <c r="R59" s="36">
        <v>101042</v>
      </c>
      <c r="S59" s="36">
        <v>89382</v>
      </c>
      <c r="T59" s="36">
        <v>82319</v>
      </c>
      <c r="U59" s="36">
        <v>81068</v>
      </c>
      <c r="V59" s="36">
        <v>87364</v>
      </c>
      <c r="W59" s="36">
        <v>79679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358016</v>
      </c>
      <c r="D63" s="52">
        <v>348624</v>
      </c>
      <c r="E63" s="52">
        <v>344118</v>
      </c>
      <c r="F63" s="52">
        <v>338619</v>
      </c>
      <c r="G63" s="52">
        <v>339005</v>
      </c>
      <c r="H63" s="52">
        <v>352496</v>
      </c>
      <c r="I63" s="52">
        <v>367829</v>
      </c>
      <c r="J63" s="52">
        <v>387156</v>
      </c>
      <c r="K63" s="52">
        <v>406781</v>
      </c>
      <c r="L63" s="52">
        <v>429925</v>
      </c>
      <c r="M63" s="52">
        <v>451616</v>
      </c>
      <c r="N63" s="52">
        <v>493963</v>
      </c>
      <c r="O63" s="52">
        <v>449554</v>
      </c>
      <c r="P63" s="52">
        <v>132674</v>
      </c>
      <c r="Q63" s="52">
        <v>240893</v>
      </c>
      <c r="R63" s="52">
        <v>302889</v>
      </c>
      <c r="S63" s="52">
        <v>387470</v>
      </c>
      <c r="T63" s="52">
        <v>365656</v>
      </c>
      <c r="U63" s="52">
        <v>364935</v>
      </c>
      <c r="V63" s="52">
        <v>364117</v>
      </c>
      <c r="W63" s="52">
        <v>390007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23136</v>
      </c>
      <c r="D65" s="52">
        <v>22206</v>
      </c>
      <c r="E65" s="52">
        <v>25018</v>
      </c>
      <c r="F65" s="52">
        <v>27188</v>
      </c>
      <c r="G65" s="52">
        <v>34319</v>
      </c>
      <c r="H65" s="52">
        <v>38922</v>
      </c>
      <c r="I65" s="52">
        <v>22365</v>
      </c>
      <c r="J65" s="52">
        <v>24295</v>
      </c>
      <c r="K65" s="52">
        <v>42816</v>
      </c>
      <c r="L65" s="52">
        <v>49932</v>
      </c>
      <c r="M65" s="52">
        <v>78978</v>
      </c>
      <c r="N65" s="52">
        <v>77031</v>
      </c>
      <c r="O65" s="52">
        <v>83017</v>
      </c>
      <c r="P65" s="52">
        <v>103604</v>
      </c>
      <c r="Q65" s="52">
        <v>91976</v>
      </c>
      <c r="R65" s="52">
        <v>125407</v>
      </c>
      <c r="S65" s="52">
        <v>132767</v>
      </c>
      <c r="T65" s="52">
        <v>146165</v>
      </c>
      <c r="U65" s="52">
        <v>157095</v>
      </c>
      <c r="V65" s="52">
        <v>159986</v>
      </c>
      <c r="W65" s="52">
        <v>183592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340982</v>
      </c>
      <c r="D67" s="52">
        <f t="shared" si="0"/>
        <v>344100</v>
      </c>
      <c r="E67" s="52">
        <f t="shared" si="0"/>
        <v>341055</v>
      </c>
      <c r="F67" s="52">
        <f t="shared" si="0"/>
        <v>335353</v>
      </c>
      <c r="G67" s="52">
        <f t="shared" si="0"/>
        <v>337094</v>
      </c>
      <c r="H67" s="52">
        <f t="shared" si="0"/>
        <v>349496</v>
      </c>
      <c r="I67" s="52">
        <f t="shared" si="0"/>
        <v>357030</v>
      </c>
      <c r="J67" s="52">
        <f t="shared" si="0"/>
        <v>378880</v>
      </c>
      <c r="K67" s="52">
        <f t="shared" si="0"/>
        <v>406101</v>
      </c>
      <c r="L67" s="52">
        <f t="shared" si="0"/>
        <v>428638</v>
      </c>
      <c r="M67" s="52">
        <f t="shared" si="0"/>
        <v>457694</v>
      </c>
      <c r="N67" s="52">
        <f t="shared" si="0"/>
        <v>487584</v>
      </c>
      <c r="O67" s="52">
        <f t="shared" si="0"/>
        <v>451175</v>
      </c>
      <c r="P67" s="52">
        <f t="shared" si="0"/>
        <v>154197</v>
      </c>
      <c r="Q67" s="52">
        <f t="shared" si="0"/>
        <v>225651</v>
      </c>
      <c r="R67" s="52">
        <f t="shared" ref="R67:V67" si="1">R39-R53</f>
        <v>306808</v>
      </c>
      <c r="S67" s="52">
        <f t="shared" si="1"/>
        <v>387114</v>
      </c>
      <c r="T67" s="52">
        <f t="shared" si="1"/>
        <v>360004</v>
      </c>
      <c r="U67" s="52">
        <f t="shared" si="1"/>
        <v>357182</v>
      </c>
      <c r="V67" s="52">
        <f t="shared" si="1"/>
        <v>359192</v>
      </c>
      <c r="W67" s="52">
        <f t="shared" ref="W67" si="2">W39-W53</f>
        <v>405588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6449</v>
      </c>
      <c r="D68" s="52">
        <f t="shared" si="3"/>
        <v>624</v>
      </c>
      <c r="E68" s="52">
        <f t="shared" si="3"/>
        <v>3364</v>
      </c>
      <c r="F68" s="52">
        <f t="shared" si="3"/>
        <v>3975</v>
      </c>
      <c r="G68" s="52">
        <f t="shared" si="3"/>
        <v>2195</v>
      </c>
      <c r="H68" s="52">
        <f t="shared" si="3"/>
        <v>2703</v>
      </c>
      <c r="I68" s="52">
        <f t="shared" si="3"/>
        <v>1012</v>
      </c>
      <c r="J68" s="52">
        <f t="shared" si="3"/>
        <v>6624</v>
      </c>
      <c r="K68" s="52">
        <f t="shared" si="3"/>
        <v>3075</v>
      </c>
      <c r="L68" s="52">
        <f t="shared" si="3"/>
        <v>4670</v>
      </c>
      <c r="M68" s="52">
        <f t="shared" si="3"/>
        <v>0</v>
      </c>
      <c r="N68" s="52">
        <f t="shared" si="3"/>
        <v>1814</v>
      </c>
      <c r="O68" s="52">
        <f t="shared" si="3"/>
        <v>6775</v>
      </c>
      <c r="P68" s="52">
        <f t="shared" si="3"/>
        <v>0</v>
      </c>
      <c r="Q68" s="52">
        <f t="shared" si="3"/>
        <v>2927</v>
      </c>
      <c r="R68" s="52">
        <f t="shared" ref="R68:V68" si="4">R40-R54</f>
        <v>3734</v>
      </c>
      <c r="S68" s="52">
        <f t="shared" si="4"/>
        <v>1314</v>
      </c>
      <c r="T68" s="52">
        <f t="shared" si="4"/>
        <v>1252</v>
      </c>
      <c r="U68" s="52">
        <f t="shared" si="4"/>
        <v>1204</v>
      </c>
      <c r="V68" s="52">
        <f t="shared" si="4"/>
        <v>478</v>
      </c>
      <c r="W68" s="52">
        <f t="shared" ref="W68" si="5">W40-W54</f>
        <v>4772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6238</v>
      </c>
      <c r="D69" s="52">
        <f t="shared" si="6"/>
        <v>3662</v>
      </c>
      <c r="E69" s="52">
        <f t="shared" si="6"/>
        <v>1541</v>
      </c>
      <c r="F69" s="52">
        <f t="shared" si="6"/>
        <v>1278</v>
      </c>
      <c r="G69" s="52">
        <f t="shared" si="6"/>
        <v>2233</v>
      </c>
      <c r="H69" s="52">
        <f t="shared" si="6"/>
        <v>3591</v>
      </c>
      <c r="I69" s="52">
        <f t="shared" si="6"/>
        <v>4539</v>
      </c>
      <c r="J69" s="52">
        <f t="shared" si="6"/>
        <v>4928</v>
      </c>
      <c r="K69" s="52">
        <f t="shared" si="6"/>
        <v>2488</v>
      </c>
      <c r="L69" s="52">
        <f t="shared" si="6"/>
        <v>3322</v>
      </c>
      <c r="M69" s="52">
        <f t="shared" si="6"/>
        <v>35</v>
      </c>
      <c r="N69" s="52">
        <f t="shared" si="6"/>
        <v>7255</v>
      </c>
      <c r="O69" s="52">
        <f t="shared" si="6"/>
        <v>743</v>
      </c>
      <c r="P69" s="52">
        <f t="shared" si="6"/>
        <v>0</v>
      </c>
      <c r="Q69" s="52">
        <f t="shared" si="6"/>
        <v>8319</v>
      </c>
      <c r="R69" s="52">
        <f t="shared" ref="R69:V69" si="7">R41-R55</f>
        <v>484</v>
      </c>
      <c r="S69" s="52">
        <f t="shared" si="7"/>
        <v>3075</v>
      </c>
      <c r="T69" s="52">
        <f t="shared" si="7"/>
        <v>6279</v>
      </c>
      <c r="U69" s="52">
        <f t="shared" si="7"/>
        <v>5993</v>
      </c>
      <c r="V69" s="52">
        <f t="shared" si="7"/>
        <v>7140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7425</v>
      </c>
      <c r="D70" s="52">
        <f t="shared" si="9"/>
        <v>3356</v>
      </c>
      <c r="E70" s="52">
        <f t="shared" si="9"/>
        <v>1511</v>
      </c>
      <c r="F70" s="52">
        <f t="shared" si="9"/>
        <v>1944</v>
      </c>
      <c r="G70" s="52">
        <f t="shared" si="9"/>
        <v>2377</v>
      </c>
      <c r="H70" s="52">
        <f t="shared" si="9"/>
        <v>3012</v>
      </c>
      <c r="I70" s="52">
        <f t="shared" si="9"/>
        <v>10258</v>
      </c>
      <c r="J70" s="52">
        <f t="shared" si="9"/>
        <v>4242</v>
      </c>
      <c r="K70" s="52">
        <f t="shared" si="9"/>
        <v>5969</v>
      </c>
      <c r="L70" s="52">
        <f t="shared" si="9"/>
        <v>480</v>
      </c>
      <c r="M70" s="52">
        <f t="shared" si="9"/>
        <v>413</v>
      </c>
      <c r="N70" s="52">
        <f t="shared" si="9"/>
        <v>5393</v>
      </c>
      <c r="O70" s="52">
        <f t="shared" si="9"/>
        <v>883</v>
      </c>
      <c r="P70" s="52">
        <f t="shared" si="9"/>
        <v>0</v>
      </c>
      <c r="Q70" s="52">
        <f t="shared" si="9"/>
        <v>7652</v>
      </c>
      <c r="R70" s="52">
        <f t="shared" ref="R70:V70" si="10">R42-R56</f>
        <v>680</v>
      </c>
      <c r="S70" s="52">
        <f t="shared" si="10"/>
        <v>3239</v>
      </c>
      <c r="T70" s="52">
        <f t="shared" si="10"/>
        <v>3776</v>
      </c>
      <c r="U70" s="52">
        <f t="shared" si="10"/>
        <v>6804</v>
      </c>
      <c r="V70" s="52">
        <f t="shared" si="10"/>
        <v>6350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670831</v>
      </c>
      <c r="D72" s="52">
        <v>657231</v>
      </c>
      <c r="E72" s="52">
        <v>666068</v>
      </c>
      <c r="F72" s="52">
        <v>685708</v>
      </c>
      <c r="G72" s="52">
        <v>728411</v>
      </c>
      <c r="H72" s="52">
        <v>827020</v>
      </c>
      <c r="I72" s="52">
        <v>511998</v>
      </c>
      <c r="J72" s="52">
        <v>564199</v>
      </c>
      <c r="K72" s="52">
        <v>666334</v>
      </c>
      <c r="L72" s="52">
        <v>645063</v>
      </c>
      <c r="M72" s="52">
        <v>678787</v>
      </c>
      <c r="N72" s="52">
        <v>718425</v>
      </c>
      <c r="O72" s="52">
        <v>697083</v>
      </c>
      <c r="P72" s="52">
        <v>469923</v>
      </c>
      <c r="Q72" s="52">
        <v>562777</v>
      </c>
      <c r="R72" s="52">
        <v>656163</v>
      </c>
      <c r="S72" s="52">
        <v>707405</v>
      </c>
      <c r="T72" s="52">
        <v>690915</v>
      </c>
      <c r="U72" s="52">
        <v>680349</v>
      </c>
      <c r="V72" s="52">
        <v>663221</v>
      </c>
      <c r="W72" s="52">
        <v>622152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176711</v>
      </c>
      <c r="D73" s="36">
        <v>182830</v>
      </c>
      <c r="E73" s="36">
        <v>182830</v>
      </c>
      <c r="F73" s="36">
        <v>193815</v>
      </c>
      <c r="G73" s="36">
        <v>221774</v>
      </c>
      <c r="H73" s="36">
        <v>252730</v>
      </c>
      <c r="I73" s="36">
        <v>169970</v>
      </c>
      <c r="J73" s="36">
        <v>146379</v>
      </c>
      <c r="K73" s="36">
        <v>227726</v>
      </c>
      <c r="L73" s="36">
        <v>263012</v>
      </c>
      <c r="M73" s="36">
        <v>246710</v>
      </c>
      <c r="N73" s="36">
        <v>250719</v>
      </c>
      <c r="O73" s="36">
        <v>247816</v>
      </c>
      <c r="P73" s="36">
        <v>201618</v>
      </c>
      <c r="Q73" s="36">
        <v>253235</v>
      </c>
      <c r="R73" s="36">
        <v>236856</v>
      </c>
      <c r="S73" s="36">
        <v>282087</v>
      </c>
      <c r="T73" s="36">
        <v>274087</v>
      </c>
      <c r="U73" s="36">
        <v>263234</v>
      </c>
      <c r="V73" s="36">
        <v>250973</v>
      </c>
      <c r="W73" s="36">
        <v>269357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93245</v>
      </c>
      <c r="I79" s="52">
        <f>RES_hhdet_numvin!I64</f>
        <v>182625</v>
      </c>
      <c r="J79" s="52">
        <f>RES_hhdet_numvin!J64</f>
        <v>262042</v>
      </c>
      <c r="K79" s="52">
        <f>RES_hhdet_numvin!K64</f>
        <v>349468</v>
      </c>
      <c r="L79" s="52">
        <f>RES_hhdet_numvin!L64</f>
        <v>435328</v>
      </c>
      <c r="M79" s="52">
        <f>RES_hhdet_numvin!M64</f>
        <v>487782</v>
      </c>
      <c r="N79" s="52">
        <f>RES_hhdet_numvin!N64</f>
        <v>550519</v>
      </c>
      <c r="O79" s="52">
        <f>RES_hhdet_numvin!O64</f>
        <v>585310</v>
      </c>
      <c r="P79" s="52">
        <f>RES_hhdet_numvin!P64</f>
        <v>267085</v>
      </c>
      <c r="Q79" s="52">
        <f>RES_hhdet_numvin!Q64</f>
        <v>393113</v>
      </c>
      <c r="R79" s="52">
        <f>RES_hhdet_numvin!R64</f>
        <v>522012</v>
      </c>
      <c r="S79" s="52">
        <f>RES_hhdet_numvin!S64</f>
        <v>582596</v>
      </c>
      <c r="T79" s="52">
        <f>RES_hhdet_numvin!T64</f>
        <v>554067</v>
      </c>
      <c r="U79" s="52">
        <f>RES_hhdet_numvin!U64</f>
        <v>562010</v>
      </c>
      <c r="V79" s="52">
        <f>RES_hhdet_numvin!V64</f>
        <v>582658</v>
      </c>
      <c r="W79" s="52">
        <f>RES_hhdet_numvin!W64</f>
        <v>574485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51075</v>
      </c>
      <c r="Q82" s="138">
        <f>RES_hhdet_numvin!Q67</f>
        <v>83693</v>
      </c>
      <c r="R82" s="138">
        <f>RES_hhdet_numvin!R67</f>
        <v>153461</v>
      </c>
      <c r="S82" s="138">
        <f>RES_hhdet_numvin!S67</f>
        <v>150898</v>
      </c>
      <c r="T82" s="138">
        <f>RES_hhdet_numvin!T67</f>
        <v>160427</v>
      </c>
      <c r="U82" s="138">
        <f>RES_hhdet_numvin!U67</f>
        <v>171418</v>
      </c>
      <c r="V82" s="138">
        <f>RES_hhdet_numvin!V67</f>
        <v>175534</v>
      </c>
      <c r="W82" s="138">
        <f>RES_hhdet_numvin!W67</f>
        <v>213779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85717</v>
      </c>
      <c r="I84" s="138">
        <f>RES_hhdet_numvin!I69</f>
        <v>165274</v>
      </c>
      <c r="J84" s="138">
        <f>RES_hhdet_numvin!J69</f>
        <v>247210</v>
      </c>
      <c r="K84" s="138">
        <f>RES_hhdet_numvin!K69</f>
        <v>336873</v>
      </c>
      <c r="L84" s="138">
        <f>RES_hhdet_numvin!L69</f>
        <v>426800</v>
      </c>
      <c r="M84" s="138">
        <f>RES_hhdet_numvin!M69</f>
        <v>489423</v>
      </c>
      <c r="N84" s="138">
        <f>RES_hhdet_numvin!N69</f>
        <v>537690</v>
      </c>
      <c r="O84" s="138">
        <f>RES_hhdet_numvin!O69</f>
        <v>581210</v>
      </c>
      <c r="P84" s="138">
        <f>RES_hhdet_numvin!P69</f>
        <v>285969</v>
      </c>
      <c r="Q84" s="138">
        <f>RES_hhdet_numvin!Q69</f>
        <v>365748</v>
      </c>
      <c r="R84" s="138">
        <f>RES_hhdet_numvin!R69</f>
        <v>522108</v>
      </c>
      <c r="S84" s="138">
        <f>RES_hhdet_numvin!S69</f>
        <v>578258</v>
      </c>
      <c r="T84" s="138">
        <f>RES_hhdet_numvin!T69</f>
        <v>542557</v>
      </c>
      <c r="U84" s="138">
        <f>RES_hhdet_numvin!U69</f>
        <v>546691</v>
      </c>
      <c r="V84" s="138">
        <f>RES_hhdet_numvin!V69</f>
        <v>569347</v>
      </c>
      <c r="W84" s="138">
        <f>RES_hhdet_numvin!W69</f>
        <v>587918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663</v>
      </c>
      <c r="I85" s="138">
        <f>RES_hhdet_numvin!I70</f>
        <v>471</v>
      </c>
      <c r="J85" s="138">
        <f>RES_hhdet_numvin!J70</f>
        <v>4322</v>
      </c>
      <c r="K85" s="138">
        <f>RES_hhdet_numvin!K70</f>
        <v>2551</v>
      </c>
      <c r="L85" s="138">
        <f>RES_hhdet_numvin!L70</f>
        <v>4653</v>
      </c>
      <c r="M85" s="138">
        <f>RES_hhdet_numvin!M70</f>
        <v>0</v>
      </c>
      <c r="N85" s="138">
        <f>RES_hhdet_numvin!N70</f>
        <v>2003</v>
      </c>
      <c r="O85" s="138">
        <f>RES_hhdet_numvin!O70</f>
        <v>8731</v>
      </c>
      <c r="P85" s="138">
        <f>RES_hhdet_numvin!P70</f>
        <v>0</v>
      </c>
      <c r="Q85" s="138">
        <f>RES_hhdet_numvin!Q70</f>
        <v>4746</v>
      </c>
      <c r="R85" s="138">
        <f>RES_hhdet_numvin!R70</f>
        <v>6357</v>
      </c>
      <c r="S85" s="138">
        <f>RES_hhdet_numvin!S70</f>
        <v>1966</v>
      </c>
      <c r="T85" s="138">
        <f>RES_hhdet_numvin!T70</f>
        <v>1890</v>
      </c>
      <c r="U85" s="138">
        <f>RES_hhdet_numvin!U70</f>
        <v>1847</v>
      </c>
      <c r="V85" s="138">
        <f>RES_hhdet_numvin!V70</f>
        <v>760</v>
      </c>
      <c r="W85" s="138">
        <f>RES_hhdet_numvin!W70</f>
        <v>6920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1118</v>
      </c>
      <c r="R88" s="138">
        <f>RES_hhdet_numvin!R73</f>
        <v>651</v>
      </c>
      <c r="S88" s="138">
        <f>RES_hhdet_numvin!S73</f>
        <v>4111</v>
      </c>
      <c r="T88" s="138">
        <f>RES_hhdet_numvin!T73</f>
        <v>9075</v>
      </c>
      <c r="U88" s="138">
        <f>RES_hhdet_numvin!U73</f>
        <v>9104</v>
      </c>
      <c r="V88" s="138">
        <f>RES_hhdet_numvin!V73</f>
        <v>11407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1026</v>
      </c>
      <c r="R89" s="138">
        <f>RES_hhdet_numvin!R74</f>
        <v>913</v>
      </c>
      <c r="S89" s="138">
        <f>RES_hhdet_numvin!S74</f>
        <v>4329</v>
      </c>
      <c r="T89" s="138">
        <f>RES_hhdet_numvin!T74</f>
        <v>5456</v>
      </c>
      <c r="U89" s="138">
        <f>RES_hhdet_numvin!U74</f>
        <v>10336</v>
      </c>
      <c r="V89" s="138">
        <f>RES_hhdet_numvin!V74</f>
        <v>10146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172599</v>
      </c>
      <c r="Q93" s="138">
        <f>RES_hhdet_numvin!Q78</f>
        <v>350040</v>
      </c>
      <c r="R93" s="138">
        <f>RES_hhdet_numvin!R78</f>
        <v>562428</v>
      </c>
      <c r="S93" s="138">
        <f>RES_hhdet_numvin!S78</f>
        <v>678492</v>
      </c>
      <c r="T93" s="138">
        <f>RES_hhdet_numvin!T78</f>
        <v>719513</v>
      </c>
      <c r="U93" s="138">
        <f>RES_hhdet_numvin!U78</f>
        <v>762667</v>
      </c>
      <c r="V93" s="138">
        <f>RES_hhdet_numvin!V78</f>
        <v>789550</v>
      </c>
      <c r="W93" s="138">
        <f>RES_hhdet_numvin!W78</f>
        <v>726951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91108</v>
      </c>
      <c r="Q94" s="39">
        <f>RES_hhdet_numvin!Q79</f>
        <v>195690</v>
      </c>
      <c r="R94" s="39">
        <f>RES_hhdet_numvin!R79</f>
        <v>255164</v>
      </c>
      <c r="S94" s="39">
        <f>RES_hhdet_numvin!S79</f>
        <v>323993</v>
      </c>
      <c r="T94" s="39">
        <f>RES_hhdet_numvin!T79</f>
        <v>335002</v>
      </c>
      <c r="U94" s="39">
        <f>RES_hhdet_numvin!U79</f>
        <v>335836</v>
      </c>
      <c r="V94" s="39">
        <f>RES_hhdet_numvin!V79</f>
        <v>336276</v>
      </c>
      <c r="W94" s="39">
        <f>RES_hhdet_numvin!W79</f>
        <v>349036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8647.0922907542536</v>
      </c>
      <c r="C98" s="117">
        <f t="shared" si="12"/>
        <v>9191.7515418696967</v>
      </c>
      <c r="D98" s="117">
        <f t="shared" si="12"/>
        <v>8871.3901264452725</v>
      </c>
      <c r="E98" s="117">
        <f t="shared" si="12"/>
        <v>9085.3994521873592</v>
      </c>
      <c r="F98" s="117">
        <f t="shared" si="12"/>
        <v>8685.9593666792789</v>
      </c>
      <c r="G98" s="117">
        <f t="shared" si="12"/>
        <v>8352.9256658401919</v>
      </c>
      <c r="H98" s="117">
        <f t="shared" si="12"/>
        <v>8423.6940239986398</v>
      </c>
      <c r="I98" s="117">
        <f t="shared" si="12"/>
        <v>7524.3513651798658</v>
      </c>
      <c r="J98" s="117">
        <f t="shared" si="12"/>
        <v>8523.2016440831085</v>
      </c>
      <c r="K98" s="117">
        <f t="shared" si="12"/>
        <v>8486.5080239707822</v>
      </c>
      <c r="L98" s="117">
        <f t="shared" si="12"/>
        <v>9889.4271714182214</v>
      </c>
      <c r="M98" s="117">
        <f t="shared" si="12"/>
        <v>7693.6562074961312</v>
      </c>
      <c r="N98" s="117">
        <f t="shared" si="12"/>
        <v>8228.6138952409892</v>
      </c>
      <c r="O98" s="117">
        <f t="shared" si="12"/>
        <v>8741.0485587766816</v>
      </c>
      <c r="P98" s="117">
        <f t="shared" si="12"/>
        <v>6527.5590209350376</v>
      </c>
      <c r="Q98" s="117">
        <f t="shared" si="12"/>
        <v>6958.986959648807</v>
      </c>
      <c r="R98" s="117">
        <f t="shared" ref="R98:V98" si="13">R99+R102+R104+R113</f>
        <v>7250.4809223378224</v>
      </c>
      <c r="S98" s="117">
        <f t="shared" si="13"/>
        <v>7035.489612037657</v>
      </c>
      <c r="T98" s="117">
        <f t="shared" si="13"/>
        <v>6991.4978521347148</v>
      </c>
      <c r="U98" s="117">
        <f t="shared" si="13"/>
        <v>6755.2788985634543</v>
      </c>
      <c r="V98" s="117">
        <f t="shared" si="13"/>
        <v>6470.5909734717106</v>
      </c>
      <c r="W98" s="117">
        <f t="shared" ref="W98" si="14">W99+W102+W104+W113</f>
        <v>7336.587214088222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7624.4228936430454</v>
      </c>
      <c r="C99" s="122">
        <f t="shared" si="15"/>
        <v>8135.150134754077</v>
      </c>
      <c r="D99" s="122">
        <f t="shared" si="15"/>
        <v>7743.0080048115015</v>
      </c>
      <c r="E99" s="122">
        <f t="shared" si="15"/>
        <v>7930.3435456315665</v>
      </c>
      <c r="F99" s="122">
        <f t="shared" si="15"/>
        <v>7566.750458894594</v>
      </c>
      <c r="G99" s="122">
        <f t="shared" si="15"/>
        <v>7252.5978473412843</v>
      </c>
      <c r="H99" s="122">
        <f t="shared" si="15"/>
        <v>7303.8270183300665</v>
      </c>
      <c r="I99" s="122">
        <f t="shared" si="15"/>
        <v>6469.9086146404679</v>
      </c>
      <c r="J99" s="122">
        <f t="shared" si="15"/>
        <v>7428.2056490813547</v>
      </c>
      <c r="K99" s="122">
        <f t="shared" si="15"/>
        <v>7391.4570596216117</v>
      </c>
      <c r="L99" s="122">
        <f t="shared" si="15"/>
        <v>8590.8699591578988</v>
      </c>
      <c r="M99" s="122">
        <f t="shared" si="15"/>
        <v>6667.5567664396831</v>
      </c>
      <c r="N99" s="122">
        <f t="shared" si="15"/>
        <v>7172.0098878167728</v>
      </c>
      <c r="O99" s="122">
        <f t="shared" si="15"/>
        <v>7608.758159880339</v>
      </c>
      <c r="P99" s="122">
        <f t="shared" si="15"/>
        <v>5583.0570695701454</v>
      </c>
      <c r="Q99" s="122">
        <f t="shared" si="15"/>
        <v>5857.9555939074098</v>
      </c>
      <c r="R99" s="122">
        <f t="shared" ref="R99:V99" si="16">SUM(R100:R101)</f>
        <v>6115.3840259973185</v>
      </c>
      <c r="S99" s="122">
        <f t="shared" si="16"/>
        <v>5953.2313959062685</v>
      </c>
      <c r="T99" s="122">
        <f t="shared" si="16"/>
        <v>5950.7998387017988</v>
      </c>
      <c r="U99" s="122">
        <f t="shared" si="16"/>
        <v>5789.8508101103171</v>
      </c>
      <c r="V99" s="122">
        <f t="shared" si="16"/>
        <v>5602.5867802347766</v>
      </c>
      <c r="W99" s="122">
        <f t="shared" ref="W99" si="17">SUM(W100:W101)</f>
        <v>6439.8537577847719</v>
      </c>
      <c r="DA99" s="130" t="s">
        <v>1628</v>
      </c>
    </row>
    <row r="100" spans="1:105" ht="12" customHeight="1" x14ac:dyDescent="0.25">
      <c r="A100" s="97" t="s">
        <v>217</v>
      </c>
      <c r="B100" s="98">
        <v>7528.2209841146432</v>
      </c>
      <c r="C100" s="98">
        <v>8032.7097397132811</v>
      </c>
      <c r="D100" s="98">
        <v>7646.0038618176313</v>
      </c>
      <c r="E100" s="98">
        <v>7831.3389691067541</v>
      </c>
      <c r="F100" s="98">
        <v>7472.7678388929553</v>
      </c>
      <c r="G100" s="98">
        <v>7163.2413342196933</v>
      </c>
      <c r="H100" s="98">
        <v>7214.566598153121</v>
      </c>
      <c r="I100" s="98">
        <v>6391.700434654832</v>
      </c>
      <c r="J100" s="98">
        <v>7336.2601224390091</v>
      </c>
      <c r="K100" s="98">
        <v>7299.1395181449161</v>
      </c>
      <c r="L100" s="98">
        <v>8478.8373511559203</v>
      </c>
      <c r="M100" s="98">
        <v>6583.8331305097327</v>
      </c>
      <c r="N100" s="98">
        <v>7079.604367361223</v>
      </c>
      <c r="O100" s="98">
        <v>7507.51547713733</v>
      </c>
      <c r="P100" s="98">
        <v>5513.2500696903526</v>
      </c>
      <c r="Q100" s="98">
        <v>5781.9840924103983</v>
      </c>
      <c r="R100" s="98">
        <v>6034.7602150190278</v>
      </c>
      <c r="S100" s="98">
        <v>5874.9067120903601</v>
      </c>
      <c r="T100" s="98">
        <v>5872.3220523789696</v>
      </c>
      <c r="U100" s="98">
        <v>5714.017364535378</v>
      </c>
      <c r="V100" s="98">
        <v>5530.1187109957809</v>
      </c>
      <c r="W100" s="98">
        <v>6353.4849443260264</v>
      </c>
      <c r="DA100" s="63" t="s">
        <v>1629</v>
      </c>
    </row>
    <row r="101" spans="1:105" ht="12" customHeight="1" x14ac:dyDescent="0.25">
      <c r="A101" s="97" t="s">
        <v>53</v>
      </c>
      <c r="B101" s="98">
        <v>96.201909528402439</v>
      </c>
      <c r="C101" s="98">
        <v>102.4403950407962</v>
      </c>
      <c r="D101" s="98">
        <v>97.00414299387019</v>
      </c>
      <c r="E101" s="98">
        <v>99.004576524812009</v>
      </c>
      <c r="F101" s="98">
        <v>93.982620001638395</v>
      </c>
      <c r="G101" s="98">
        <v>89.356513121590865</v>
      </c>
      <c r="H101" s="98">
        <v>89.260420176945502</v>
      </c>
      <c r="I101" s="98">
        <v>78.208179985635724</v>
      </c>
      <c r="J101" s="98">
        <v>91.945526642345285</v>
      </c>
      <c r="K101" s="98">
        <v>92.317541476695695</v>
      </c>
      <c r="L101" s="98">
        <v>112.03260800197874</v>
      </c>
      <c r="M101" s="98">
        <v>83.723635929950774</v>
      </c>
      <c r="N101" s="98">
        <v>92.405520455549336</v>
      </c>
      <c r="O101" s="98">
        <v>101.24268274300931</v>
      </c>
      <c r="P101" s="98">
        <v>69.806999879792414</v>
      </c>
      <c r="Q101" s="98">
        <v>75.97150149701163</v>
      </c>
      <c r="R101" s="98">
        <v>80.623810978290905</v>
      </c>
      <c r="S101" s="98">
        <v>78.324683815908244</v>
      </c>
      <c r="T101" s="98">
        <v>78.477786322829118</v>
      </c>
      <c r="U101" s="98">
        <v>75.833445574939205</v>
      </c>
      <c r="V101" s="98">
        <v>72.468069238995412</v>
      </c>
      <c r="W101" s="98">
        <v>86.368813458745379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2.7977504834391178</v>
      </c>
      <c r="C102" s="122">
        <f t="shared" si="18"/>
        <v>2.8464340323310919</v>
      </c>
      <c r="D102" s="122">
        <f t="shared" si="18"/>
        <v>2.9931386502007524</v>
      </c>
      <c r="E102" s="122">
        <f t="shared" si="18"/>
        <v>4.3219127784603861</v>
      </c>
      <c r="F102" s="122">
        <f t="shared" si="18"/>
        <v>3.2504726625100138</v>
      </c>
      <c r="G102" s="122">
        <f t="shared" si="18"/>
        <v>3.4197066531818878</v>
      </c>
      <c r="H102" s="122">
        <f t="shared" si="18"/>
        <v>5.4436786043471566</v>
      </c>
      <c r="I102" s="122">
        <f t="shared" si="18"/>
        <v>3.9259429428661186</v>
      </c>
      <c r="J102" s="122">
        <f t="shared" si="18"/>
        <v>4.247878418453527</v>
      </c>
      <c r="K102" s="122">
        <f t="shared" si="18"/>
        <v>4.8580736683798431</v>
      </c>
      <c r="L102" s="122">
        <f t="shared" si="18"/>
        <v>5.5627159369315757</v>
      </c>
      <c r="M102" s="122">
        <f t="shared" si="18"/>
        <v>7.1001817993115983</v>
      </c>
      <c r="N102" s="122">
        <f t="shared" si="18"/>
        <v>8.5810886960025474</v>
      </c>
      <c r="O102" s="122">
        <f t="shared" si="18"/>
        <v>9.9597818340250583</v>
      </c>
      <c r="P102" s="122">
        <f t="shared" si="18"/>
        <v>11.450232947024583</v>
      </c>
      <c r="Q102" s="122">
        <f t="shared" si="18"/>
        <v>12.984331495908988</v>
      </c>
      <c r="R102" s="122">
        <f t="shared" si="18"/>
        <v>14.473540826938343</v>
      </c>
      <c r="S102" s="122">
        <f t="shared" si="18"/>
        <v>15.966988359283183</v>
      </c>
      <c r="T102" s="122">
        <f t="shared" si="18"/>
        <v>17.411358339916561</v>
      </c>
      <c r="U102" s="122">
        <f t="shared" si="18"/>
        <v>18.822221143270053</v>
      </c>
      <c r="V102" s="122">
        <f t="shared" si="18"/>
        <v>20.186352096294119</v>
      </c>
      <c r="W102" s="122">
        <f t="shared" si="18"/>
        <v>21.652572323680896</v>
      </c>
      <c r="DA102" s="130" t="s">
        <v>1631</v>
      </c>
    </row>
    <row r="103" spans="1:105" ht="12" customHeight="1" x14ac:dyDescent="0.25">
      <c r="A103" s="97" t="s">
        <v>53</v>
      </c>
      <c r="B103" s="98">
        <v>2.7977504834391178</v>
      </c>
      <c r="C103" s="98">
        <v>2.8464340323310919</v>
      </c>
      <c r="D103" s="98">
        <v>2.9931386502007524</v>
      </c>
      <c r="E103" s="98">
        <v>4.3219127784603861</v>
      </c>
      <c r="F103" s="98">
        <v>3.2504726625100138</v>
      </c>
      <c r="G103" s="98">
        <v>3.4197066531818878</v>
      </c>
      <c r="H103" s="98">
        <v>5.4436786043471566</v>
      </c>
      <c r="I103" s="98">
        <v>3.9259429428661186</v>
      </c>
      <c r="J103" s="98">
        <v>4.247878418453527</v>
      </c>
      <c r="K103" s="98">
        <v>4.8580736683798431</v>
      </c>
      <c r="L103" s="98">
        <v>5.5627159369315757</v>
      </c>
      <c r="M103" s="98">
        <v>7.1001817993115983</v>
      </c>
      <c r="N103" s="98">
        <v>8.5810886960025474</v>
      </c>
      <c r="O103" s="98">
        <v>9.9597818340250583</v>
      </c>
      <c r="P103" s="98">
        <v>11.450232947024583</v>
      </c>
      <c r="Q103" s="98">
        <v>12.984331495908988</v>
      </c>
      <c r="R103" s="98">
        <v>14.473540826938343</v>
      </c>
      <c r="S103" s="98">
        <v>15.966988359283183</v>
      </c>
      <c r="T103" s="98">
        <v>17.411358339916561</v>
      </c>
      <c r="U103" s="98">
        <v>18.822221143270053</v>
      </c>
      <c r="V103" s="98">
        <v>20.186352096294119</v>
      </c>
      <c r="W103" s="98">
        <v>21.652572323680896</v>
      </c>
      <c r="DA103" s="63" t="s">
        <v>1632</v>
      </c>
    </row>
    <row r="104" spans="1:105" ht="12" customHeight="1" x14ac:dyDescent="0.25">
      <c r="A104" s="121" t="s">
        <v>55</v>
      </c>
      <c r="B104" s="122">
        <v>874.33420021590098</v>
      </c>
      <c r="C104" s="122">
        <v>896.3935029465257</v>
      </c>
      <c r="D104" s="122">
        <v>967.83847751818394</v>
      </c>
      <c r="E104" s="122">
        <v>992.03079262600295</v>
      </c>
      <c r="F104" s="122">
        <v>953.51638051268765</v>
      </c>
      <c r="G104" s="122">
        <v>934.21387266702482</v>
      </c>
      <c r="H104" s="122">
        <v>934.09158816950321</v>
      </c>
      <c r="I104" s="122">
        <v>884.96080466594208</v>
      </c>
      <c r="J104" s="122">
        <v>916.73923679854647</v>
      </c>
      <c r="K104" s="122">
        <v>930.74494478630197</v>
      </c>
      <c r="L104" s="122">
        <v>1086.7924709363272</v>
      </c>
      <c r="M104" s="122">
        <v>821.51330185827737</v>
      </c>
      <c r="N104" s="122">
        <v>852.64621112874124</v>
      </c>
      <c r="O104" s="122">
        <v>929.45343107350345</v>
      </c>
      <c r="P104" s="122">
        <v>743.84091757110934</v>
      </c>
      <c r="Q104" s="122">
        <v>900.42201002901174</v>
      </c>
      <c r="R104" s="122">
        <v>935.07597933576153</v>
      </c>
      <c r="S104" s="122">
        <v>882.99997930157417</v>
      </c>
      <c r="T104" s="122">
        <v>842.79397529757409</v>
      </c>
      <c r="U104" s="122">
        <v>768.95195960701983</v>
      </c>
      <c r="V104" s="122">
        <v>673.17918686559199</v>
      </c>
      <c r="W104" s="122">
        <v>702.92469970866648</v>
      </c>
      <c r="DA104" s="130" t="s">
        <v>1633</v>
      </c>
    </row>
    <row r="105" spans="1:105" ht="12" customHeight="1" x14ac:dyDescent="0.25">
      <c r="A105" s="97" t="s">
        <v>134</v>
      </c>
      <c r="B105" s="98">
        <v>866.3690312025027</v>
      </c>
      <c r="C105" s="98">
        <v>886.62793187956902</v>
      </c>
      <c r="D105" s="98">
        <v>956.47943294745937</v>
      </c>
      <c r="E105" s="98">
        <v>980.50115009484398</v>
      </c>
      <c r="F105" s="98">
        <v>942.23887620576181</v>
      </c>
      <c r="G105" s="98">
        <v>923.05743556183779</v>
      </c>
      <c r="H105" s="98">
        <v>922.87298049700712</v>
      </c>
      <c r="I105" s="98">
        <v>872.2206623190043</v>
      </c>
      <c r="J105" s="98">
        <v>903.3154592572763</v>
      </c>
      <c r="K105" s="98">
        <v>916.54333263282399</v>
      </c>
      <c r="L105" s="98">
        <v>1071.7420597266921</v>
      </c>
      <c r="M105" s="98">
        <v>809.06679133608463</v>
      </c>
      <c r="N105" s="98">
        <v>839.37562035972462</v>
      </c>
      <c r="O105" s="98">
        <v>915.9826711030106</v>
      </c>
      <c r="P105" s="98">
        <v>734.31812933478352</v>
      </c>
      <c r="Q105" s="98">
        <v>887.11708474176692</v>
      </c>
      <c r="R105" s="98">
        <v>922.08337014452377</v>
      </c>
      <c r="S105" s="98">
        <v>870.61779684726105</v>
      </c>
      <c r="T105" s="98">
        <v>830.27054600834799</v>
      </c>
      <c r="U105" s="98">
        <v>756.31639036162198</v>
      </c>
      <c r="V105" s="98">
        <v>660.91170363363301</v>
      </c>
      <c r="W105" s="98">
        <v>692.37472442551598</v>
      </c>
      <c r="DA105" s="63" t="s">
        <v>1634</v>
      </c>
    </row>
    <row r="106" spans="1:105" ht="12" customHeight="1" x14ac:dyDescent="0.25">
      <c r="A106" s="97" t="s">
        <v>133</v>
      </c>
      <c r="B106" s="98">
        <v>3.275801019006539</v>
      </c>
      <c r="C106" s="98">
        <v>4.0857611357162069</v>
      </c>
      <c r="D106" s="98">
        <v>4.2881999134249043</v>
      </c>
      <c r="E106" s="98">
        <v>4.7062189393229428</v>
      </c>
      <c r="F106" s="98">
        <v>4.9451507343830965</v>
      </c>
      <c r="G106" s="98">
        <v>4.9761343428054516</v>
      </c>
      <c r="H106" s="98">
        <v>5.148628818374883</v>
      </c>
      <c r="I106" s="98">
        <v>4.8311913879848714</v>
      </c>
      <c r="J106" s="98">
        <v>5.6801778751509175</v>
      </c>
      <c r="K106" s="98">
        <v>5.9787215515295458</v>
      </c>
      <c r="L106" s="98">
        <v>7.313792844970874</v>
      </c>
      <c r="M106" s="98">
        <v>5.2439968505223833</v>
      </c>
      <c r="N106" s="98">
        <v>5.3114725951894668</v>
      </c>
      <c r="O106" s="98">
        <v>6.5162686594093238</v>
      </c>
      <c r="P106" s="98">
        <v>4.9884306850578248</v>
      </c>
      <c r="Q106" s="98">
        <v>6.2076204682833342</v>
      </c>
      <c r="R106" s="98">
        <v>6.6902079856543306</v>
      </c>
      <c r="S106" s="98">
        <v>6.0122176915903278</v>
      </c>
      <c r="T106" s="98">
        <v>5.5305962612048516</v>
      </c>
      <c r="U106" s="98">
        <v>4.7888019394054044</v>
      </c>
      <c r="V106" s="98">
        <v>3.8940562892277608</v>
      </c>
      <c r="W106" s="98">
        <v>4.316876801796429</v>
      </c>
      <c r="DA106" s="63" t="s">
        <v>1635</v>
      </c>
    </row>
    <row r="107" spans="1:105" ht="12" customHeight="1" x14ac:dyDescent="0.25">
      <c r="A107" s="100" t="s">
        <v>217</v>
      </c>
      <c r="B107" s="101">
        <v>2.1702443637293771</v>
      </c>
      <c r="C107" s="101">
        <v>2.518586484788591</v>
      </c>
      <c r="D107" s="101">
        <v>2.7202632748722921</v>
      </c>
      <c r="E107" s="101">
        <v>2.9311230134192865</v>
      </c>
      <c r="F107" s="101">
        <v>3.0674988028528349</v>
      </c>
      <c r="G107" s="101">
        <v>3.1013581006033215</v>
      </c>
      <c r="H107" s="101">
        <v>3.1617782157780705</v>
      </c>
      <c r="I107" s="101">
        <v>3.0846488668857872</v>
      </c>
      <c r="J107" s="101">
        <v>3.3835923568102446</v>
      </c>
      <c r="K107" s="101">
        <v>3.6155547964070451</v>
      </c>
      <c r="L107" s="101">
        <v>4.0026756751417141</v>
      </c>
      <c r="M107" s="101">
        <v>2.9404622183825402</v>
      </c>
      <c r="N107" s="101">
        <v>2.8582467301888301</v>
      </c>
      <c r="O107" s="101">
        <v>3.5942564601514904</v>
      </c>
      <c r="P107" s="101">
        <v>2.783076411955602</v>
      </c>
      <c r="Q107" s="101">
        <v>3.5048704259393109</v>
      </c>
      <c r="R107" s="101">
        <v>3.8633222597798658</v>
      </c>
      <c r="S107" s="101">
        <v>3.4480906611167557</v>
      </c>
      <c r="T107" s="101">
        <v>3.0432858201884216</v>
      </c>
      <c r="U107" s="101">
        <v>2.5267208840301456</v>
      </c>
      <c r="V107" s="101">
        <v>2.01062864946203</v>
      </c>
      <c r="W107" s="101">
        <v>2.2128448626788524</v>
      </c>
      <c r="DA107" s="131" t="s">
        <v>1636</v>
      </c>
    </row>
    <row r="108" spans="1:105" ht="12" customHeight="1" x14ac:dyDescent="0.25">
      <c r="A108" s="103" t="s">
        <v>52</v>
      </c>
      <c r="B108" s="104">
        <v>1.1055566552771621</v>
      </c>
      <c r="C108" s="104">
        <v>1.5671746509276159</v>
      </c>
      <c r="D108" s="104">
        <v>1.5679366385526121</v>
      </c>
      <c r="E108" s="104">
        <v>1.7750959259036558</v>
      </c>
      <c r="F108" s="104">
        <v>1.8776519315302611</v>
      </c>
      <c r="G108" s="104">
        <v>1.8747762422021297</v>
      </c>
      <c r="H108" s="104">
        <v>1.9868506025968125</v>
      </c>
      <c r="I108" s="104">
        <v>1.7465425210990839</v>
      </c>
      <c r="J108" s="104">
        <v>2.2965855183406725</v>
      </c>
      <c r="K108" s="104">
        <v>2.3631667551225011</v>
      </c>
      <c r="L108" s="104">
        <v>3.3111171698291599</v>
      </c>
      <c r="M108" s="104">
        <v>2.3035346321398431</v>
      </c>
      <c r="N108" s="104">
        <v>2.4532258650006367</v>
      </c>
      <c r="O108" s="104">
        <v>2.9220121992578334</v>
      </c>
      <c r="P108" s="104">
        <v>2.2053542731022224</v>
      </c>
      <c r="Q108" s="104">
        <v>2.7027500423440234</v>
      </c>
      <c r="R108" s="104">
        <v>2.8268857258744644</v>
      </c>
      <c r="S108" s="104">
        <v>2.5641270304735726</v>
      </c>
      <c r="T108" s="104">
        <v>2.48731044101643</v>
      </c>
      <c r="U108" s="104">
        <v>2.2620810553752593</v>
      </c>
      <c r="V108" s="104">
        <v>1.8834276397657308</v>
      </c>
      <c r="W108" s="104">
        <v>2.1040319391175766</v>
      </c>
      <c r="DA108" s="132" t="s">
        <v>1637</v>
      </c>
    </row>
    <row r="109" spans="1:105" ht="12" customHeight="1" x14ac:dyDescent="0.25">
      <c r="A109" s="106" t="s">
        <v>122</v>
      </c>
      <c r="B109" s="101">
        <v>2.9266943287960525</v>
      </c>
      <c r="C109" s="101">
        <v>3.2810152050016468</v>
      </c>
      <c r="D109" s="101">
        <v>4.0088581530513583</v>
      </c>
      <c r="E109" s="101">
        <v>3.8182234621823721</v>
      </c>
      <c r="F109" s="101">
        <v>3.4303338075235188</v>
      </c>
      <c r="G109" s="101">
        <v>3.2736774296443283</v>
      </c>
      <c r="H109" s="101">
        <v>3.2127736939420624</v>
      </c>
      <c r="I109" s="101">
        <v>3.6663845711572298</v>
      </c>
      <c r="J109" s="101">
        <v>3.7320209681856085</v>
      </c>
      <c r="K109" s="101">
        <v>3.6979567924281933</v>
      </c>
      <c r="L109" s="101">
        <v>3.7519053674553051</v>
      </c>
      <c r="M109" s="101">
        <v>3.4394703188998652</v>
      </c>
      <c r="N109" s="101">
        <v>4.0752215264045244</v>
      </c>
      <c r="O109" s="101">
        <v>3.5972652385403818</v>
      </c>
      <c r="P109" s="101">
        <v>2.5441399698910487</v>
      </c>
      <c r="Q109" s="101">
        <v>3.9823765506530693</v>
      </c>
      <c r="R109" s="101">
        <v>3.5369274178628882</v>
      </c>
      <c r="S109" s="101">
        <v>3.5774184155230877</v>
      </c>
      <c r="T109" s="101">
        <v>4.0025344624833803</v>
      </c>
      <c r="U109" s="101">
        <v>4.3525837625289077</v>
      </c>
      <c r="V109" s="101">
        <v>4.6236429180913321</v>
      </c>
      <c r="W109" s="101">
        <v>3.4451768865892145</v>
      </c>
      <c r="DA109" s="131" t="s">
        <v>1638</v>
      </c>
    </row>
    <row r="110" spans="1:105" ht="12" customHeight="1" x14ac:dyDescent="0.25">
      <c r="A110" s="107" t="s">
        <v>121</v>
      </c>
      <c r="B110" s="104">
        <v>1.7626736655956483</v>
      </c>
      <c r="C110" s="104">
        <v>2.39879472623891</v>
      </c>
      <c r="D110" s="104">
        <v>3.0619865042482282</v>
      </c>
      <c r="E110" s="104">
        <v>3.0052001296536872</v>
      </c>
      <c r="F110" s="104">
        <v>2.9020197650191788</v>
      </c>
      <c r="G110" s="104">
        <v>2.9066253327371996</v>
      </c>
      <c r="H110" s="104">
        <v>2.8572051601791628</v>
      </c>
      <c r="I110" s="104">
        <v>4.2425663877956694</v>
      </c>
      <c r="J110" s="104">
        <v>4.0115786979336985</v>
      </c>
      <c r="K110" s="104">
        <v>4.5249338095202205</v>
      </c>
      <c r="L110" s="104">
        <v>3.9847129972087898</v>
      </c>
      <c r="M110" s="104">
        <v>3.7630433527704152</v>
      </c>
      <c r="N110" s="104">
        <v>3.8838966474226169</v>
      </c>
      <c r="O110" s="104">
        <v>3.3572260725431953</v>
      </c>
      <c r="P110" s="104">
        <v>1.990217581377062</v>
      </c>
      <c r="Q110" s="104">
        <v>3.1149282683083586</v>
      </c>
      <c r="R110" s="104">
        <v>2.7654737877205662</v>
      </c>
      <c r="S110" s="104">
        <v>2.7925463471997229</v>
      </c>
      <c r="T110" s="104">
        <v>2.9902985655378416</v>
      </c>
      <c r="U110" s="104">
        <v>3.4941835434636159</v>
      </c>
      <c r="V110" s="104">
        <v>3.7497840246398555</v>
      </c>
      <c r="W110" s="104">
        <v>2.7879215947648071</v>
      </c>
      <c r="DA110" s="132" t="s">
        <v>1639</v>
      </c>
    </row>
    <row r="111" spans="1:105" ht="12" customHeight="1" x14ac:dyDescent="0.25">
      <c r="A111" s="108" t="s">
        <v>53</v>
      </c>
      <c r="B111" s="98">
        <v>1.1010568318102383</v>
      </c>
      <c r="C111" s="98">
        <v>1.3688812105544057</v>
      </c>
      <c r="D111" s="98">
        <v>1.8183907428904424</v>
      </c>
      <c r="E111" s="98">
        <v>1.7497984324220048</v>
      </c>
      <c r="F111" s="98">
        <v>1.6899352919334778</v>
      </c>
      <c r="G111" s="98">
        <v>1.7087896063171781</v>
      </c>
      <c r="H111" s="98">
        <v>1.6520525259024199</v>
      </c>
      <c r="I111" s="98">
        <v>2.5871478627564484</v>
      </c>
      <c r="J111" s="98">
        <v>2.2492617330004783</v>
      </c>
      <c r="K111" s="98">
        <v>2.6053784103434601</v>
      </c>
      <c r="L111" s="98">
        <v>1.9868306612570079</v>
      </c>
      <c r="M111" s="98">
        <v>2.0353085884350994</v>
      </c>
      <c r="N111" s="98">
        <v>2.0140317131219909</v>
      </c>
      <c r="O111" s="98">
        <v>1.7729483537337098</v>
      </c>
      <c r="P111" s="98">
        <v>1.0857960362183092</v>
      </c>
      <c r="Q111" s="98">
        <v>1.7000668561748067</v>
      </c>
      <c r="R111" s="98">
        <v>1.5517298653154412</v>
      </c>
      <c r="S111" s="98">
        <v>1.5668695635197978</v>
      </c>
      <c r="T111" s="98">
        <v>1.6070007883669755</v>
      </c>
      <c r="U111" s="98">
        <v>1.8076559789259035</v>
      </c>
      <c r="V111" s="98">
        <v>1.9121880627113976</v>
      </c>
      <c r="W111" s="98">
        <v>1.4115895616562828</v>
      </c>
      <c r="DA111" s="63" t="s">
        <v>1640</v>
      </c>
    </row>
    <row r="112" spans="1:105" ht="12" customHeight="1" x14ac:dyDescent="0.25">
      <c r="A112" s="108" t="s">
        <v>52</v>
      </c>
      <c r="B112" s="98">
        <v>0.66161683378540992</v>
      </c>
      <c r="C112" s="98">
        <v>1.0299135156845043</v>
      </c>
      <c r="D112" s="98">
        <v>1.2435957613577857</v>
      </c>
      <c r="E112" s="98">
        <v>1.2554016972316826</v>
      </c>
      <c r="F112" s="98">
        <v>1.2120844730857012</v>
      </c>
      <c r="G112" s="98">
        <v>1.1978357264200212</v>
      </c>
      <c r="H112" s="98">
        <v>1.2051526342767429</v>
      </c>
      <c r="I112" s="98">
        <v>1.655418525039221</v>
      </c>
      <c r="J112" s="98">
        <v>1.7623169649332207</v>
      </c>
      <c r="K112" s="98">
        <v>1.9195553991767602</v>
      </c>
      <c r="L112" s="98">
        <v>1.9978823359517819</v>
      </c>
      <c r="M112" s="98">
        <v>1.727734764335316</v>
      </c>
      <c r="N112" s="98">
        <v>1.8698649343006257</v>
      </c>
      <c r="O112" s="98">
        <v>1.5842777188094856</v>
      </c>
      <c r="P112" s="98">
        <v>0.90442154515875273</v>
      </c>
      <c r="Q112" s="98">
        <v>1.4148614121335517</v>
      </c>
      <c r="R112" s="98">
        <v>1.2137439224051247</v>
      </c>
      <c r="S112" s="98">
        <v>1.2256767836799254</v>
      </c>
      <c r="T112" s="98">
        <v>1.3832977771708661</v>
      </c>
      <c r="U112" s="98">
        <v>1.6865275645377127</v>
      </c>
      <c r="V112" s="98">
        <v>1.8375959619284579</v>
      </c>
      <c r="W112" s="98">
        <v>1.3763320331085243</v>
      </c>
      <c r="DA112" s="63" t="s">
        <v>1641</v>
      </c>
    </row>
    <row r="113" spans="1:105" ht="12" customHeight="1" x14ac:dyDescent="0.25">
      <c r="A113" s="121" t="s">
        <v>54</v>
      </c>
      <c r="B113" s="122">
        <v>145.53744641186836</v>
      </c>
      <c r="C113" s="122">
        <v>157.3614701367618</v>
      </c>
      <c r="D113" s="122">
        <v>157.55050546538681</v>
      </c>
      <c r="E113" s="122">
        <v>158.70320115132878</v>
      </c>
      <c r="F113" s="122">
        <v>162.44205460948785</v>
      </c>
      <c r="G113" s="122">
        <v>162.69423917870174</v>
      </c>
      <c r="H113" s="122">
        <v>180.33173889472425</v>
      </c>
      <c r="I113" s="122">
        <v>165.55600293058953</v>
      </c>
      <c r="J113" s="122">
        <v>174.00887978475455</v>
      </c>
      <c r="K113" s="122">
        <v>159.44794589448719</v>
      </c>
      <c r="L113" s="122">
        <v>206.2020253870636</v>
      </c>
      <c r="M113" s="122">
        <v>197.48595739885857</v>
      </c>
      <c r="N113" s="122">
        <v>195.37670759947352</v>
      </c>
      <c r="O113" s="122">
        <v>192.87718598881543</v>
      </c>
      <c r="P113" s="122">
        <v>189.21080084675853</v>
      </c>
      <c r="Q113" s="122">
        <v>187.62502421647633</v>
      </c>
      <c r="R113" s="122">
        <v>185.54737617780432</v>
      </c>
      <c r="S113" s="122">
        <v>183.29124847053129</v>
      </c>
      <c r="T113" s="122">
        <v>180.49267979542515</v>
      </c>
      <c r="U113" s="122">
        <v>177.65390770284748</v>
      </c>
      <c r="V113" s="122">
        <v>174.6386542750476</v>
      </c>
      <c r="W113" s="122">
        <v>172.15618427110266</v>
      </c>
      <c r="DA113" s="130" t="s">
        <v>1642</v>
      </c>
    </row>
    <row r="114" spans="1:105" ht="12" customHeight="1" x14ac:dyDescent="0.25">
      <c r="A114" s="97" t="s">
        <v>175</v>
      </c>
      <c r="B114" s="98">
        <v>111.83131383588982</v>
      </c>
      <c r="C114" s="98">
        <v>121.38527244686644</v>
      </c>
      <c r="D114" s="98">
        <v>121.27210834008716</v>
      </c>
      <c r="E114" s="98">
        <v>122.40880937569267</v>
      </c>
      <c r="F114" s="98">
        <v>125.04005952920853</v>
      </c>
      <c r="G114" s="98">
        <v>125.23289017461417</v>
      </c>
      <c r="H114" s="98">
        <v>139.3796405545568</v>
      </c>
      <c r="I114" s="98">
        <v>126.88617161413644</v>
      </c>
      <c r="J114" s="98">
        <v>134.31296696152765</v>
      </c>
      <c r="K114" s="98">
        <v>122.97820663565678</v>
      </c>
      <c r="L114" s="98">
        <v>160.26081971911722</v>
      </c>
      <c r="M114" s="98">
        <v>151.18945256520499</v>
      </c>
      <c r="N114" s="98">
        <v>148.92161077672674</v>
      </c>
      <c r="O114" s="98">
        <v>146.65376898824869</v>
      </c>
      <c r="P114" s="98">
        <v>143.62997993694432</v>
      </c>
      <c r="Q114" s="98">
        <v>141.36213814846602</v>
      </c>
      <c r="R114" s="98">
        <v>139.09429635998836</v>
      </c>
      <c r="S114" s="98">
        <v>136.82645457151037</v>
      </c>
      <c r="T114" s="98">
        <v>134.558612783032</v>
      </c>
      <c r="U114" s="98">
        <v>132.29077099455392</v>
      </c>
      <c r="V114" s="98">
        <v>130.0229292060761</v>
      </c>
      <c r="W114" s="98">
        <v>127.75508741759811</v>
      </c>
      <c r="DA114" s="63" t="s">
        <v>1643</v>
      </c>
    </row>
    <row r="115" spans="1:105" ht="12" customHeight="1" x14ac:dyDescent="0.25">
      <c r="A115" s="109" t="s">
        <v>120</v>
      </c>
      <c r="B115" s="33">
        <v>33.706132575978543</v>
      </c>
      <c r="C115" s="33">
        <v>35.976197689895344</v>
      </c>
      <c r="D115" s="33">
        <v>36.278397125299641</v>
      </c>
      <c r="E115" s="33">
        <v>36.294391775636122</v>
      </c>
      <c r="F115" s="33">
        <v>37.401995080279306</v>
      </c>
      <c r="G115" s="33">
        <v>37.461349004087559</v>
      </c>
      <c r="H115" s="33">
        <v>40.952098340167453</v>
      </c>
      <c r="I115" s="33">
        <v>38.669831316453077</v>
      </c>
      <c r="J115" s="33">
        <v>39.695912823226912</v>
      </c>
      <c r="K115" s="33">
        <v>36.46973925883043</v>
      </c>
      <c r="L115" s="33">
        <v>45.94120566794637</v>
      </c>
      <c r="M115" s="33">
        <v>46.296504833653579</v>
      </c>
      <c r="N115" s="33">
        <v>46.455096822746789</v>
      </c>
      <c r="O115" s="33">
        <v>46.223417000566741</v>
      </c>
      <c r="P115" s="33">
        <v>45.5808209098142</v>
      </c>
      <c r="Q115" s="33">
        <v>46.262886068010332</v>
      </c>
      <c r="R115" s="33">
        <v>46.453079817815947</v>
      </c>
      <c r="S115" s="33">
        <v>46.464793899020918</v>
      </c>
      <c r="T115" s="33">
        <v>45.934067012393129</v>
      </c>
      <c r="U115" s="33">
        <v>45.363136708293553</v>
      </c>
      <c r="V115" s="33">
        <v>44.6157250689715</v>
      </c>
      <c r="W115" s="33">
        <v>44.401096853504548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4819.1488009085733</v>
      </c>
      <c r="C117" s="117">
        <f t="shared" si="19"/>
        <v>5188.6497906119794</v>
      </c>
      <c r="D117" s="117">
        <f t="shared" si="19"/>
        <v>5078.6450843898128</v>
      </c>
      <c r="E117" s="117">
        <f t="shared" si="19"/>
        <v>5275.4297908942062</v>
      </c>
      <c r="F117" s="117">
        <f t="shared" si="19"/>
        <v>5114.8596442589787</v>
      </c>
      <c r="G117" s="117">
        <f t="shared" si="19"/>
        <v>4993.4418901095587</v>
      </c>
      <c r="H117" s="117">
        <f t="shared" si="19"/>
        <v>5123.0797380697923</v>
      </c>
      <c r="I117" s="117">
        <f t="shared" si="19"/>
        <v>4654.9486675818735</v>
      </c>
      <c r="J117" s="117">
        <f t="shared" si="19"/>
        <v>5369.3830582478686</v>
      </c>
      <c r="K117" s="117">
        <f t="shared" si="19"/>
        <v>5455.5485508203292</v>
      </c>
      <c r="L117" s="117">
        <f t="shared" si="19"/>
        <v>6496.2777358964386</v>
      </c>
      <c r="M117" s="117">
        <f t="shared" si="19"/>
        <v>5177.0386922023854</v>
      </c>
      <c r="N117" s="117">
        <f t="shared" si="19"/>
        <v>5683.2720753662397</v>
      </c>
      <c r="O117" s="117">
        <f t="shared" si="19"/>
        <v>6191.2364569693009</v>
      </c>
      <c r="P117" s="117">
        <f t="shared" si="19"/>
        <v>4661.0600192892161</v>
      </c>
      <c r="Q117" s="117">
        <f t="shared" si="19"/>
        <v>5020.4537948811421</v>
      </c>
      <c r="R117" s="117">
        <f t="shared" ref="R117:V117" si="20">R118+R121+R123+R132</f>
        <v>5302.0441807667557</v>
      </c>
      <c r="S117" s="117">
        <f t="shared" si="20"/>
        <v>5229.4865435224174</v>
      </c>
      <c r="T117" s="117">
        <f t="shared" si="20"/>
        <v>5277.0434160165505</v>
      </c>
      <c r="U117" s="117">
        <f t="shared" si="20"/>
        <v>5176.9336316703984</v>
      </c>
      <c r="V117" s="117">
        <f t="shared" si="20"/>
        <v>5033.2954314668759</v>
      </c>
      <c r="W117" s="117">
        <f t="shared" ref="W117" si="21">W118+W121+W123+W132</f>
        <v>5779.5370306667855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4209.6121307412004</v>
      </c>
      <c r="C118" s="122">
        <f t="shared" si="22"/>
        <v>4553.4843775901973</v>
      </c>
      <c r="D118" s="122">
        <f t="shared" si="22"/>
        <v>4395.3058167893041</v>
      </c>
      <c r="E118" s="122">
        <f t="shared" si="22"/>
        <v>4567.7931267145741</v>
      </c>
      <c r="F118" s="122">
        <f t="shared" si="22"/>
        <v>4424.0067004652028</v>
      </c>
      <c r="G118" s="122">
        <f t="shared" si="22"/>
        <v>4306.9174965099437</v>
      </c>
      <c r="H118" s="122">
        <f t="shared" si="22"/>
        <v>4411.9176598485919</v>
      </c>
      <c r="I118" s="122">
        <f t="shared" si="22"/>
        <v>3980.3758506526679</v>
      </c>
      <c r="J118" s="122">
        <f t="shared" si="22"/>
        <v>4660.3686693930358</v>
      </c>
      <c r="K118" s="122">
        <f t="shared" si="22"/>
        <v>4735.6920663826704</v>
      </c>
      <c r="L118" s="122">
        <f t="shared" si="22"/>
        <v>5630.928129488565</v>
      </c>
      <c r="M118" s="122">
        <f t="shared" si="22"/>
        <v>4474.9654400661084</v>
      </c>
      <c r="N118" s="122">
        <f t="shared" si="22"/>
        <v>4943.2751726689112</v>
      </c>
      <c r="O118" s="122">
        <f t="shared" si="22"/>
        <v>5380.1884172292821</v>
      </c>
      <c r="P118" s="122">
        <f t="shared" si="22"/>
        <v>3970.8311571190848</v>
      </c>
      <c r="Q118" s="122">
        <f t="shared" si="22"/>
        <v>4206.0615018964572</v>
      </c>
      <c r="R118" s="122">
        <f t="shared" ref="R118:V118" si="23">SUM(R119:R120)</f>
        <v>4445.2920169540594</v>
      </c>
      <c r="S118" s="122">
        <f t="shared" si="23"/>
        <v>4390.7944444636087</v>
      </c>
      <c r="T118" s="122">
        <f t="shared" si="23"/>
        <v>4449.1896494182347</v>
      </c>
      <c r="U118" s="122">
        <f t="shared" si="23"/>
        <v>4386.1950394347523</v>
      </c>
      <c r="V118" s="122">
        <f t="shared" si="23"/>
        <v>4299.034922825881</v>
      </c>
      <c r="W118" s="122">
        <f t="shared" ref="W118" si="24">SUM(W119:W120)</f>
        <v>5003.5976736589319</v>
      </c>
      <c r="DA118" s="130" t="s">
        <v>1796</v>
      </c>
    </row>
    <row r="119" spans="1:105" ht="12" customHeight="1" x14ac:dyDescent="0.25">
      <c r="A119" s="97" t="s">
        <v>217</v>
      </c>
      <c r="B119" s="98">
        <v>4113.4102212127982</v>
      </c>
      <c r="C119" s="98">
        <v>4451.0439825494013</v>
      </c>
      <c r="D119" s="98">
        <v>4298.301673795434</v>
      </c>
      <c r="E119" s="98">
        <v>4468.7885501897617</v>
      </c>
      <c r="F119" s="98">
        <v>4330.0240804635641</v>
      </c>
      <c r="G119" s="98">
        <v>4217.5609833883527</v>
      </c>
      <c r="H119" s="98">
        <v>4322.6572396716465</v>
      </c>
      <c r="I119" s="98">
        <v>3902.1676706670323</v>
      </c>
      <c r="J119" s="98">
        <v>4568.4231427506902</v>
      </c>
      <c r="K119" s="98">
        <v>4643.3745249059748</v>
      </c>
      <c r="L119" s="98">
        <v>5518.8955214865864</v>
      </c>
      <c r="M119" s="98">
        <v>4391.241804136158</v>
      </c>
      <c r="N119" s="98">
        <v>4850.8696522133614</v>
      </c>
      <c r="O119" s="98">
        <v>5278.9457344862731</v>
      </c>
      <c r="P119" s="98">
        <v>3901.0241572392924</v>
      </c>
      <c r="Q119" s="98">
        <v>4130.0900003994457</v>
      </c>
      <c r="R119" s="98">
        <v>4364.6682059757686</v>
      </c>
      <c r="S119" s="98">
        <v>4312.4697606477002</v>
      </c>
      <c r="T119" s="98">
        <v>4370.7118630954055</v>
      </c>
      <c r="U119" s="98">
        <v>4310.3615938598132</v>
      </c>
      <c r="V119" s="98">
        <v>4226.5668535868854</v>
      </c>
      <c r="W119" s="98">
        <v>4917.2288602001863</v>
      </c>
      <c r="DA119" s="63" t="s">
        <v>1797</v>
      </c>
    </row>
    <row r="120" spans="1:105" ht="12" customHeight="1" x14ac:dyDescent="0.25">
      <c r="A120" s="97" t="s">
        <v>53</v>
      </c>
      <c r="B120" s="98">
        <v>96.201909528402439</v>
      </c>
      <c r="C120" s="98">
        <v>102.4403950407962</v>
      </c>
      <c r="D120" s="98">
        <v>97.00414299387019</v>
      </c>
      <c r="E120" s="98">
        <v>99.004576524812009</v>
      </c>
      <c r="F120" s="98">
        <v>93.982620001638395</v>
      </c>
      <c r="G120" s="98">
        <v>89.356513121590865</v>
      </c>
      <c r="H120" s="98">
        <v>89.260420176945502</v>
      </c>
      <c r="I120" s="98">
        <v>78.208179985635724</v>
      </c>
      <c r="J120" s="98">
        <v>91.945526642345285</v>
      </c>
      <c r="K120" s="98">
        <v>92.317541476695695</v>
      </c>
      <c r="L120" s="98">
        <v>112.03260800197874</v>
      </c>
      <c r="M120" s="98">
        <v>83.723635929950774</v>
      </c>
      <c r="N120" s="98">
        <v>92.405520455549336</v>
      </c>
      <c r="O120" s="98">
        <v>101.24268274300931</v>
      </c>
      <c r="P120" s="98">
        <v>69.806999879792414</v>
      </c>
      <c r="Q120" s="98">
        <v>75.97150149701163</v>
      </c>
      <c r="R120" s="98">
        <v>80.623810978290905</v>
      </c>
      <c r="S120" s="98">
        <v>78.324683815908244</v>
      </c>
      <c r="T120" s="98">
        <v>78.477786322829118</v>
      </c>
      <c r="U120" s="98">
        <v>75.833445574939205</v>
      </c>
      <c r="V120" s="98">
        <v>72.468069238995412</v>
      </c>
      <c r="W120" s="98">
        <v>86.368813458745379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5.5811265298033854</v>
      </c>
      <c r="C121" s="122">
        <f t="shared" si="25"/>
        <v>5.9374793855404651</v>
      </c>
      <c r="D121" s="122">
        <f t="shared" si="25"/>
        <v>6.5235525988943541</v>
      </c>
      <c r="E121" s="122">
        <f t="shared" si="25"/>
        <v>9.9914245520998168</v>
      </c>
      <c r="F121" s="122">
        <f t="shared" si="25"/>
        <v>8.0243638633577934</v>
      </c>
      <c r="G121" s="122">
        <f t="shared" si="25"/>
        <v>9.1105895456616892</v>
      </c>
      <c r="H121" s="122">
        <f t="shared" si="25"/>
        <v>15.573456907953748</v>
      </c>
      <c r="I121" s="122">
        <f t="shared" si="25"/>
        <v>11.585880718767417</v>
      </c>
      <c r="J121" s="122">
        <f t="shared" si="25"/>
        <v>12.79019498497836</v>
      </c>
      <c r="K121" s="122">
        <f t="shared" si="25"/>
        <v>15.14190916413358</v>
      </c>
      <c r="L121" s="122">
        <f t="shared" si="25"/>
        <v>17.948863950520142</v>
      </c>
      <c r="M121" s="122">
        <f t="shared" si="25"/>
        <v>23.944503167527525</v>
      </c>
      <c r="N121" s="122">
        <f t="shared" si="25"/>
        <v>30.029071086695208</v>
      </c>
      <c r="O121" s="122">
        <f t="shared" si="25"/>
        <v>36.139674871759055</v>
      </c>
      <c r="P121" s="122">
        <f t="shared" si="25"/>
        <v>43.061022523530234</v>
      </c>
      <c r="Q121" s="122">
        <f t="shared" si="25"/>
        <v>50.310556600669692</v>
      </c>
      <c r="R121" s="122">
        <f t="shared" si="25"/>
        <v>58.055342853675171</v>
      </c>
      <c r="S121" s="122">
        <f t="shared" si="25"/>
        <v>65.968989196248543</v>
      </c>
      <c r="T121" s="122">
        <f t="shared" si="25"/>
        <v>73.978632952514076</v>
      </c>
      <c r="U121" s="122">
        <f t="shared" si="25"/>
        <v>82.204078374078051</v>
      </c>
      <c r="V121" s="122">
        <f t="shared" si="25"/>
        <v>90.192762525601083</v>
      </c>
      <c r="W121" s="122">
        <f t="shared" si="25"/>
        <v>98.726547843751646</v>
      </c>
      <c r="DA121" s="130" t="s">
        <v>1799</v>
      </c>
    </row>
    <row r="122" spans="1:105" ht="12" customHeight="1" x14ac:dyDescent="0.25">
      <c r="A122" s="97" t="s">
        <v>53</v>
      </c>
      <c r="B122" s="98">
        <v>5.5811265298033854</v>
      </c>
      <c r="C122" s="98">
        <v>5.9374793855404651</v>
      </c>
      <c r="D122" s="98">
        <v>6.5235525988943541</v>
      </c>
      <c r="E122" s="98">
        <v>9.9914245520998168</v>
      </c>
      <c r="F122" s="98">
        <v>8.0243638633577934</v>
      </c>
      <c r="G122" s="98">
        <v>9.1105895456616892</v>
      </c>
      <c r="H122" s="98">
        <v>15.573456907953748</v>
      </c>
      <c r="I122" s="98">
        <v>11.585880718767417</v>
      </c>
      <c r="J122" s="98">
        <v>12.79019498497836</v>
      </c>
      <c r="K122" s="98">
        <v>15.14190916413358</v>
      </c>
      <c r="L122" s="98">
        <v>17.948863950520142</v>
      </c>
      <c r="M122" s="98">
        <v>23.944503167527525</v>
      </c>
      <c r="N122" s="98">
        <v>30.029071086695208</v>
      </c>
      <c r="O122" s="98">
        <v>36.139674871759055</v>
      </c>
      <c r="P122" s="98">
        <v>43.061022523530234</v>
      </c>
      <c r="Q122" s="98">
        <v>50.310556600669692</v>
      </c>
      <c r="R122" s="98">
        <v>58.055342853675171</v>
      </c>
      <c r="S122" s="98">
        <v>65.968989196248543</v>
      </c>
      <c r="T122" s="98">
        <v>73.978632952514076</v>
      </c>
      <c r="U122" s="98">
        <v>82.204078374078051</v>
      </c>
      <c r="V122" s="98">
        <v>90.192762525601083</v>
      </c>
      <c r="W122" s="98">
        <v>98.726547843751646</v>
      </c>
      <c r="DA122" s="63" t="s">
        <v>1800</v>
      </c>
    </row>
    <row r="123" spans="1:105" ht="12" customHeight="1" x14ac:dyDescent="0.25">
      <c r="A123" s="121" t="s">
        <v>55</v>
      </c>
      <c r="B123" s="122">
        <v>510.70548573775955</v>
      </c>
      <c r="C123" s="122">
        <v>528.26084826496606</v>
      </c>
      <c r="D123" s="122">
        <v>575.46872251787397</v>
      </c>
      <c r="E123" s="122">
        <v>595.3644952785329</v>
      </c>
      <c r="F123" s="122">
        <v>577.85280725555822</v>
      </c>
      <c r="G123" s="122">
        <v>572.01157659518731</v>
      </c>
      <c r="H123" s="122">
        <v>578.53263344697086</v>
      </c>
      <c r="I123" s="122">
        <v>555.2033706795462</v>
      </c>
      <c r="J123" s="122">
        <v>583.026714791676</v>
      </c>
      <c r="K123" s="122">
        <v>600.88355492503922</v>
      </c>
      <c r="L123" s="122">
        <v>713.19825372213847</v>
      </c>
      <c r="M123" s="122">
        <v>549.10113808973176</v>
      </c>
      <c r="N123" s="122">
        <v>582.07987838071574</v>
      </c>
      <c r="O123" s="122">
        <v>648.44918712249421</v>
      </c>
      <c r="P123" s="122">
        <v>522.9364298416657</v>
      </c>
      <c r="Q123" s="122">
        <v>640.51651728820877</v>
      </c>
      <c r="R123" s="122">
        <v>676.11413384274329</v>
      </c>
      <c r="S123" s="122">
        <v>651.13598186211539</v>
      </c>
      <c r="T123" s="122">
        <v>633.63030992893448</v>
      </c>
      <c r="U123" s="122">
        <v>589.60458087365669</v>
      </c>
      <c r="V123" s="122">
        <v>526.56141948904872</v>
      </c>
      <c r="W123" s="122">
        <v>560.67842940521325</v>
      </c>
      <c r="DA123" s="130" t="s">
        <v>1801</v>
      </c>
    </row>
    <row r="124" spans="1:105" ht="12" customHeight="1" x14ac:dyDescent="0.25">
      <c r="A124" s="97" t="s">
        <v>134</v>
      </c>
      <c r="B124" s="98">
        <v>504.85367289635701</v>
      </c>
      <c r="C124" s="98">
        <v>520.86004250394205</v>
      </c>
      <c r="D124" s="98">
        <v>566.86822396964396</v>
      </c>
      <c r="E124" s="98">
        <v>586.56570391052355</v>
      </c>
      <c r="F124" s="98">
        <v>569.19195600235048</v>
      </c>
      <c r="G124" s="98">
        <v>563.41186365493775</v>
      </c>
      <c r="H124" s="98">
        <v>569.81970476665322</v>
      </c>
      <c r="I124" s="98">
        <v>545.28970571885839</v>
      </c>
      <c r="J124" s="98">
        <v>572.41469681384137</v>
      </c>
      <c r="K124" s="98">
        <v>589.62639814205374</v>
      </c>
      <c r="L124" s="98">
        <v>701.02982824618869</v>
      </c>
      <c r="M124" s="98">
        <v>539.09366434258027</v>
      </c>
      <c r="N124" s="98">
        <v>571.34016115448037</v>
      </c>
      <c r="O124" s="98">
        <v>637.48237528028221</v>
      </c>
      <c r="P124" s="98">
        <v>515.19767008237034</v>
      </c>
      <c r="Q124" s="98">
        <v>629.61805938362045</v>
      </c>
      <c r="R124" s="98">
        <v>665.39982327032737</v>
      </c>
      <c r="S124" s="98">
        <v>640.85538947582302</v>
      </c>
      <c r="T124" s="98">
        <v>623.12774330693082</v>
      </c>
      <c r="U124" s="98">
        <v>578.89911004126554</v>
      </c>
      <c r="V124" s="98">
        <v>516.09827138286494</v>
      </c>
      <c r="W124" s="98">
        <v>551.55741943489204</v>
      </c>
      <c r="DA124" s="63" t="s">
        <v>1802</v>
      </c>
    </row>
    <row r="125" spans="1:105" ht="12" customHeight="1" x14ac:dyDescent="0.25">
      <c r="A125" s="97" t="s">
        <v>133</v>
      </c>
      <c r="B125" s="98">
        <v>2.3702092440136795</v>
      </c>
      <c r="C125" s="98">
        <v>3.0737621082260982</v>
      </c>
      <c r="D125" s="98">
        <v>3.201469038537601</v>
      </c>
      <c r="E125" s="98">
        <v>3.5588199749660347</v>
      </c>
      <c r="F125" s="98">
        <v>3.7707032129464393</v>
      </c>
      <c r="G125" s="98">
        <v>3.8058941277364506</v>
      </c>
      <c r="H125" s="98">
        <v>3.9765785654678787</v>
      </c>
      <c r="I125" s="98">
        <v>3.7009318848507364</v>
      </c>
      <c r="J125" s="98">
        <v>4.4833351337531013</v>
      </c>
      <c r="K125" s="98">
        <v>4.726676489460969</v>
      </c>
      <c r="L125" s="98">
        <v>5.9667563640150298</v>
      </c>
      <c r="M125" s="98">
        <v>4.2672355911550897</v>
      </c>
      <c r="N125" s="98">
        <v>4.3854037219208317</v>
      </c>
      <c r="O125" s="98">
        <v>5.4195334032654507</v>
      </c>
      <c r="P125" s="98">
        <v>4.1448414414522574</v>
      </c>
      <c r="Q125" s="98">
        <v>5.1880839495391342</v>
      </c>
      <c r="R125" s="98">
        <v>5.6304740772921971</v>
      </c>
      <c r="S125" s="98">
        <v>5.1017619899832196</v>
      </c>
      <c r="T125" s="98">
        <v>4.7549005240555555</v>
      </c>
      <c r="U125" s="98">
        <v>4.1726548870722224</v>
      </c>
      <c r="V125" s="98">
        <v>3.4221512383228836</v>
      </c>
      <c r="W125" s="98">
        <v>3.8471199644448415</v>
      </c>
      <c r="DA125" s="63" t="s">
        <v>1803</v>
      </c>
    </row>
    <row r="126" spans="1:105" ht="12" customHeight="1" x14ac:dyDescent="0.25">
      <c r="A126" s="100" t="s">
        <v>217</v>
      </c>
      <c r="B126" s="101">
        <v>1.2646525887365172</v>
      </c>
      <c r="C126" s="101">
        <v>1.5065874572984823</v>
      </c>
      <c r="D126" s="101">
        <v>1.6335323999849887</v>
      </c>
      <c r="E126" s="101">
        <v>1.7837240490623787</v>
      </c>
      <c r="F126" s="101">
        <v>1.8930512814161782</v>
      </c>
      <c r="G126" s="101">
        <v>1.931117885534321</v>
      </c>
      <c r="H126" s="101">
        <v>1.9897279628710665</v>
      </c>
      <c r="I126" s="101">
        <v>1.9543893637516525</v>
      </c>
      <c r="J126" s="101">
        <v>2.1867496154124284</v>
      </c>
      <c r="K126" s="101">
        <v>2.3635097343384683</v>
      </c>
      <c r="L126" s="101">
        <v>2.6556391941858704</v>
      </c>
      <c r="M126" s="101">
        <v>1.9637009590152465</v>
      </c>
      <c r="N126" s="101">
        <v>1.9321778569201951</v>
      </c>
      <c r="O126" s="101">
        <v>2.4975212040076178</v>
      </c>
      <c r="P126" s="101">
        <v>1.9394871683500354</v>
      </c>
      <c r="Q126" s="101">
        <v>2.4853339071951108</v>
      </c>
      <c r="R126" s="101">
        <v>2.8035883514177331</v>
      </c>
      <c r="S126" s="101">
        <v>2.537634959509647</v>
      </c>
      <c r="T126" s="101">
        <v>2.2675900830391256</v>
      </c>
      <c r="U126" s="101">
        <v>1.9105738316969634</v>
      </c>
      <c r="V126" s="101">
        <v>1.5387235985571528</v>
      </c>
      <c r="W126" s="101">
        <v>1.7430880253272649</v>
      </c>
      <c r="DA126" s="131" t="s">
        <v>1804</v>
      </c>
    </row>
    <row r="127" spans="1:105" ht="12" customHeight="1" x14ac:dyDescent="0.25">
      <c r="A127" s="103" t="s">
        <v>52</v>
      </c>
      <c r="B127" s="104">
        <v>1.1055566552771621</v>
      </c>
      <c r="C127" s="104">
        <v>1.5671746509276159</v>
      </c>
      <c r="D127" s="104">
        <v>1.5679366385526121</v>
      </c>
      <c r="E127" s="104">
        <v>1.7750959259036558</v>
      </c>
      <c r="F127" s="104">
        <v>1.8776519315302611</v>
      </c>
      <c r="G127" s="104">
        <v>1.8747762422021297</v>
      </c>
      <c r="H127" s="104">
        <v>1.9868506025968125</v>
      </c>
      <c r="I127" s="104">
        <v>1.7465425210990839</v>
      </c>
      <c r="J127" s="104">
        <v>2.2965855183406725</v>
      </c>
      <c r="K127" s="104">
        <v>2.3631667551225011</v>
      </c>
      <c r="L127" s="104">
        <v>3.3111171698291599</v>
      </c>
      <c r="M127" s="104">
        <v>2.3035346321398431</v>
      </c>
      <c r="N127" s="104">
        <v>2.4532258650006367</v>
      </c>
      <c r="O127" s="104">
        <v>2.9220121992578334</v>
      </c>
      <c r="P127" s="104">
        <v>2.2053542731022224</v>
      </c>
      <c r="Q127" s="104">
        <v>2.7027500423440234</v>
      </c>
      <c r="R127" s="104">
        <v>2.8268857258744644</v>
      </c>
      <c r="S127" s="104">
        <v>2.5641270304735726</v>
      </c>
      <c r="T127" s="104">
        <v>2.48731044101643</v>
      </c>
      <c r="U127" s="104">
        <v>2.2620810553752593</v>
      </c>
      <c r="V127" s="104">
        <v>1.8834276397657308</v>
      </c>
      <c r="W127" s="104">
        <v>2.1040319391175766</v>
      </c>
      <c r="DA127" s="132" t="s">
        <v>1805</v>
      </c>
    </row>
    <row r="128" spans="1:105" ht="12" customHeight="1" x14ac:dyDescent="0.25">
      <c r="A128" s="106" t="s">
        <v>122</v>
      </c>
      <c r="B128" s="101">
        <v>2.049093635435955</v>
      </c>
      <c r="C128" s="101">
        <v>2.3234916369931025</v>
      </c>
      <c r="D128" s="101">
        <v>2.8553254687570879</v>
      </c>
      <c r="E128" s="101">
        <v>2.7294110361192256</v>
      </c>
      <c r="F128" s="101">
        <v>2.4614096836274024</v>
      </c>
      <c r="G128" s="101">
        <v>2.3608376231724733</v>
      </c>
      <c r="H128" s="101">
        <v>2.331667009867664</v>
      </c>
      <c r="I128" s="101">
        <v>2.670990240834465</v>
      </c>
      <c r="J128" s="101">
        <v>2.7240886190202023</v>
      </c>
      <c r="K128" s="101">
        <v>2.7043658693270807</v>
      </c>
      <c r="L128" s="101">
        <v>2.7488641956766324</v>
      </c>
      <c r="M128" s="101">
        <v>2.5212493291239246</v>
      </c>
      <c r="N128" s="101">
        <v>3.0032426291120879</v>
      </c>
      <c r="O128" s="101">
        <v>2.6564729096995969</v>
      </c>
      <c r="P128" s="101">
        <v>1.8855900083935768</v>
      </c>
      <c r="Q128" s="101">
        <v>3.010354286998393</v>
      </c>
      <c r="R128" s="101">
        <v>2.688767877376272</v>
      </c>
      <c r="S128" s="101">
        <v>2.7457975251609761</v>
      </c>
      <c r="T128" s="101">
        <v>3.1151575626390455</v>
      </c>
      <c r="U128" s="101">
        <v>3.4234525213181066</v>
      </c>
      <c r="V128" s="101">
        <v>3.6812403971645438</v>
      </c>
      <c r="W128" s="101">
        <v>2.7646986739346602</v>
      </c>
      <c r="DA128" s="131" t="s">
        <v>1806</v>
      </c>
    </row>
    <row r="129" spans="1:105" ht="12" customHeight="1" x14ac:dyDescent="0.25">
      <c r="A129" s="107" t="s">
        <v>121</v>
      </c>
      <c r="B129" s="104">
        <v>1.432509961952898</v>
      </c>
      <c r="C129" s="104">
        <v>2.0035520158047468</v>
      </c>
      <c r="D129" s="104">
        <v>2.5437040409353155</v>
      </c>
      <c r="E129" s="104">
        <v>2.510560356924143</v>
      </c>
      <c r="F129" s="104">
        <v>2.4287383566339571</v>
      </c>
      <c r="G129" s="104">
        <v>2.432981189340615</v>
      </c>
      <c r="H129" s="104">
        <v>2.4046831049819941</v>
      </c>
      <c r="I129" s="104">
        <v>3.5417428350024904</v>
      </c>
      <c r="J129" s="104">
        <v>3.4045942250612664</v>
      </c>
      <c r="K129" s="104">
        <v>3.8261144241974892</v>
      </c>
      <c r="L129" s="104">
        <v>3.4528049162580974</v>
      </c>
      <c r="M129" s="104">
        <v>3.2189888268724252</v>
      </c>
      <c r="N129" s="104">
        <v>3.3510708752024403</v>
      </c>
      <c r="O129" s="104">
        <v>2.8908055292470598</v>
      </c>
      <c r="P129" s="104">
        <v>1.7083283094495199</v>
      </c>
      <c r="Q129" s="104">
        <v>2.7000196680508193</v>
      </c>
      <c r="R129" s="104">
        <v>2.3950686177475196</v>
      </c>
      <c r="S129" s="104">
        <v>2.4330328711482929</v>
      </c>
      <c r="T129" s="104">
        <v>2.6325085353090643</v>
      </c>
      <c r="U129" s="104">
        <v>3.1093634240008008</v>
      </c>
      <c r="V129" s="104">
        <v>3.3597564706964294</v>
      </c>
      <c r="W129" s="104">
        <v>2.509191331941842</v>
      </c>
      <c r="DA129" s="132" t="s">
        <v>1807</v>
      </c>
    </row>
    <row r="130" spans="1:105" ht="12" customHeight="1" x14ac:dyDescent="0.25">
      <c r="A130" s="108" t="s">
        <v>53</v>
      </c>
      <c r="B130" s="98">
        <v>0.77089312816748812</v>
      </c>
      <c r="C130" s="98">
        <v>0.97363850012024256</v>
      </c>
      <c r="D130" s="98">
        <v>1.3001082795775298</v>
      </c>
      <c r="E130" s="98">
        <v>1.2551586596924604</v>
      </c>
      <c r="F130" s="98">
        <v>1.2166538835482561</v>
      </c>
      <c r="G130" s="98">
        <v>1.235145462920594</v>
      </c>
      <c r="H130" s="98">
        <v>1.1995304707052512</v>
      </c>
      <c r="I130" s="98">
        <v>1.8863243099632696</v>
      </c>
      <c r="J130" s="98">
        <v>1.6422772601280458</v>
      </c>
      <c r="K130" s="98">
        <v>1.9065590250207289</v>
      </c>
      <c r="L130" s="98">
        <v>1.4549225803063155</v>
      </c>
      <c r="M130" s="98">
        <v>1.4912540625371093</v>
      </c>
      <c r="N130" s="98">
        <v>1.4812059409018146</v>
      </c>
      <c r="O130" s="98">
        <v>1.3065278104375742</v>
      </c>
      <c r="P130" s="98">
        <v>0.80390676429076713</v>
      </c>
      <c r="Q130" s="98">
        <v>1.2851582559172678</v>
      </c>
      <c r="R130" s="98">
        <v>1.1813246953423948</v>
      </c>
      <c r="S130" s="98">
        <v>1.2073560874683675</v>
      </c>
      <c r="T130" s="98">
        <v>1.2492107581381979</v>
      </c>
      <c r="U130" s="98">
        <v>1.4228358594630881</v>
      </c>
      <c r="V130" s="98">
        <v>1.5221605087679717</v>
      </c>
      <c r="W130" s="98">
        <v>1.1328592988333177</v>
      </c>
      <c r="DA130" s="63" t="s">
        <v>1808</v>
      </c>
    </row>
    <row r="131" spans="1:105" ht="12" customHeight="1" x14ac:dyDescent="0.25">
      <c r="A131" s="108" t="s">
        <v>52</v>
      </c>
      <c r="B131" s="98">
        <v>0.66161683378540992</v>
      </c>
      <c r="C131" s="98">
        <v>1.0299135156845043</v>
      </c>
      <c r="D131" s="98">
        <v>1.2435957613577857</v>
      </c>
      <c r="E131" s="98">
        <v>1.2554016972316826</v>
      </c>
      <c r="F131" s="98">
        <v>1.2120844730857012</v>
      </c>
      <c r="G131" s="98">
        <v>1.1978357264200212</v>
      </c>
      <c r="H131" s="98">
        <v>1.2051526342767429</v>
      </c>
      <c r="I131" s="98">
        <v>1.655418525039221</v>
      </c>
      <c r="J131" s="98">
        <v>1.7623169649332207</v>
      </c>
      <c r="K131" s="98">
        <v>1.9195553991767602</v>
      </c>
      <c r="L131" s="98">
        <v>1.9978823359517819</v>
      </c>
      <c r="M131" s="98">
        <v>1.727734764335316</v>
      </c>
      <c r="N131" s="98">
        <v>1.8698649343006257</v>
      </c>
      <c r="O131" s="98">
        <v>1.5842777188094856</v>
      </c>
      <c r="P131" s="98">
        <v>0.90442154515875273</v>
      </c>
      <c r="Q131" s="98">
        <v>1.4148614121335517</v>
      </c>
      <c r="R131" s="98">
        <v>1.2137439224051247</v>
      </c>
      <c r="S131" s="98">
        <v>1.2256767836799254</v>
      </c>
      <c r="T131" s="98">
        <v>1.3832977771708661</v>
      </c>
      <c r="U131" s="98">
        <v>1.6865275645377127</v>
      </c>
      <c r="V131" s="98">
        <v>1.8375959619284579</v>
      </c>
      <c r="W131" s="98">
        <v>1.3763320331085243</v>
      </c>
      <c r="DA131" s="63" t="s">
        <v>1809</v>
      </c>
    </row>
    <row r="132" spans="1:105" ht="12" customHeight="1" x14ac:dyDescent="0.25">
      <c r="A132" s="121" t="s">
        <v>54</v>
      </c>
      <c r="B132" s="122">
        <v>93.250057899809306</v>
      </c>
      <c r="C132" s="122">
        <v>100.96708537127597</v>
      </c>
      <c r="D132" s="122">
        <v>101.34699248374018</v>
      </c>
      <c r="E132" s="122">
        <v>102.28074434899978</v>
      </c>
      <c r="F132" s="122">
        <v>104.97577267486047</v>
      </c>
      <c r="G132" s="122">
        <v>105.4022274587665</v>
      </c>
      <c r="H132" s="122">
        <v>117.05598786627534</v>
      </c>
      <c r="I132" s="122">
        <v>107.78356553089152</v>
      </c>
      <c r="J132" s="122">
        <v>113.19747907817853</v>
      </c>
      <c r="K132" s="122">
        <v>103.83102034848572</v>
      </c>
      <c r="L132" s="122">
        <v>134.20248873521572</v>
      </c>
      <c r="M132" s="122">
        <v>129.02761087901729</v>
      </c>
      <c r="N132" s="122">
        <v>127.88795322991756</v>
      </c>
      <c r="O132" s="122">
        <v>126.45917774576517</v>
      </c>
      <c r="P132" s="122">
        <v>124.23140980493524</v>
      </c>
      <c r="Q132" s="122">
        <v>123.56521909580636</v>
      </c>
      <c r="R132" s="122">
        <v>122.58268711627845</v>
      </c>
      <c r="S132" s="122">
        <v>121.58712800044407</v>
      </c>
      <c r="T132" s="122">
        <v>120.24482371686764</v>
      </c>
      <c r="U132" s="122">
        <v>118.929932987911</v>
      </c>
      <c r="V132" s="122">
        <v>117.5063266263453</v>
      </c>
      <c r="W132" s="122">
        <v>116.53437975888866</v>
      </c>
      <c r="DA132" s="130" t="s">
        <v>1810</v>
      </c>
    </row>
    <row r="133" spans="1:105" ht="12" customHeight="1" x14ac:dyDescent="0.25">
      <c r="A133" s="97" t="s">
        <v>175</v>
      </c>
      <c r="B133" s="98">
        <v>67.805817788051002</v>
      </c>
      <c r="C133" s="98">
        <v>73.727597559587579</v>
      </c>
      <c r="D133" s="98">
        <v>73.787598353090658</v>
      </c>
      <c r="E133" s="98">
        <v>74.612564656648161</v>
      </c>
      <c r="F133" s="98">
        <v>76.355901384002038</v>
      </c>
      <c r="G133" s="98">
        <v>76.619703935495068</v>
      </c>
      <c r="H133" s="98">
        <v>85.448450003431503</v>
      </c>
      <c r="I133" s="98">
        <v>77.863972676814754</v>
      </c>
      <c r="J133" s="98">
        <v>82.449237667826225</v>
      </c>
      <c r="K133" s="98">
        <v>75.525658144491558</v>
      </c>
      <c r="L133" s="98">
        <v>98.465640124993769</v>
      </c>
      <c r="M133" s="98">
        <v>92.93062734126103</v>
      </c>
      <c r="N133" s="98">
        <v>91.56947201261643</v>
      </c>
      <c r="O133" s="98">
        <v>90.200485633897614</v>
      </c>
      <c r="P133" s="98">
        <v>88.351843475548762</v>
      </c>
      <c r="Q133" s="98">
        <v>86.966183901042413</v>
      </c>
      <c r="R133" s="98">
        <v>85.596639213881943</v>
      </c>
      <c r="S133" s="98">
        <v>84.255144190392656</v>
      </c>
      <c r="T133" s="98">
        <v>82.942707248953596</v>
      </c>
      <c r="U133" s="98">
        <v>81.659782535407757</v>
      </c>
      <c r="V133" s="98">
        <v>80.399330917501075</v>
      </c>
      <c r="W133" s="98">
        <v>79.143268718512815</v>
      </c>
      <c r="DA133" s="63" t="s">
        <v>1811</v>
      </c>
    </row>
    <row r="134" spans="1:105" ht="12" customHeight="1" x14ac:dyDescent="0.25">
      <c r="A134" s="109" t="s">
        <v>120</v>
      </c>
      <c r="B134" s="33">
        <v>25.444240111758301</v>
      </c>
      <c r="C134" s="33">
        <v>27.239487811688395</v>
      </c>
      <c r="D134" s="33">
        <v>27.559394130649519</v>
      </c>
      <c r="E134" s="33">
        <v>27.668179692351622</v>
      </c>
      <c r="F134" s="33">
        <v>28.619871290858427</v>
      </c>
      <c r="G134" s="33">
        <v>28.782523523271436</v>
      </c>
      <c r="H134" s="33">
        <v>31.607537862843845</v>
      </c>
      <c r="I134" s="33">
        <v>29.919592854076765</v>
      </c>
      <c r="J134" s="33">
        <v>30.748241410352307</v>
      </c>
      <c r="K134" s="33">
        <v>28.305362203994164</v>
      </c>
      <c r="L134" s="33">
        <v>35.736848610221948</v>
      </c>
      <c r="M134" s="33">
        <v>36.096983537756259</v>
      </c>
      <c r="N134" s="33">
        <v>36.318481217301127</v>
      </c>
      <c r="O134" s="33">
        <v>36.258692111867553</v>
      </c>
      <c r="P134" s="33">
        <v>35.879566329386478</v>
      </c>
      <c r="Q134" s="33">
        <v>36.599035194763935</v>
      </c>
      <c r="R134" s="33">
        <v>36.986047902396507</v>
      </c>
      <c r="S134" s="33">
        <v>37.331983810051412</v>
      </c>
      <c r="T134" s="33">
        <v>37.302116467914054</v>
      </c>
      <c r="U134" s="33">
        <v>37.270150452503238</v>
      </c>
      <c r="V134" s="33">
        <v>37.106995708844217</v>
      </c>
      <c r="W134" s="33">
        <v>37.39111104037584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0.55731437098935099</v>
      </c>
      <c r="C136" s="119">
        <f t="shared" si="26"/>
        <v>0.5644897783601921</v>
      </c>
      <c r="D136" s="119">
        <f t="shared" si="26"/>
        <v>0.57247455156442362</v>
      </c>
      <c r="E136" s="119">
        <f t="shared" si="26"/>
        <v>0.58064918539427757</v>
      </c>
      <c r="F136" s="119">
        <f t="shared" si="26"/>
        <v>0.58886525118692057</v>
      </c>
      <c r="G136" s="119">
        <f t="shared" si="26"/>
        <v>0.59780753353648886</v>
      </c>
      <c r="H136" s="119">
        <f t="shared" si="26"/>
        <v>0.6081749554856124</v>
      </c>
      <c r="I136" s="119">
        <f t="shared" si="26"/>
        <v>0.61865115564956064</v>
      </c>
      <c r="J136" s="119">
        <f t="shared" si="26"/>
        <v>0.62997254816508397</v>
      </c>
      <c r="K136" s="119">
        <f t="shared" si="26"/>
        <v>0.64284963089774039</v>
      </c>
      <c r="L136" s="119">
        <f t="shared" si="26"/>
        <v>0.6568912054554138</v>
      </c>
      <c r="M136" s="119">
        <f t="shared" si="26"/>
        <v>0.67289706643744496</v>
      </c>
      <c r="N136" s="119">
        <f t="shared" si="26"/>
        <v>0.69067186135117542</v>
      </c>
      <c r="O136" s="119">
        <f t="shared" si="26"/>
        <v>0.70829448153023078</v>
      </c>
      <c r="P136" s="119">
        <f t="shared" si="26"/>
        <v>0.71405865566904436</v>
      </c>
      <c r="Q136" s="119">
        <f t="shared" si="26"/>
        <v>0.72143457431259572</v>
      </c>
      <c r="R136" s="119">
        <f t="shared" ref="R136:V136" si="27">IF(R117=0,"",R117/R98)</f>
        <v>0.73126793071502649</v>
      </c>
      <c r="S136" s="119">
        <f t="shared" si="27"/>
        <v>0.74330101128638082</v>
      </c>
      <c r="T136" s="119">
        <f t="shared" si="27"/>
        <v>0.75478009542766433</v>
      </c>
      <c r="U136" s="119">
        <f t="shared" si="27"/>
        <v>0.76635379669835701</v>
      </c>
      <c r="V136" s="119">
        <f t="shared" si="27"/>
        <v>0.77787260114300305</v>
      </c>
      <c r="W136" s="119">
        <f t="shared" ref="W136" si="28">IF(W117=0,"",W117/W98)</f>
        <v>0.78776914415581656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0.55212206739621106</v>
      </c>
      <c r="C137" s="124">
        <f t="shared" si="29"/>
        <v>0.55972960574351438</v>
      </c>
      <c r="D137" s="124">
        <f t="shared" si="29"/>
        <v>0.56764836276264508</v>
      </c>
      <c r="E137" s="124">
        <f t="shared" si="29"/>
        <v>0.57598931249715468</v>
      </c>
      <c r="F137" s="124">
        <f t="shared" si="29"/>
        <v>0.58466401455922912</v>
      </c>
      <c r="G137" s="124">
        <f t="shared" si="29"/>
        <v>0.59384479701832749</v>
      </c>
      <c r="H137" s="124">
        <f t="shared" si="29"/>
        <v>0.60405560657121427</v>
      </c>
      <c r="I137" s="124">
        <f t="shared" si="29"/>
        <v>0.61521361239100858</v>
      </c>
      <c r="J137" s="124">
        <f t="shared" si="29"/>
        <v>0.62738821319107974</v>
      </c>
      <c r="K137" s="124">
        <f t="shared" si="29"/>
        <v>0.64069804210228387</v>
      </c>
      <c r="L137" s="124">
        <f t="shared" si="29"/>
        <v>0.65545493719014747</v>
      </c>
      <c r="M137" s="124">
        <f t="shared" si="29"/>
        <v>0.67115520674533879</v>
      </c>
      <c r="N137" s="124">
        <f t="shared" si="29"/>
        <v>0.68924544862467985</v>
      </c>
      <c r="O137" s="124">
        <f t="shared" si="29"/>
        <v>0.70710466861702637</v>
      </c>
      <c r="P137" s="124">
        <f t="shared" si="29"/>
        <v>0.71122883173838125</v>
      </c>
      <c r="Q137" s="124">
        <f t="shared" si="29"/>
        <v>0.71800843049595464</v>
      </c>
      <c r="R137" s="124">
        <f t="shared" ref="R137:V137" si="30">IF(R118=0,"",R118/R99)</f>
        <v>0.72690316716931036</v>
      </c>
      <c r="S137" s="124">
        <f t="shared" si="30"/>
        <v>0.73754808984628628</v>
      </c>
      <c r="T137" s="124">
        <f t="shared" si="30"/>
        <v>0.74766246051200591</v>
      </c>
      <c r="U137" s="124">
        <f t="shared" si="30"/>
        <v>0.75756615900629398</v>
      </c>
      <c r="V137" s="124">
        <f t="shared" si="30"/>
        <v>0.76733035853944054</v>
      </c>
      <c r="W137" s="124">
        <f t="shared" ref="W137" si="31">IF(W118=0,"",W118/W99)</f>
        <v>0.77697380435236874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0.54639870825956582</v>
      </c>
      <c r="C138" s="111">
        <f t="shared" si="32"/>
        <v>0.55411487863724007</v>
      </c>
      <c r="D138" s="111">
        <f t="shared" si="32"/>
        <v>0.56216315757570501</v>
      </c>
      <c r="E138" s="111">
        <f t="shared" si="32"/>
        <v>0.57062892665205034</v>
      </c>
      <c r="F138" s="111">
        <f t="shared" si="32"/>
        <v>0.57944046621218603</v>
      </c>
      <c r="G138" s="111">
        <f t="shared" si="32"/>
        <v>0.58877828996777481</v>
      </c>
      <c r="H138" s="111">
        <f t="shared" si="32"/>
        <v>0.59915688362738473</v>
      </c>
      <c r="I138" s="111">
        <f t="shared" si="32"/>
        <v>0.61050540627812755</v>
      </c>
      <c r="J138" s="111">
        <f t="shared" si="32"/>
        <v>0.62271826059949942</v>
      </c>
      <c r="K138" s="111">
        <f t="shared" si="32"/>
        <v>0.63615368816598439</v>
      </c>
      <c r="L138" s="111">
        <f t="shared" si="32"/>
        <v>0.65090239297186125</v>
      </c>
      <c r="M138" s="111">
        <f t="shared" si="32"/>
        <v>0.66697343585258517</v>
      </c>
      <c r="N138" s="111">
        <f t="shared" si="32"/>
        <v>0.68518936941972408</v>
      </c>
      <c r="O138" s="111">
        <f t="shared" si="32"/>
        <v>0.70315482539626717</v>
      </c>
      <c r="P138" s="111">
        <f t="shared" si="32"/>
        <v>0.70757250404540251</v>
      </c>
      <c r="Q138" s="111">
        <f t="shared" si="32"/>
        <v>0.71430324511281906</v>
      </c>
      <c r="R138" s="111">
        <f t="shared" ref="R138:V138" si="33">IF(R119=0,"",R119/R100)</f>
        <v>0.72325461997863438</v>
      </c>
      <c r="S138" s="111">
        <f t="shared" si="33"/>
        <v>0.73404906188089469</v>
      </c>
      <c r="T138" s="111">
        <f t="shared" si="33"/>
        <v>0.7442902184366339</v>
      </c>
      <c r="U138" s="111">
        <f t="shared" si="33"/>
        <v>0.75434870405058707</v>
      </c>
      <c r="V138" s="111">
        <f t="shared" si="33"/>
        <v>0.76428139692245933</v>
      </c>
      <c r="W138" s="111">
        <f t="shared" ref="W138" si="34">IF(W119=0,"",W119/W100)</f>
        <v>0.77394200242679612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1.9948621447266517</v>
      </c>
      <c r="C140" s="124">
        <f t="shared" si="38"/>
        <v>2.0859360582749766</v>
      </c>
      <c r="D140" s="124">
        <f t="shared" si="38"/>
        <v>2.1795023088746035</v>
      </c>
      <c r="E140" s="124">
        <f t="shared" si="38"/>
        <v>2.3118061525663425</v>
      </c>
      <c r="F140" s="124">
        <f t="shared" si="38"/>
        <v>2.4686760039265745</v>
      </c>
      <c r="G140" s="124">
        <f t="shared" si="38"/>
        <v>2.6641435858788305</v>
      </c>
      <c r="H140" s="124">
        <f t="shared" si="38"/>
        <v>2.860833278349177</v>
      </c>
      <c r="I140" s="124">
        <f t="shared" si="38"/>
        <v>2.9511077688534089</v>
      </c>
      <c r="J140" s="124">
        <f t="shared" si="38"/>
        <v>3.0109607020331643</v>
      </c>
      <c r="K140" s="124">
        <f t="shared" si="38"/>
        <v>3.1168545801783556</v>
      </c>
      <c r="L140" s="124">
        <f t="shared" si="38"/>
        <v>3.2266368000845342</v>
      </c>
      <c r="M140" s="124">
        <f t="shared" si="38"/>
        <v>3.3723788832912809</v>
      </c>
      <c r="N140" s="124">
        <f t="shared" si="38"/>
        <v>3.49944769836537</v>
      </c>
      <c r="O140" s="124">
        <f t="shared" si="38"/>
        <v>3.6285608936028155</v>
      </c>
      <c r="P140" s="124">
        <f t="shared" si="38"/>
        <v>3.7607114827056787</v>
      </c>
      <c r="Q140" s="124">
        <f t="shared" si="38"/>
        <v>3.8747128888785065</v>
      </c>
      <c r="R140" s="124">
        <f t="shared" ref="R140:V140" si="39">IF(R121=0,"",R121/R102)</f>
        <v>4.0111361516749104</v>
      </c>
      <c r="S140" s="124">
        <f t="shared" si="39"/>
        <v>4.131586227273365</v>
      </c>
      <c r="T140" s="124">
        <f t="shared" si="39"/>
        <v>4.248872001153047</v>
      </c>
      <c r="U140" s="124">
        <f t="shared" si="39"/>
        <v>4.367395205292782</v>
      </c>
      <c r="V140" s="124">
        <f t="shared" si="39"/>
        <v>4.4680070027193759</v>
      </c>
      <c r="W140" s="124">
        <f t="shared" ref="W140" si="40">IF(W121=0,"",W121/W102)</f>
        <v>4.5595759417358837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1.9948621447266517</v>
      </c>
      <c r="C141" s="111">
        <f t="shared" si="41"/>
        <v>2.0859360582749766</v>
      </c>
      <c r="D141" s="111">
        <f t="shared" si="41"/>
        <v>2.1795023088746035</v>
      </c>
      <c r="E141" s="111">
        <f t="shared" si="41"/>
        <v>2.3118061525663425</v>
      </c>
      <c r="F141" s="111">
        <f t="shared" si="41"/>
        <v>2.4686760039265745</v>
      </c>
      <c r="G141" s="111">
        <f t="shared" si="41"/>
        <v>2.6641435858788305</v>
      </c>
      <c r="H141" s="111">
        <f t="shared" si="41"/>
        <v>2.860833278349177</v>
      </c>
      <c r="I141" s="111">
        <f t="shared" si="41"/>
        <v>2.9511077688534089</v>
      </c>
      <c r="J141" s="111">
        <f t="shared" si="41"/>
        <v>3.0109607020331643</v>
      </c>
      <c r="K141" s="111">
        <f t="shared" si="41"/>
        <v>3.1168545801783556</v>
      </c>
      <c r="L141" s="111">
        <f t="shared" si="41"/>
        <v>3.2266368000845342</v>
      </c>
      <c r="M141" s="111">
        <f t="shared" si="41"/>
        <v>3.3723788832912809</v>
      </c>
      <c r="N141" s="111">
        <f t="shared" si="41"/>
        <v>3.49944769836537</v>
      </c>
      <c r="O141" s="111">
        <f t="shared" si="41"/>
        <v>3.6285608936028155</v>
      </c>
      <c r="P141" s="111">
        <f t="shared" si="41"/>
        <v>3.7607114827056787</v>
      </c>
      <c r="Q141" s="111">
        <f t="shared" si="41"/>
        <v>3.8747128888785065</v>
      </c>
      <c r="R141" s="111">
        <f t="shared" ref="R141:V141" si="42">IF(R122=0,"",R122/R103)</f>
        <v>4.0111361516749104</v>
      </c>
      <c r="S141" s="111">
        <f t="shared" si="42"/>
        <v>4.131586227273365</v>
      </c>
      <c r="T141" s="111">
        <f t="shared" si="42"/>
        <v>4.248872001153047</v>
      </c>
      <c r="U141" s="111">
        <f t="shared" si="42"/>
        <v>4.367395205292782</v>
      </c>
      <c r="V141" s="111">
        <f t="shared" si="42"/>
        <v>4.4680070027193759</v>
      </c>
      <c r="W141" s="111">
        <f t="shared" ref="W141" si="43">IF(W122=0,"",W122/W103)</f>
        <v>4.5595759417358837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0.58410786814887272</v>
      </c>
      <c r="C142" s="124">
        <f t="shared" si="44"/>
        <v>0.58931802442624293</v>
      </c>
      <c r="D142" s="124">
        <f t="shared" si="44"/>
        <v>0.59459169674008128</v>
      </c>
      <c r="E142" s="124">
        <f t="shared" si="44"/>
        <v>0.60014719271217842</v>
      </c>
      <c r="F142" s="124">
        <f t="shared" si="44"/>
        <v>0.60602294734030449</v>
      </c>
      <c r="G142" s="124">
        <f t="shared" si="44"/>
        <v>0.61229188875368512</v>
      </c>
      <c r="H142" s="124">
        <f t="shared" si="44"/>
        <v>0.61935322057732578</v>
      </c>
      <c r="I142" s="124">
        <f t="shared" si="44"/>
        <v>0.62737622700603812</v>
      </c>
      <c r="J142" s="124">
        <f t="shared" si="44"/>
        <v>0.63597879461092177</v>
      </c>
      <c r="K142" s="124">
        <f t="shared" si="44"/>
        <v>0.6455942181485621</v>
      </c>
      <c r="L142" s="124">
        <f t="shared" si="44"/>
        <v>0.65624143780429556</v>
      </c>
      <c r="M142" s="124">
        <f t="shared" si="44"/>
        <v>0.66840200499207436</v>
      </c>
      <c r="N142" s="124">
        <f t="shared" si="44"/>
        <v>0.68267456159824225</v>
      </c>
      <c r="O142" s="124">
        <f t="shared" si="44"/>
        <v>0.69766721542309662</v>
      </c>
      <c r="P142" s="124">
        <f t="shared" si="44"/>
        <v>0.7030218659511619</v>
      </c>
      <c r="Q142" s="124">
        <f t="shared" si="44"/>
        <v>0.71135146648355607</v>
      </c>
      <c r="R142" s="124">
        <f t="shared" ref="R142:V142" si="45">IF(R123=0,"",R123/R104)</f>
        <v>0.72305796404162392</v>
      </c>
      <c r="S142" s="124">
        <f t="shared" si="45"/>
        <v>0.73741336027792881</v>
      </c>
      <c r="T142" s="124">
        <f t="shared" si="45"/>
        <v>0.75182111939660223</v>
      </c>
      <c r="U142" s="124">
        <f t="shared" si="45"/>
        <v>0.76676387062590967</v>
      </c>
      <c r="V142" s="124">
        <f t="shared" si="45"/>
        <v>0.78220097971356739</v>
      </c>
      <c r="W142" s="124">
        <f t="shared" ref="W142" si="46">IF(W123=0,"",W123/W104)</f>
        <v>0.79763654576029486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0.58272359088785797</v>
      </c>
      <c r="C143" s="111">
        <f t="shared" si="47"/>
        <v>0.58746180193056519</v>
      </c>
      <c r="D143" s="111">
        <f t="shared" si="47"/>
        <v>0.5926611743472614</v>
      </c>
      <c r="E143" s="111">
        <f t="shared" si="47"/>
        <v>0.5982305108502779</v>
      </c>
      <c r="F143" s="111">
        <f t="shared" si="47"/>
        <v>0.60408455899674951</v>
      </c>
      <c r="G143" s="111">
        <f t="shared" si="47"/>
        <v>0.61037573822478941</v>
      </c>
      <c r="H143" s="111">
        <f t="shared" si="47"/>
        <v>0.61744109623816334</v>
      </c>
      <c r="I143" s="111">
        <f t="shared" si="47"/>
        <v>0.62517402909153419</v>
      </c>
      <c r="J143" s="111">
        <f t="shared" si="47"/>
        <v>0.63368194460492455</v>
      </c>
      <c r="K143" s="111">
        <f t="shared" si="47"/>
        <v>0.6433153536214351</v>
      </c>
      <c r="L143" s="111">
        <f t="shared" si="47"/>
        <v>0.65410312293329254</v>
      </c>
      <c r="M143" s="111">
        <f t="shared" si="47"/>
        <v>0.66631540203538264</v>
      </c>
      <c r="N143" s="111">
        <f t="shared" si="47"/>
        <v>0.68067280880712933</v>
      </c>
      <c r="O143" s="111">
        <f t="shared" si="47"/>
        <v>0.69595462380596884</v>
      </c>
      <c r="P143" s="111">
        <f t="shared" si="47"/>
        <v>0.70160009606338647</v>
      </c>
      <c r="Q143" s="111">
        <f t="shared" si="47"/>
        <v>0.70973501718422827</v>
      </c>
      <c r="R143" s="111">
        <f t="shared" ref="R143:V143" si="48">IF(R124=0,"",R124/R105)</f>
        <v>0.72162653054466774</v>
      </c>
      <c r="S143" s="111">
        <f t="shared" si="48"/>
        <v>0.73609268245667747</v>
      </c>
      <c r="T143" s="111">
        <f t="shared" si="48"/>
        <v>0.75051168116550959</v>
      </c>
      <c r="U143" s="111">
        <f t="shared" si="48"/>
        <v>0.76541923118243294</v>
      </c>
      <c r="V143" s="111">
        <f t="shared" si="48"/>
        <v>0.78088838273766847</v>
      </c>
      <c r="W143" s="111">
        <f t="shared" ref="W143" si="49">IF(W124=0,"",W124/W105)</f>
        <v>0.79661691852274896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0.72355104301557949</v>
      </c>
      <c r="C144" s="111">
        <f t="shared" si="50"/>
        <v>0.75231077053340467</v>
      </c>
      <c r="D144" s="111">
        <f t="shared" si="50"/>
        <v>0.74657644306994264</v>
      </c>
      <c r="E144" s="111">
        <f t="shared" si="50"/>
        <v>0.75619515811944404</v>
      </c>
      <c r="F144" s="111">
        <f t="shared" si="50"/>
        <v>0.76250521277928884</v>
      </c>
      <c r="G144" s="111">
        <f t="shared" si="50"/>
        <v>0.76482945707425543</v>
      </c>
      <c r="H144" s="111">
        <f t="shared" si="50"/>
        <v>0.77235681688217894</v>
      </c>
      <c r="I144" s="111">
        <f t="shared" si="50"/>
        <v>0.76604952849827479</v>
      </c>
      <c r="J144" s="111">
        <f t="shared" si="50"/>
        <v>0.7892948482064891</v>
      </c>
      <c r="K144" s="111">
        <f t="shared" si="50"/>
        <v>0.7905831453635328</v>
      </c>
      <c r="L144" s="111">
        <f t="shared" si="50"/>
        <v>0.81582244541119364</v>
      </c>
      <c r="M144" s="111">
        <f t="shared" si="50"/>
        <v>0.81373725286086074</v>
      </c>
      <c r="N144" s="111">
        <f t="shared" si="50"/>
        <v>0.82564743455376877</v>
      </c>
      <c r="O144" s="111">
        <f t="shared" si="50"/>
        <v>0.83169275033493051</v>
      </c>
      <c r="P144" s="111">
        <f t="shared" si="50"/>
        <v>0.83089085588932288</v>
      </c>
      <c r="Q144" s="111">
        <f t="shared" si="50"/>
        <v>0.83576049406478226</v>
      </c>
      <c r="R144" s="111">
        <f t="shared" ref="R144:V144" si="51">IF(R125=0,"",R125/R106)</f>
        <v>0.84159925810460623</v>
      </c>
      <c r="S144" s="111">
        <f t="shared" si="51"/>
        <v>0.84856574590094758</v>
      </c>
      <c r="T144" s="111">
        <f t="shared" si="51"/>
        <v>0.859744645872901</v>
      </c>
      <c r="U144" s="111">
        <f t="shared" si="51"/>
        <v>0.8713358664380918</v>
      </c>
      <c r="V144" s="111">
        <f t="shared" si="51"/>
        <v>0.87881401401147652</v>
      </c>
      <c r="W144" s="111">
        <f t="shared" ref="W144" si="52">IF(W125=0,"",W125/W106)</f>
        <v>0.89118131952338731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0.58272359088785797</v>
      </c>
      <c r="C145" s="112">
        <f t="shared" si="53"/>
        <v>0.59818770028258317</v>
      </c>
      <c r="D145" s="112">
        <f t="shared" si="53"/>
        <v>0.60050525810288635</v>
      </c>
      <c r="E145" s="112">
        <f t="shared" si="53"/>
        <v>0.60854629467822452</v>
      </c>
      <c r="F145" s="112">
        <f t="shared" si="53"/>
        <v>0.61713187293035054</v>
      </c>
      <c r="G145" s="112">
        <f t="shared" si="53"/>
        <v>0.62266846423141253</v>
      </c>
      <c r="H145" s="112">
        <f t="shared" si="53"/>
        <v>0.62930662022460093</v>
      </c>
      <c r="I145" s="112">
        <f t="shared" si="53"/>
        <v>0.63358568449470654</v>
      </c>
      <c r="J145" s="112">
        <f t="shared" si="53"/>
        <v>0.64628045722207061</v>
      </c>
      <c r="K145" s="112">
        <f t="shared" si="53"/>
        <v>0.65370596420975402</v>
      </c>
      <c r="L145" s="112">
        <f t="shared" si="53"/>
        <v>0.66346599367980219</v>
      </c>
      <c r="M145" s="112">
        <f t="shared" si="53"/>
        <v>0.66782050343616361</v>
      </c>
      <c r="N145" s="112">
        <f t="shared" si="53"/>
        <v>0.67600107314477564</v>
      </c>
      <c r="O145" s="112">
        <f t="shared" si="53"/>
        <v>0.69486449609173195</v>
      </c>
      <c r="P145" s="112">
        <f t="shared" si="53"/>
        <v>0.69688606465073799</v>
      </c>
      <c r="Q145" s="112">
        <f t="shared" si="53"/>
        <v>0.70910864173503285</v>
      </c>
      <c r="R145" s="112">
        <f t="shared" ref="R145:V145" si="54">IF(R126=0,"",R126/R107)</f>
        <v>0.72569362918678271</v>
      </c>
      <c r="S145" s="112">
        <f t="shared" si="54"/>
        <v>0.73595366506046755</v>
      </c>
      <c r="T145" s="112">
        <f t="shared" si="54"/>
        <v>0.74511242683696732</v>
      </c>
      <c r="U145" s="112">
        <f t="shared" si="54"/>
        <v>0.75614756017276374</v>
      </c>
      <c r="V145" s="112">
        <f t="shared" si="54"/>
        <v>0.76529477433282289</v>
      </c>
      <c r="W145" s="112">
        <f t="shared" ref="W145" si="55">IF(W126=0,"",W126/W107)</f>
        <v>0.78771361459885458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0.70816241066214025</v>
      </c>
      <c r="D147" s="112">
        <f t="shared" si="59"/>
        <v>0.71225405333529834</v>
      </c>
      <c r="E147" s="112">
        <f t="shared" si="59"/>
        <v>0.71483795098759972</v>
      </c>
      <c r="F147" s="112">
        <f t="shared" si="59"/>
        <v>0.71754232145832553</v>
      </c>
      <c r="G147" s="112">
        <f t="shared" si="59"/>
        <v>0.72115768089862431</v>
      </c>
      <c r="H147" s="112">
        <f t="shared" si="59"/>
        <v>0.72574891106217831</v>
      </c>
      <c r="I147" s="112">
        <f t="shared" si="59"/>
        <v>0.72850793172288908</v>
      </c>
      <c r="J147" s="112">
        <f t="shared" si="59"/>
        <v>0.72992318163329306</v>
      </c>
      <c r="K147" s="112">
        <f t="shared" si="59"/>
        <v>0.73131353910474173</v>
      </c>
      <c r="L147" s="112">
        <f t="shared" si="59"/>
        <v>0.73265819002813071</v>
      </c>
      <c r="M147" s="112">
        <f t="shared" si="59"/>
        <v>0.7330341870577215</v>
      </c>
      <c r="N147" s="112">
        <f t="shared" si="59"/>
        <v>0.73695199381266052</v>
      </c>
      <c r="O147" s="112">
        <f t="shared" si="59"/>
        <v>0.73847012481556162</v>
      </c>
      <c r="P147" s="112">
        <f t="shared" si="59"/>
        <v>0.74115026323584154</v>
      </c>
      <c r="Q147" s="112">
        <f t="shared" si="59"/>
        <v>0.7559190470084316</v>
      </c>
      <c r="R147" s="112">
        <f t="shared" ref="R147:V147" si="60">IF(R128=0,"",R128/R109)</f>
        <v>0.76019877133947567</v>
      </c>
      <c r="S147" s="112">
        <f t="shared" si="60"/>
        <v>0.76753602912269003</v>
      </c>
      <c r="T147" s="112">
        <f t="shared" si="60"/>
        <v>0.77829624999811742</v>
      </c>
      <c r="U147" s="112">
        <f t="shared" si="60"/>
        <v>0.78653340362806401</v>
      </c>
      <c r="V147" s="112">
        <f t="shared" si="60"/>
        <v>0.79617748653569942</v>
      </c>
      <c r="W147" s="112">
        <f t="shared" ref="W147" si="61">IF(W128=0,"",W128/W109)</f>
        <v>0.80248380995954038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0.83523279165538789</v>
      </c>
      <c r="D148" s="113">
        <f t="shared" si="62"/>
        <v>0.83073652918004615</v>
      </c>
      <c r="E148" s="113">
        <f t="shared" si="62"/>
        <v>0.83540538021121891</v>
      </c>
      <c r="F148" s="113">
        <f t="shared" si="62"/>
        <v>0.83691309959699955</v>
      </c>
      <c r="G148" s="113">
        <f t="shared" si="62"/>
        <v>0.83704671597610114</v>
      </c>
      <c r="H148" s="113">
        <f t="shared" si="62"/>
        <v>0.84162073430919004</v>
      </c>
      <c r="I148" s="113">
        <f t="shared" si="62"/>
        <v>0.83481141160001759</v>
      </c>
      <c r="J148" s="113">
        <f t="shared" si="62"/>
        <v>0.84869186956619336</v>
      </c>
      <c r="K148" s="113">
        <f t="shared" si="62"/>
        <v>0.84556251765441248</v>
      </c>
      <c r="L148" s="113">
        <f t="shared" si="62"/>
        <v>0.86651282505834593</v>
      </c>
      <c r="M148" s="113">
        <f t="shared" si="62"/>
        <v>0.85542166940557618</v>
      </c>
      <c r="N148" s="113">
        <f t="shared" si="62"/>
        <v>0.86281154711627983</v>
      </c>
      <c r="O148" s="113">
        <f t="shared" si="62"/>
        <v>0.86106966489069103</v>
      </c>
      <c r="P148" s="113">
        <f t="shared" si="62"/>
        <v>0.85836258579702696</v>
      </c>
      <c r="Q148" s="113">
        <f t="shared" si="62"/>
        <v>0.86679995026567147</v>
      </c>
      <c r="R148" s="113">
        <f t="shared" ref="R148:V148" si="63">IF(R129=0,"",R129/R110)</f>
        <v>0.86606086392221715</v>
      </c>
      <c r="S148" s="113">
        <f t="shared" si="63"/>
        <v>0.87125962066415163</v>
      </c>
      <c r="T148" s="113">
        <f t="shared" si="63"/>
        <v>0.88034973017337337</v>
      </c>
      <c r="U148" s="113">
        <f t="shared" si="63"/>
        <v>0.88986837277547204</v>
      </c>
      <c r="V148" s="113">
        <f t="shared" si="63"/>
        <v>0.89598666179690545</v>
      </c>
      <c r="W148" s="113">
        <f t="shared" ref="W148" si="64">IF(W129=0,"",W129/W110)</f>
        <v>0.90002220171960068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0.71126588093492249</v>
      </c>
      <c r="D149" s="111">
        <f t="shared" si="65"/>
        <v>0.71497739672328553</v>
      </c>
      <c r="E149" s="111">
        <f t="shared" si="65"/>
        <v>0.71731614135413146</v>
      </c>
      <c r="F149" s="111">
        <f t="shared" si="65"/>
        <v>0.71994110623979335</v>
      </c>
      <c r="G149" s="111">
        <f t="shared" si="65"/>
        <v>0.72281892302856832</v>
      </c>
      <c r="H149" s="111">
        <f t="shared" si="65"/>
        <v>0.72608494699647497</v>
      </c>
      <c r="I149" s="111">
        <f t="shared" si="65"/>
        <v>0.72911345235347547</v>
      </c>
      <c r="J149" s="111">
        <f t="shared" si="65"/>
        <v>0.73014057725388626</v>
      </c>
      <c r="K149" s="111">
        <f t="shared" si="65"/>
        <v>0.7317781622245777</v>
      </c>
      <c r="L149" s="111">
        <f t="shared" si="65"/>
        <v>0.7322831324667749</v>
      </c>
      <c r="M149" s="111">
        <f t="shared" si="65"/>
        <v>0.73269187336535502</v>
      </c>
      <c r="N149" s="111">
        <f t="shared" si="65"/>
        <v>0.73544320640600414</v>
      </c>
      <c r="O149" s="111">
        <f t="shared" si="65"/>
        <v>0.7369237844329275</v>
      </c>
      <c r="P149" s="111">
        <f t="shared" si="65"/>
        <v>0.74038469240565019</v>
      </c>
      <c r="Q149" s="111">
        <f t="shared" si="65"/>
        <v>0.75594571545786515</v>
      </c>
      <c r="R149" s="111">
        <f t="shared" ref="R149:V149" si="66">IF(R130=0,"",R130/R111)</f>
        <v>0.76129532707179737</v>
      </c>
      <c r="S149" s="111">
        <f t="shared" si="66"/>
        <v>0.77055302852151697</v>
      </c>
      <c r="T149" s="111">
        <f t="shared" si="66"/>
        <v>0.77735541088790527</v>
      </c>
      <c r="U149" s="111">
        <f t="shared" si="66"/>
        <v>0.787116506708609</v>
      </c>
      <c r="V149" s="111">
        <f t="shared" si="66"/>
        <v>0.79603075578749083</v>
      </c>
      <c r="W149" s="111">
        <f t="shared" ref="W149" si="67">IF(W130=0,"",W130/W111)</f>
        <v>0.80254156704310131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0.64072896837775561</v>
      </c>
      <c r="C151" s="124">
        <f t="shared" si="71"/>
        <v>0.64162520395574696</v>
      </c>
      <c r="D151" s="124">
        <f t="shared" si="71"/>
        <v>0.64326669206406129</v>
      </c>
      <c r="E151" s="124">
        <f t="shared" si="71"/>
        <v>0.64447814289184802</v>
      </c>
      <c r="F151" s="124">
        <f t="shared" si="71"/>
        <v>0.64623519400332108</v>
      </c>
      <c r="G151" s="124">
        <f t="shared" si="71"/>
        <v>0.64785469965530706</v>
      </c>
      <c r="H151" s="124">
        <f t="shared" si="71"/>
        <v>0.64911472924137548</v>
      </c>
      <c r="I151" s="124">
        <f t="shared" si="71"/>
        <v>0.65103991170939601</v>
      </c>
      <c r="J151" s="124">
        <f t="shared" si="71"/>
        <v>0.65052702608166613</v>
      </c>
      <c r="K151" s="124">
        <f t="shared" si="71"/>
        <v>0.65119070531767576</v>
      </c>
      <c r="L151" s="124">
        <f t="shared" si="71"/>
        <v>0.65083011907037802</v>
      </c>
      <c r="M151" s="124">
        <f t="shared" si="71"/>
        <v>0.65335081328553768</v>
      </c>
      <c r="N151" s="124">
        <f t="shared" si="71"/>
        <v>0.65457113491793828</v>
      </c>
      <c r="O151" s="124">
        <f t="shared" si="71"/>
        <v>0.65564611541511342</v>
      </c>
      <c r="P151" s="124">
        <f t="shared" si="71"/>
        <v>0.65657673477926892</v>
      </c>
      <c r="Q151" s="124">
        <f t="shared" si="71"/>
        <v>0.65857536654194049</v>
      </c>
      <c r="R151" s="124">
        <f t="shared" ref="R151:V151" si="72">IF(R132=0,"",R132/R113)</f>
        <v>0.66065438186962688</v>
      </c>
      <c r="S151" s="124">
        <f t="shared" si="72"/>
        <v>0.66335479197738279</v>
      </c>
      <c r="T151" s="124">
        <f t="shared" si="72"/>
        <v>0.66620332665654969</v>
      </c>
      <c r="U151" s="124">
        <f t="shared" si="72"/>
        <v>0.66944732331381618</v>
      </c>
      <c r="V151" s="124">
        <f t="shared" si="72"/>
        <v>0.67285405464289938</v>
      </c>
      <c r="W151" s="124">
        <f t="shared" ref="W151" si="73">IF(W132=0,"",W132/W113)</f>
        <v>0.67691079616040017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0.60632228543388722</v>
      </c>
      <c r="C152" s="111">
        <f t="shared" si="74"/>
        <v>0.60738503175383252</v>
      </c>
      <c r="D152" s="111">
        <f t="shared" si="74"/>
        <v>0.6084465699744066</v>
      </c>
      <c r="E152" s="111">
        <f t="shared" si="74"/>
        <v>0.6095359070738936</v>
      </c>
      <c r="F152" s="111">
        <f t="shared" si="74"/>
        <v>0.61065151177543864</v>
      </c>
      <c r="G152" s="111">
        <f t="shared" si="74"/>
        <v>0.61181774076013917</v>
      </c>
      <c r="H152" s="111">
        <f t="shared" si="74"/>
        <v>0.61306263715025699</v>
      </c>
      <c r="I152" s="111">
        <f t="shared" si="74"/>
        <v>0.61365215520569694</v>
      </c>
      <c r="J152" s="111">
        <f t="shared" si="74"/>
        <v>0.6138591048431149</v>
      </c>
      <c r="K152" s="111">
        <f t="shared" si="74"/>
        <v>0.61413855520148197</v>
      </c>
      <c r="L152" s="111">
        <f t="shared" si="74"/>
        <v>0.61440868889582989</v>
      </c>
      <c r="M152" s="111">
        <f t="shared" si="74"/>
        <v>0.61466342899271964</v>
      </c>
      <c r="N152" s="111">
        <f t="shared" si="74"/>
        <v>0.61488370650182878</v>
      </c>
      <c r="O152" s="111">
        <f t="shared" si="74"/>
        <v>0.61505739849840035</v>
      </c>
      <c r="P152" s="111">
        <f t="shared" si="74"/>
        <v>0.61513510977538621</v>
      </c>
      <c r="Q152" s="111">
        <f t="shared" si="74"/>
        <v>0.61520139013252551</v>
      </c>
      <c r="R152" s="111">
        <f t="shared" ref="R152:V152" si="75">IF(R133=0,"",R133/R114)</f>
        <v>0.61538568765142065</v>
      </c>
      <c r="S152" s="111">
        <f t="shared" si="75"/>
        <v>0.61578109623792032</v>
      </c>
      <c r="T152" s="111">
        <f t="shared" si="75"/>
        <v>0.61640578431567161</v>
      </c>
      <c r="U152" s="111">
        <f t="shared" si="75"/>
        <v>0.61727497633806583</v>
      </c>
      <c r="V152" s="111">
        <f t="shared" si="75"/>
        <v>0.61834732849368801</v>
      </c>
      <c r="W152" s="111">
        <f t="shared" ref="W152" si="76">IF(W133=0,"",W133/W114)</f>
        <v>0.61949211039881402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0.75715305009398381</v>
      </c>
      <c r="D153" s="45">
        <f t="shared" si="77"/>
        <v>0.75966405118351521</v>
      </c>
      <c r="E153" s="45">
        <f t="shared" si="77"/>
        <v>0.76232658377057727</v>
      </c>
      <c r="F153" s="45">
        <f t="shared" si="77"/>
        <v>0.76519638135422974</v>
      </c>
      <c r="G153" s="45">
        <f t="shared" si="77"/>
        <v>0.76832586888771304</v>
      </c>
      <c r="H153" s="45">
        <f t="shared" si="77"/>
        <v>0.77181729737745597</v>
      </c>
      <c r="I153" s="45">
        <f t="shared" si="77"/>
        <v>0.77371924923155022</v>
      </c>
      <c r="J153" s="45">
        <f t="shared" si="77"/>
        <v>0.77459464270993827</v>
      </c>
      <c r="K153" s="45">
        <f t="shared" si="77"/>
        <v>0.77613283722999415</v>
      </c>
      <c r="L153" s="45">
        <f t="shared" si="77"/>
        <v>0.77788225386422316</v>
      </c>
      <c r="M153" s="45">
        <f t="shared" si="77"/>
        <v>0.7796913323685043</v>
      </c>
      <c r="N153" s="45">
        <f t="shared" si="77"/>
        <v>0.7817975572384932</v>
      </c>
      <c r="O153" s="45">
        <f t="shared" si="77"/>
        <v>0.78442258198745862</v>
      </c>
      <c r="P153" s="45">
        <f t="shared" si="77"/>
        <v>0.78716367132521514</v>
      </c>
      <c r="Q153" s="45">
        <f t="shared" si="77"/>
        <v>0.79111007343900419</v>
      </c>
      <c r="R153" s="45">
        <f t="shared" ref="R153:V153" si="78">IF(R134=0,"",R134/R115)</f>
        <v>0.79620227652185527</v>
      </c>
      <c r="S153" s="45">
        <f t="shared" si="78"/>
        <v>0.80344666740979676</v>
      </c>
      <c r="T153" s="45">
        <f t="shared" si="78"/>
        <v>0.81207954997431098</v>
      </c>
      <c r="U153" s="45">
        <f t="shared" si="78"/>
        <v>0.821595532340895</v>
      </c>
      <c r="V153" s="45">
        <f t="shared" si="78"/>
        <v>0.8317021779088084</v>
      </c>
      <c r="W153" s="45">
        <f t="shared" ref="W153" si="79">IF(W134=0,"",W134/W115)</f>
        <v>0.84212133686117674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19984.935643199999</v>
      </c>
      <c r="C155" s="117">
        <f t="shared" si="80"/>
        <v>21240.718682040002</v>
      </c>
      <c r="D155" s="117">
        <f t="shared" si="80"/>
        <v>20496.700667519999</v>
      </c>
      <c r="E155" s="117">
        <f t="shared" si="80"/>
        <v>20991.602031839993</v>
      </c>
      <c r="F155" s="117">
        <f t="shared" si="80"/>
        <v>20066.022381239989</v>
      </c>
      <c r="G155" s="117">
        <f t="shared" si="80"/>
        <v>19294.487316719998</v>
      </c>
      <c r="H155" s="117">
        <f t="shared" si="80"/>
        <v>19447.97631084</v>
      </c>
      <c r="I155" s="117">
        <f t="shared" si="80"/>
        <v>17366.734887480005</v>
      </c>
      <c r="J155" s="117">
        <f t="shared" si="80"/>
        <v>19676.493243000015</v>
      </c>
      <c r="K155" s="117">
        <f t="shared" si="80"/>
        <v>19594.295926920004</v>
      </c>
      <c r="L155" s="117">
        <f t="shared" si="80"/>
        <v>22818.172501080007</v>
      </c>
      <c r="M155" s="117">
        <f t="shared" si="80"/>
        <v>17726.42443572</v>
      </c>
      <c r="N155" s="117">
        <f t="shared" si="80"/>
        <v>18956.558756520011</v>
      </c>
      <c r="O155" s="117">
        <f t="shared" si="80"/>
        <v>20137.970429280009</v>
      </c>
      <c r="P155" s="117">
        <f t="shared" si="80"/>
        <v>15018.149923920007</v>
      </c>
      <c r="Q155" s="117">
        <f t="shared" si="80"/>
        <v>16004.613042000006</v>
      </c>
      <c r="R155" s="117">
        <f t="shared" ref="R155:V155" si="81">R156+R159+R161+R170</f>
        <v>16675.976148480004</v>
      </c>
      <c r="S155" s="117">
        <f t="shared" si="81"/>
        <v>16173.329012279999</v>
      </c>
      <c r="T155" s="117">
        <f t="shared" si="81"/>
        <v>16066.213265519995</v>
      </c>
      <c r="U155" s="117">
        <f t="shared" si="81"/>
        <v>15514.144901640011</v>
      </c>
      <c r="V155" s="117">
        <f t="shared" si="81"/>
        <v>14851.57977864</v>
      </c>
      <c r="W155" s="117">
        <f t="shared" ref="W155" si="82">W156+W159+W161+W170</f>
        <v>16854.546555000015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17682.24630073936</v>
      </c>
      <c r="C156" s="122">
        <f t="shared" si="83"/>
        <v>18867.186866547912</v>
      </c>
      <c r="D156" s="122">
        <f t="shared" si="83"/>
        <v>17958.894111417172</v>
      </c>
      <c r="E156" s="122">
        <f t="shared" si="83"/>
        <v>18394.208247675306</v>
      </c>
      <c r="F156" s="122">
        <f t="shared" si="83"/>
        <v>17551.998241599013</v>
      </c>
      <c r="G156" s="122">
        <f t="shared" si="83"/>
        <v>16824.98399696028</v>
      </c>
      <c r="H156" s="122">
        <f t="shared" si="83"/>
        <v>16945.536509995742</v>
      </c>
      <c r="I156" s="122">
        <f t="shared" si="83"/>
        <v>15012.792744075012</v>
      </c>
      <c r="J156" s="122">
        <f t="shared" si="83"/>
        <v>17231.369627032109</v>
      </c>
      <c r="K156" s="122">
        <f t="shared" si="83"/>
        <v>17144.180944693286</v>
      </c>
      <c r="L156" s="122">
        <f t="shared" si="83"/>
        <v>19915.049080440804</v>
      </c>
      <c r="M156" s="122">
        <f t="shared" si="83"/>
        <v>15464.073021008984</v>
      </c>
      <c r="N156" s="122">
        <f t="shared" si="83"/>
        <v>16628.537924115331</v>
      </c>
      <c r="O156" s="122">
        <f t="shared" si="83"/>
        <v>17633.61331361968</v>
      </c>
      <c r="P156" s="122">
        <f t="shared" si="83"/>
        <v>12949.493094788339</v>
      </c>
      <c r="Q156" s="122">
        <f t="shared" si="83"/>
        <v>13580.694169936265</v>
      </c>
      <c r="R156" s="122">
        <f t="shared" ref="R156:V156" si="84">SUM(R157:R158)</f>
        <v>14174.413412283577</v>
      </c>
      <c r="S156" s="122">
        <f t="shared" si="84"/>
        <v>13798.950335842937</v>
      </c>
      <c r="T156" s="122">
        <f t="shared" si="84"/>
        <v>13792.879500553054</v>
      </c>
      <c r="U156" s="122">
        <f t="shared" si="84"/>
        <v>13421.054272930402</v>
      </c>
      <c r="V156" s="122">
        <f t="shared" si="84"/>
        <v>12989.114071769594</v>
      </c>
      <c r="W156" s="122">
        <f t="shared" ref="W156" si="85">SUM(W157:W158)</f>
        <v>14923.032399111262</v>
      </c>
      <c r="DA156" s="130" t="s">
        <v>2132</v>
      </c>
    </row>
    <row r="157" spans="1:105" ht="12" customHeight="1" x14ac:dyDescent="0.25">
      <c r="A157" s="97" t="s">
        <v>217</v>
      </c>
      <c r="B157" s="98">
        <v>17682.24630073936</v>
      </c>
      <c r="C157" s="98">
        <v>18867.186866547912</v>
      </c>
      <c r="D157" s="98">
        <v>17958.894111417172</v>
      </c>
      <c r="E157" s="98">
        <v>18394.208247675306</v>
      </c>
      <c r="F157" s="98">
        <v>17551.998241599013</v>
      </c>
      <c r="G157" s="98">
        <v>16824.98399696028</v>
      </c>
      <c r="H157" s="98">
        <v>16945.536509995742</v>
      </c>
      <c r="I157" s="98">
        <v>15012.792744075012</v>
      </c>
      <c r="J157" s="98">
        <v>17231.369627032109</v>
      </c>
      <c r="K157" s="98">
        <v>17144.180944693286</v>
      </c>
      <c r="L157" s="98">
        <v>19915.049080440804</v>
      </c>
      <c r="M157" s="98">
        <v>15464.073021008984</v>
      </c>
      <c r="N157" s="98">
        <v>16628.537924115331</v>
      </c>
      <c r="O157" s="98">
        <v>17633.61331361968</v>
      </c>
      <c r="P157" s="98">
        <v>12949.493094788339</v>
      </c>
      <c r="Q157" s="98">
        <v>13580.694169936265</v>
      </c>
      <c r="R157" s="98">
        <v>14174.413412283577</v>
      </c>
      <c r="S157" s="98">
        <v>13798.950335842937</v>
      </c>
      <c r="T157" s="98">
        <v>13792.879500553054</v>
      </c>
      <c r="U157" s="98">
        <v>13421.054272930402</v>
      </c>
      <c r="V157" s="98">
        <v>12989.114071769594</v>
      </c>
      <c r="W157" s="98">
        <v>14923.032399111262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2040.020534045733</v>
      </c>
      <c r="C161" s="122">
        <v>2088.4227187723081</v>
      </c>
      <c r="D161" s="122">
        <v>2252.9632586485927</v>
      </c>
      <c r="E161" s="122">
        <v>2309.8806092288687</v>
      </c>
      <c r="F161" s="122">
        <v>2220.3306980270845</v>
      </c>
      <c r="G161" s="122">
        <v>2175.356958528615</v>
      </c>
      <c r="H161" s="122">
        <v>2175.0656258838449</v>
      </c>
      <c r="I161" s="122">
        <v>2055.9125633258009</v>
      </c>
      <c r="J161" s="122">
        <v>2129.6500175960982</v>
      </c>
      <c r="K161" s="122">
        <v>2161.2644099675636</v>
      </c>
      <c r="L161" s="122">
        <v>2526.7036406392035</v>
      </c>
      <c r="M161" s="122">
        <v>1907.2384147110142</v>
      </c>
      <c r="N161" s="122">
        <v>1978.23452740468</v>
      </c>
      <c r="O161" s="122">
        <v>2159.8975056603322</v>
      </c>
      <c r="P161" s="122">
        <v>1731.299479131671</v>
      </c>
      <c r="Q161" s="122">
        <v>2091.8882170637421</v>
      </c>
      <c r="R161" s="122">
        <v>2174.8587761964282</v>
      </c>
      <c r="S161" s="122">
        <v>2053.0014114370629</v>
      </c>
      <c r="T161" s="122">
        <v>1957.283194966941</v>
      </c>
      <c r="U161" s="122">
        <v>1782.3667537096094</v>
      </c>
      <c r="V161" s="122">
        <v>1557.068526870406</v>
      </c>
      <c r="W161" s="122">
        <v>1631.4436708887517</v>
      </c>
      <c r="DA161" s="130" t="s">
        <v>2137</v>
      </c>
    </row>
    <row r="162" spans="1:105" ht="12" customHeight="1" x14ac:dyDescent="0.25">
      <c r="A162" s="97" t="s">
        <v>134</v>
      </c>
      <c r="B162" s="98">
        <v>2034.9230753694762</v>
      </c>
      <c r="C162" s="98">
        <v>2082.5070759334862</v>
      </c>
      <c r="D162" s="98">
        <v>2246.5739184139416</v>
      </c>
      <c r="E162" s="98">
        <v>2302.9960027367893</v>
      </c>
      <c r="F162" s="98">
        <v>2213.1257727899374</v>
      </c>
      <c r="G162" s="98">
        <v>2168.07250474898</v>
      </c>
      <c r="H162" s="98">
        <v>2167.639257651872</v>
      </c>
      <c r="I162" s="98">
        <v>2048.6673561074335</v>
      </c>
      <c r="J162" s="98">
        <v>2121.7026534631027</v>
      </c>
      <c r="K162" s="98">
        <v>2152.7722136626476</v>
      </c>
      <c r="L162" s="98">
        <v>2517.3021768273443</v>
      </c>
      <c r="M162" s="98">
        <v>1900.3318723428808</v>
      </c>
      <c r="N162" s="98">
        <v>1971.5210923476955</v>
      </c>
      <c r="O162" s="98">
        <v>2151.4553347768619</v>
      </c>
      <c r="P162" s="98">
        <v>1724.7626037272671</v>
      </c>
      <c r="Q162" s="98">
        <v>2083.6559956326219</v>
      </c>
      <c r="R162" s="98">
        <v>2165.7846249619329</v>
      </c>
      <c r="S162" s="98">
        <v>2044.9025540223033</v>
      </c>
      <c r="T162" s="98">
        <v>1950.1351410575687</v>
      </c>
      <c r="U162" s="98">
        <v>1776.4320048361481</v>
      </c>
      <c r="V162" s="98">
        <v>1552.3459727538186</v>
      </c>
      <c r="W162" s="98">
        <v>1626.246152382085</v>
      </c>
      <c r="DA162" s="63" t="s">
        <v>2138</v>
      </c>
    </row>
    <row r="163" spans="1:105" ht="12" customHeight="1" x14ac:dyDescent="0.25">
      <c r="A163" s="97" t="s">
        <v>133</v>
      </c>
      <c r="B163" s="98">
        <v>5.0974586762568705</v>
      </c>
      <c r="C163" s="98">
        <v>5.9156428388217224</v>
      </c>
      <c r="D163" s="98">
        <v>6.3893402346510113</v>
      </c>
      <c r="E163" s="98">
        <v>6.8846064920795511</v>
      </c>
      <c r="F163" s="98">
        <v>7.2049252371469645</v>
      </c>
      <c r="G163" s="98">
        <v>7.2844537796349593</v>
      </c>
      <c r="H163" s="98">
        <v>7.4263682319728108</v>
      </c>
      <c r="I163" s="98">
        <v>7.2452072183672298</v>
      </c>
      <c r="J163" s="98">
        <v>7.9473641329956477</v>
      </c>
      <c r="K163" s="98">
        <v>8.492196304915927</v>
      </c>
      <c r="L163" s="98">
        <v>9.4014638118593492</v>
      </c>
      <c r="M163" s="98">
        <v>6.9065423681333753</v>
      </c>
      <c r="N163" s="98">
        <v>6.7134350569845278</v>
      </c>
      <c r="O163" s="98">
        <v>8.4421708834702294</v>
      </c>
      <c r="P163" s="98">
        <v>6.5368754044039763</v>
      </c>
      <c r="Q163" s="98">
        <v>8.2322214311200401</v>
      </c>
      <c r="R163" s="98">
        <v>9.0741512344951989</v>
      </c>
      <c r="S163" s="98">
        <v>8.0988574147595997</v>
      </c>
      <c r="T163" s="98">
        <v>7.148053909372301</v>
      </c>
      <c r="U163" s="98">
        <v>5.9347488734614098</v>
      </c>
      <c r="V163" s="98">
        <v>4.7225541165874398</v>
      </c>
      <c r="W163" s="98">
        <v>5.1975185066668033</v>
      </c>
      <c r="DA163" s="63" t="s">
        <v>2139</v>
      </c>
    </row>
    <row r="164" spans="1:105" ht="12" customHeight="1" x14ac:dyDescent="0.25">
      <c r="A164" s="100" t="s">
        <v>217</v>
      </c>
      <c r="B164" s="101">
        <v>5.0974586762568705</v>
      </c>
      <c r="C164" s="101">
        <v>5.9156428388217224</v>
      </c>
      <c r="D164" s="101">
        <v>6.3893402346510113</v>
      </c>
      <c r="E164" s="101">
        <v>6.8846064920795511</v>
      </c>
      <c r="F164" s="101">
        <v>7.2049252371469645</v>
      </c>
      <c r="G164" s="101">
        <v>7.2844537796349593</v>
      </c>
      <c r="H164" s="101">
        <v>7.4263682319728108</v>
      </c>
      <c r="I164" s="101">
        <v>7.2452072183672298</v>
      </c>
      <c r="J164" s="101">
        <v>7.9473641329956477</v>
      </c>
      <c r="K164" s="101">
        <v>8.492196304915927</v>
      </c>
      <c r="L164" s="101">
        <v>9.4014638118593492</v>
      </c>
      <c r="M164" s="101">
        <v>6.9065423681333753</v>
      </c>
      <c r="N164" s="101">
        <v>6.7134350569845278</v>
      </c>
      <c r="O164" s="101">
        <v>8.4421708834702294</v>
      </c>
      <c r="P164" s="101">
        <v>6.5368754044039763</v>
      </c>
      <c r="Q164" s="101">
        <v>8.2322214311200401</v>
      </c>
      <c r="R164" s="101">
        <v>9.0741512344951989</v>
      </c>
      <c r="S164" s="101">
        <v>8.0988574147595997</v>
      </c>
      <c r="T164" s="101">
        <v>7.148053909372301</v>
      </c>
      <c r="U164" s="101">
        <v>5.9347488734614098</v>
      </c>
      <c r="V164" s="101">
        <v>4.7225541165874398</v>
      </c>
      <c r="W164" s="101">
        <v>5.1975185066668033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262.6688084149061</v>
      </c>
      <c r="C170" s="122">
        <v>285.10909671978322</v>
      </c>
      <c r="D170" s="122">
        <v>284.84329745423338</v>
      </c>
      <c r="E170" s="122">
        <v>287.5131749358182</v>
      </c>
      <c r="F170" s="122">
        <v>293.69344161389552</v>
      </c>
      <c r="G170" s="122">
        <v>294.14636123110489</v>
      </c>
      <c r="H170" s="122">
        <v>327.37417496041218</v>
      </c>
      <c r="I170" s="122">
        <v>298.02958007919131</v>
      </c>
      <c r="J170" s="122">
        <v>315.47359837180801</v>
      </c>
      <c r="K170" s="122">
        <v>288.85057225915614</v>
      </c>
      <c r="L170" s="122">
        <v>376.41978000000006</v>
      </c>
      <c r="M170" s="122">
        <v>355.11300000000017</v>
      </c>
      <c r="N170" s="122">
        <v>349.78630499999974</v>
      </c>
      <c r="O170" s="122">
        <v>344.45960999999983</v>
      </c>
      <c r="P170" s="122">
        <v>337.3573499999992</v>
      </c>
      <c r="Q170" s="122">
        <v>332.03065499999866</v>
      </c>
      <c r="R170" s="122">
        <v>326.70395999999965</v>
      </c>
      <c r="S170" s="122">
        <v>321.3772649999998</v>
      </c>
      <c r="T170" s="122">
        <v>316.05056999999914</v>
      </c>
      <c r="U170" s="122">
        <v>310.72387499999911</v>
      </c>
      <c r="V170" s="122">
        <v>305.39717999999971</v>
      </c>
      <c r="W170" s="122">
        <v>300.07048499999991</v>
      </c>
      <c r="DA170" s="130" t="s">
        <v>2146</v>
      </c>
    </row>
    <row r="171" spans="1:105" ht="12" customHeight="1" x14ac:dyDescent="0.25">
      <c r="A171" s="97" t="s">
        <v>175</v>
      </c>
      <c r="B171" s="98">
        <v>262.6688084149061</v>
      </c>
      <c r="C171" s="98">
        <v>285.10909671978322</v>
      </c>
      <c r="D171" s="98">
        <v>284.84329745423338</v>
      </c>
      <c r="E171" s="98">
        <v>287.5131749358182</v>
      </c>
      <c r="F171" s="98">
        <v>293.69344161389552</v>
      </c>
      <c r="G171" s="98">
        <v>294.14636123110489</v>
      </c>
      <c r="H171" s="98">
        <v>327.37417496041218</v>
      </c>
      <c r="I171" s="98">
        <v>298.02958007919131</v>
      </c>
      <c r="J171" s="98">
        <v>315.47359837180801</v>
      </c>
      <c r="K171" s="98">
        <v>288.85057225915614</v>
      </c>
      <c r="L171" s="98">
        <v>376.41978000000006</v>
      </c>
      <c r="M171" s="98">
        <v>355.11300000000017</v>
      </c>
      <c r="N171" s="98">
        <v>349.78630499999974</v>
      </c>
      <c r="O171" s="98">
        <v>344.45960999999983</v>
      </c>
      <c r="P171" s="98">
        <v>337.3573499999992</v>
      </c>
      <c r="Q171" s="98">
        <v>332.03065499999866</v>
      </c>
      <c r="R171" s="98">
        <v>326.70395999999965</v>
      </c>
      <c r="S171" s="98">
        <v>321.3772649999998</v>
      </c>
      <c r="T171" s="98">
        <v>316.05056999999914</v>
      </c>
      <c r="U171" s="98">
        <v>310.72387499999911</v>
      </c>
      <c r="V171" s="98">
        <v>305.39717999999971</v>
      </c>
      <c r="W171" s="98">
        <v>300.07048499999991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16049.58930175177</v>
      </c>
      <c r="C174" s="117">
        <f t="shared" si="87"/>
        <v>16875.855108320273</v>
      </c>
      <c r="D174" s="117">
        <f t="shared" si="87"/>
        <v>16154.932369666081</v>
      </c>
      <c r="E174" s="117">
        <f t="shared" si="87"/>
        <v>16444.021151068297</v>
      </c>
      <c r="F174" s="117">
        <f t="shared" si="87"/>
        <v>15682.925628220843</v>
      </c>
      <c r="G174" s="117">
        <f t="shared" si="87"/>
        <v>15078.742244638235</v>
      </c>
      <c r="H174" s="117">
        <f t="shared" si="87"/>
        <v>15151.119280507943</v>
      </c>
      <c r="I174" s="117">
        <f t="shared" si="87"/>
        <v>13460.34291538481</v>
      </c>
      <c r="J174" s="117">
        <f t="shared" si="87"/>
        <v>15175.995159700962</v>
      </c>
      <c r="K174" s="117">
        <f t="shared" si="87"/>
        <v>15001.031750333643</v>
      </c>
      <c r="L174" s="117">
        <f t="shared" si="87"/>
        <v>17323.397544624357</v>
      </c>
      <c r="M174" s="117">
        <f t="shared" si="87"/>
        <v>13426.976198967317</v>
      </c>
      <c r="N174" s="117">
        <f t="shared" si="87"/>
        <v>14348.677858426179</v>
      </c>
      <c r="O174" s="117">
        <f t="shared" si="87"/>
        <v>15128.860720248844</v>
      </c>
      <c r="P174" s="117">
        <f t="shared" si="87"/>
        <v>11295.327399881877</v>
      </c>
      <c r="Q174" s="117">
        <f t="shared" si="87"/>
        <v>11950.574388881614</v>
      </c>
      <c r="R174" s="117">
        <f t="shared" ref="R174:V174" si="88">R175+R178+R180+R189</f>
        <v>12288.390174543372</v>
      </c>
      <c r="S174" s="117">
        <f t="shared" si="88"/>
        <v>11844.748978203606</v>
      </c>
      <c r="T174" s="117">
        <f t="shared" si="88"/>
        <v>11748.394500238726</v>
      </c>
      <c r="U174" s="117">
        <f t="shared" si="88"/>
        <v>11324.117125911567</v>
      </c>
      <c r="V174" s="117">
        <f t="shared" si="88"/>
        <v>10797.064953075296</v>
      </c>
      <c r="W174" s="117">
        <f t="shared" ref="W174" si="89">W175+W178+W180+W189</f>
        <v>12216.537026714175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14151.445594802472</v>
      </c>
      <c r="C175" s="122">
        <f t="shared" si="90"/>
        <v>14935.957998122332</v>
      </c>
      <c r="D175" s="122">
        <f t="shared" si="90"/>
        <v>14100.131870272626</v>
      </c>
      <c r="E175" s="122">
        <f t="shared" si="90"/>
        <v>14353.440119598408</v>
      </c>
      <c r="F175" s="122">
        <f t="shared" si="90"/>
        <v>13662.139055057311</v>
      </c>
      <c r="G175" s="122">
        <f t="shared" si="90"/>
        <v>13092.425087812295</v>
      </c>
      <c r="H175" s="122">
        <f t="shared" si="90"/>
        <v>13136.891492455443</v>
      </c>
      <c r="I175" s="122">
        <f t="shared" si="90"/>
        <v>11574.045968569837</v>
      </c>
      <c r="J175" s="122">
        <f t="shared" si="90"/>
        <v>13226.29895234035</v>
      </c>
      <c r="K175" s="122">
        <f t="shared" si="90"/>
        <v>13065.383514565014</v>
      </c>
      <c r="L175" s="122">
        <f t="shared" si="90"/>
        <v>15048.703324979409</v>
      </c>
      <c r="M175" s="122">
        <f t="shared" si="90"/>
        <v>11636.226469415469</v>
      </c>
      <c r="N175" s="122">
        <f t="shared" si="90"/>
        <v>12506.220462871321</v>
      </c>
      <c r="O175" s="122">
        <f t="shared" si="90"/>
        <v>13169.111426489608</v>
      </c>
      <c r="P175" s="122">
        <f t="shared" si="90"/>
        <v>9660.955541078587</v>
      </c>
      <c r="Q175" s="122">
        <f t="shared" si="90"/>
        <v>10059.788083765659</v>
      </c>
      <c r="R175" s="122">
        <f t="shared" ref="R175:V175" si="91">SUM(R176:R177)</f>
        <v>10364.584885273291</v>
      </c>
      <c r="S175" s="122">
        <f t="shared" si="91"/>
        <v>10022.690016203094</v>
      </c>
      <c r="T175" s="122">
        <f t="shared" si="91"/>
        <v>9999.6231960050409</v>
      </c>
      <c r="U175" s="122">
        <f t="shared" si="91"/>
        <v>9705.7352775154741</v>
      </c>
      <c r="V175" s="122">
        <f t="shared" si="91"/>
        <v>9348.6813831132895</v>
      </c>
      <c r="W175" s="122">
        <f t="shared" ref="W175" si="92">SUM(W176:W177)</f>
        <v>10723.339010750027</v>
      </c>
      <c r="DA175" s="130" t="s">
        <v>2300</v>
      </c>
    </row>
    <row r="176" spans="1:105" ht="12" customHeight="1" x14ac:dyDescent="0.25">
      <c r="A176" s="97" t="s">
        <v>217</v>
      </c>
      <c r="B176" s="98">
        <v>13972.888331151426</v>
      </c>
      <c r="C176" s="98">
        <v>14747.879669843682</v>
      </c>
      <c r="D176" s="98">
        <v>13923.485894015541</v>
      </c>
      <c r="E176" s="98">
        <v>14174.247849737932</v>
      </c>
      <c r="F176" s="98">
        <v>13492.448825387894</v>
      </c>
      <c r="G176" s="98">
        <v>12931.118273512449</v>
      </c>
      <c r="H176" s="98">
        <v>12976.344911670782</v>
      </c>
      <c r="I176" s="98">
        <v>11434.139035692357</v>
      </c>
      <c r="J176" s="98">
        <v>13062.585253480596</v>
      </c>
      <c r="K176" s="98">
        <v>12902.199980549254</v>
      </c>
      <c r="L176" s="98">
        <v>14852.45480898968</v>
      </c>
      <c r="M176" s="98">
        <v>11490.111899618711</v>
      </c>
      <c r="N176" s="98">
        <v>12345.087972972418</v>
      </c>
      <c r="O176" s="98">
        <v>12993.882283685522</v>
      </c>
      <c r="P176" s="98">
        <v>9540.1610885248938</v>
      </c>
      <c r="Q176" s="98">
        <v>9929.3232495391439</v>
      </c>
      <c r="R176" s="98">
        <v>10227.940591291695</v>
      </c>
      <c r="S176" s="98">
        <v>9890.8248199260288</v>
      </c>
      <c r="T176" s="98">
        <v>9867.7504538937737</v>
      </c>
      <c r="U176" s="98">
        <v>9578.6129436123301</v>
      </c>
      <c r="V176" s="98">
        <v>9227.7585101013392</v>
      </c>
      <c r="W176" s="98">
        <v>10579.521759379253</v>
      </c>
      <c r="DA176" s="63" t="s">
        <v>2301</v>
      </c>
    </row>
    <row r="177" spans="1:105" ht="12" customHeight="1" x14ac:dyDescent="0.25">
      <c r="A177" s="97" t="s">
        <v>53</v>
      </c>
      <c r="B177" s="98">
        <v>178.55726365104658</v>
      </c>
      <c r="C177" s="98">
        <v>188.07832827865124</v>
      </c>
      <c r="D177" s="98">
        <v>176.64597625708504</v>
      </c>
      <c r="E177" s="98">
        <v>179.19226986047497</v>
      </c>
      <c r="F177" s="98">
        <v>169.69022966941753</v>
      </c>
      <c r="G177" s="98">
        <v>161.3068142998462</v>
      </c>
      <c r="H177" s="98">
        <v>160.54658078466042</v>
      </c>
      <c r="I177" s="98">
        <v>139.90693287747968</v>
      </c>
      <c r="J177" s="98">
        <v>163.71369885975466</v>
      </c>
      <c r="K177" s="98">
        <v>163.1835340157599</v>
      </c>
      <c r="L177" s="98">
        <v>196.24851598973027</v>
      </c>
      <c r="M177" s="98">
        <v>146.11456979675802</v>
      </c>
      <c r="N177" s="98">
        <v>161.13248989890258</v>
      </c>
      <c r="O177" s="98">
        <v>175.22914280408594</v>
      </c>
      <c r="P177" s="98">
        <v>120.79445255369329</v>
      </c>
      <c r="Q177" s="98">
        <v>130.46483422651605</v>
      </c>
      <c r="R177" s="98">
        <v>136.6442939815945</v>
      </c>
      <c r="S177" s="98">
        <v>131.86519627706531</v>
      </c>
      <c r="T177" s="98">
        <v>131.8727421112666</v>
      </c>
      <c r="U177" s="98">
        <v>127.12233390314482</v>
      </c>
      <c r="V177" s="98">
        <v>120.92287301195027</v>
      </c>
      <c r="W177" s="98">
        <v>143.81725137077402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5.1928144997349861</v>
      </c>
      <c r="C178" s="122">
        <f t="shared" si="93"/>
        <v>5.2259907250757047</v>
      </c>
      <c r="D178" s="122">
        <f t="shared" si="93"/>
        <v>5.450549663336921</v>
      </c>
      <c r="E178" s="122">
        <f t="shared" si="93"/>
        <v>7.8223996111656433</v>
      </c>
      <c r="F178" s="122">
        <f t="shared" si="93"/>
        <v>5.8688878074038779</v>
      </c>
      <c r="G178" s="122">
        <f t="shared" si="93"/>
        <v>6.1732711673087097</v>
      </c>
      <c r="H178" s="122">
        <f t="shared" si="93"/>
        <v>9.7911704323825113</v>
      </c>
      <c r="I178" s="122">
        <f t="shared" si="93"/>
        <v>7.0231353790520039</v>
      </c>
      <c r="J178" s="122">
        <f t="shared" si="93"/>
        <v>7.5635641405013221</v>
      </c>
      <c r="K178" s="122">
        <f t="shared" si="93"/>
        <v>8.5872913970011915</v>
      </c>
      <c r="L178" s="122">
        <f t="shared" si="93"/>
        <v>9.7442589882042405</v>
      </c>
      <c r="M178" s="122">
        <f t="shared" si="93"/>
        <v>12.391244092088671</v>
      </c>
      <c r="N178" s="122">
        <f t="shared" si="93"/>
        <v>14.963307179199823</v>
      </c>
      <c r="O178" s="122">
        <f t="shared" si="93"/>
        <v>17.23822389932101</v>
      </c>
      <c r="P178" s="122">
        <f t="shared" si="93"/>
        <v>19.813551976590254</v>
      </c>
      <c r="Q178" s="122">
        <f t="shared" si="93"/>
        <v>22.297817244306156</v>
      </c>
      <c r="R178" s="122">
        <f t="shared" si="93"/>
        <v>24.530306167780935</v>
      </c>
      <c r="S178" s="122">
        <f t="shared" si="93"/>
        <v>26.881564678884224</v>
      </c>
      <c r="T178" s="122">
        <f t="shared" si="93"/>
        <v>29.257751470223862</v>
      </c>
      <c r="U178" s="122">
        <f t="shared" si="93"/>
        <v>31.552366674531473</v>
      </c>
      <c r="V178" s="122">
        <f t="shared" si="93"/>
        <v>33.683686025419604</v>
      </c>
      <c r="W178" s="122">
        <f t="shared" si="93"/>
        <v>36.054836369682313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5.1928144997349861</v>
      </c>
      <c r="C179" s="98">
        <f>RES_hhdet_fech!C67</f>
        <v>5.2259907250757047</v>
      </c>
      <c r="D179" s="98">
        <f>RES_hhdet_fech!D67</f>
        <v>5.450549663336921</v>
      </c>
      <c r="E179" s="98">
        <f>RES_hhdet_fech!E67</f>
        <v>7.8223996111656433</v>
      </c>
      <c r="F179" s="98">
        <f>RES_hhdet_fech!F67</f>
        <v>5.8688878074038779</v>
      </c>
      <c r="G179" s="98">
        <f>RES_hhdet_fech!G67</f>
        <v>6.1732711673087097</v>
      </c>
      <c r="H179" s="98">
        <f>RES_hhdet_fech!H67</f>
        <v>9.7911704323825113</v>
      </c>
      <c r="I179" s="98">
        <f>RES_hhdet_fech!I67</f>
        <v>7.0231353790520039</v>
      </c>
      <c r="J179" s="98">
        <f>RES_hhdet_fech!J67</f>
        <v>7.5635641405013221</v>
      </c>
      <c r="K179" s="98">
        <f>RES_hhdet_fech!K67</f>
        <v>8.5872913970011915</v>
      </c>
      <c r="L179" s="98">
        <f>RES_hhdet_fech!L67</f>
        <v>9.7442589882042405</v>
      </c>
      <c r="M179" s="98">
        <f>RES_hhdet_fech!M67</f>
        <v>12.391244092088671</v>
      </c>
      <c r="N179" s="98">
        <f>RES_hhdet_fech!N67</f>
        <v>14.963307179199823</v>
      </c>
      <c r="O179" s="98">
        <f>RES_hhdet_fech!O67</f>
        <v>17.23822389932101</v>
      </c>
      <c r="P179" s="98">
        <f>RES_hhdet_fech!P67</f>
        <v>19.813551976590254</v>
      </c>
      <c r="Q179" s="98">
        <f>RES_hhdet_fech!Q67</f>
        <v>22.297817244306156</v>
      </c>
      <c r="R179" s="98">
        <f>RES_hhdet_fech!R67</f>
        <v>24.530306167780935</v>
      </c>
      <c r="S179" s="98">
        <f>RES_hhdet_fech!S67</f>
        <v>26.881564678884224</v>
      </c>
      <c r="T179" s="98">
        <f>RES_hhdet_fech!T67</f>
        <v>29.257751470223862</v>
      </c>
      <c r="U179" s="98">
        <f>RES_hhdet_fech!U67</f>
        <v>31.552366674531473</v>
      </c>
      <c r="V179" s="98">
        <f>RES_hhdet_fech!V67</f>
        <v>33.683686025419604</v>
      </c>
      <c r="W179" s="98">
        <f>RES_hhdet_fech!W67</f>
        <v>36.054836369682313</v>
      </c>
      <c r="DA179" s="63" t="s">
        <v>2304</v>
      </c>
    </row>
    <row r="180" spans="1:105" ht="12" customHeight="1" x14ac:dyDescent="0.25">
      <c r="A180" s="121" t="s">
        <v>55</v>
      </c>
      <c r="B180" s="122">
        <v>1622.8235288924843</v>
      </c>
      <c r="C180" s="122">
        <v>1645.7588966431267</v>
      </c>
      <c r="D180" s="122">
        <v>1762.4481536956</v>
      </c>
      <c r="E180" s="122">
        <v>1795.5154775859198</v>
      </c>
      <c r="F180" s="122">
        <v>1721.6205889975083</v>
      </c>
      <c r="G180" s="122">
        <v>1686.4474497744034</v>
      </c>
      <c r="H180" s="122">
        <v>1680.0863173514438</v>
      </c>
      <c r="I180" s="122">
        <v>1583.1100010297978</v>
      </c>
      <c r="J180" s="122">
        <v>1632.3009593491017</v>
      </c>
      <c r="K180" s="122">
        <v>1645.2154913145373</v>
      </c>
      <c r="L180" s="122">
        <v>1903.7440385775831</v>
      </c>
      <c r="M180" s="122">
        <v>1433.7058030275509</v>
      </c>
      <c r="N180" s="122">
        <v>1486.805185715381</v>
      </c>
      <c r="O180" s="122">
        <v>1608.6824607042763</v>
      </c>
      <c r="P180" s="122">
        <v>1287.1467987417286</v>
      </c>
      <c r="Q180" s="122">
        <v>1546.2825659298339</v>
      </c>
      <c r="R180" s="122">
        <v>1584.8022496714748</v>
      </c>
      <c r="S180" s="122">
        <v>1486.5934965906315</v>
      </c>
      <c r="T180" s="122">
        <v>1416.2167125885812</v>
      </c>
      <c r="U180" s="122">
        <v>1289.0218428495753</v>
      </c>
      <c r="V180" s="122">
        <v>1123.2914327988294</v>
      </c>
      <c r="W180" s="122">
        <v>1170.4768675676519</v>
      </c>
      <c r="DA180" s="130" t="s">
        <v>2305</v>
      </c>
    </row>
    <row r="181" spans="1:105" ht="12" customHeight="1" x14ac:dyDescent="0.25">
      <c r="A181" s="97" t="s">
        <v>134</v>
      </c>
      <c r="B181" s="98">
        <v>1625.8127082026178</v>
      </c>
      <c r="C181" s="98">
        <v>1651.6583080255987</v>
      </c>
      <c r="D181" s="98">
        <v>1768.0027103971086</v>
      </c>
      <c r="E181" s="98">
        <v>1801.5310219708817</v>
      </c>
      <c r="F181" s="98">
        <v>1727.3372897618651</v>
      </c>
      <c r="G181" s="98">
        <v>1691.7005738120054</v>
      </c>
      <c r="H181" s="98">
        <v>1685.5756891653548</v>
      </c>
      <c r="I181" s="98">
        <v>1587.5382200208771</v>
      </c>
      <c r="J181" s="98">
        <v>1639.3032982279651</v>
      </c>
      <c r="K181" s="98">
        <v>1651.4649922387216</v>
      </c>
      <c r="L181" s="98">
        <v>1913.7351909551955</v>
      </c>
      <c r="M181" s="98">
        <v>1436.9345319851516</v>
      </c>
      <c r="N181" s="98">
        <v>1490.952276516666</v>
      </c>
      <c r="O181" s="98">
        <v>1613.9365327599696</v>
      </c>
      <c r="P181" s="98">
        <v>1288.4964745878615</v>
      </c>
      <c r="Q181" s="98">
        <v>1550.3386127738365</v>
      </c>
      <c r="R181" s="98">
        <v>1588.6865461237983</v>
      </c>
      <c r="S181" s="98">
        <v>1489.518933103968</v>
      </c>
      <c r="T181" s="98">
        <v>1419.1480376326808</v>
      </c>
      <c r="U181" s="98">
        <v>1291.4262352925484</v>
      </c>
      <c r="V181" s="98">
        <v>1124.4748758671983</v>
      </c>
      <c r="W181" s="98">
        <v>1172.3046603775585</v>
      </c>
      <c r="DA181" s="63" t="s">
        <v>2306</v>
      </c>
    </row>
    <row r="182" spans="1:105" ht="12" customHeight="1" x14ac:dyDescent="0.25">
      <c r="A182" s="97" t="s">
        <v>133</v>
      </c>
      <c r="B182" s="98">
        <v>1309.3746855597349</v>
      </c>
      <c r="C182" s="98">
        <v>1289.6917275100284</v>
      </c>
      <c r="D182" s="98">
        <v>1403.4942588262404</v>
      </c>
      <c r="E182" s="98">
        <v>1425.124362451852</v>
      </c>
      <c r="F182" s="98">
        <v>1368.293277523682</v>
      </c>
      <c r="G182" s="98">
        <v>1349.9205151927272</v>
      </c>
      <c r="H182" s="98">
        <v>1347.3415498334884</v>
      </c>
      <c r="I182" s="98">
        <v>1295.6108525437326</v>
      </c>
      <c r="J182" s="98">
        <v>1315.8145341700065</v>
      </c>
      <c r="K182" s="98">
        <v>1343.5978366464149</v>
      </c>
      <c r="L182" s="98">
        <v>1534.0946287741453</v>
      </c>
      <c r="M182" s="98">
        <v>1176.7777442128529</v>
      </c>
      <c r="N182" s="98">
        <v>1229.5467014739947</v>
      </c>
      <c r="O182" s="98">
        <v>1350.5400525524901</v>
      </c>
      <c r="P182" s="98">
        <v>1088.5108046685148</v>
      </c>
      <c r="Q182" s="98">
        <v>1316.7233771568908</v>
      </c>
      <c r="R182" s="98">
        <v>1361.8118294068411</v>
      </c>
      <c r="S182" s="98">
        <v>1292.1018525953157</v>
      </c>
      <c r="T182" s="98">
        <v>1239.3224377227828</v>
      </c>
      <c r="U182" s="98">
        <v>1135.2405584150688</v>
      </c>
      <c r="V182" s="98">
        <v>1000.5274532458214</v>
      </c>
      <c r="W182" s="98">
        <v>1048.5646868189738</v>
      </c>
      <c r="DA182" s="63" t="s">
        <v>2307</v>
      </c>
    </row>
    <row r="183" spans="1:105" ht="12" customHeight="1" x14ac:dyDescent="0.25">
      <c r="A183" s="100" t="s">
        <v>217</v>
      </c>
      <c r="B183" s="101">
        <v>867.47119707769639</v>
      </c>
      <c r="C183" s="101">
        <v>795.00490766722703</v>
      </c>
      <c r="D183" s="101">
        <v>890.32087259426908</v>
      </c>
      <c r="E183" s="101">
        <v>887.59466349180616</v>
      </c>
      <c r="F183" s="101">
        <v>848.75835261654152</v>
      </c>
      <c r="G183" s="101">
        <v>841.33317883923007</v>
      </c>
      <c r="H183" s="101">
        <v>827.40382182392693</v>
      </c>
      <c r="I183" s="101">
        <v>827.22960596494352</v>
      </c>
      <c r="J183" s="101">
        <v>783.80996135251758</v>
      </c>
      <c r="K183" s="101">
        <v>812.5234735988472</v>
      </c>
      <c r="L183" s="101">
        <v>839.5757692511296</v>
      </c>
      <c r="M183" s="101">
        <v>659.85365646179412</v>
      </c>
      <c r="N183" s="101">
        <v>661.65225860063879</v>
      </c>
      <c r="O183" s="101">
        <v>744.93357507149437</v>
      </c>
      <c r="P183" s="101">
        <v>607.28692767165091</v>
      </c>
      <c r="Q183" s="101">
        <v>743.4321810296409</v>
      </c>
      <c r="R183" s="101">
        <v>786.39079165554983</v>
      </c>
      <c r="S183" s="101">
        <v>741.03842536797322</v>
      </c>
      <c r="T183" s="101">
        <v>681.95402868576775</v>
      </c>
      <c r="U183" s="101">
        <v>598.98823623128465</v>
      </c>
      <c r="V183" s="101">
        <v>516.60505464040762</v>
      </c>
      <c r="W183" s="101">
        <v>537.49761388795025</v>
      </c>
      <c r="DA183" s="131" t="s">
        <v>2308</v>
      </c>
    </row>
    <row r="184" spans="1:105" ht="12" customHeight="1" x14ac:dyDescent="0.25">
      <c r="A184" s="103" t="s">
        <v>52</v>
      </c>
      <c r="B184" s="104">
        <v>441.9034884820386</v>
      </c>
      <c r="C184" s="104">
        <v>494.6868198428013</v>
      </c>
      <c r="D184" s="104">
        <v>513.17338623197156</v>
      </c>
      <c r="E184" s="104">
        <v>537.52969896004583</v>
      </c>
      <c r="F184" s="104">
        <v>519.53492490714075</v>
      </c>
      <c r="G184" s="104">
        <v>508.58733635349694</v>
      </c>
      <c r="H184" s="104">
        <v>519.9377280095614</v>
      </c>
      <c r="I184" s="104">
        <v>468.38124657878905</v>
      </c>
      <c r="J184" s="104">
        <v>532.00457281748879</v>
      </c>
      <c r="K184" s="104">
        <v>531.07436304756789</v>
      </c>
      <c r="L184" s="104">
        <v>694.51885952301564</v>
      </c>
      <c r="M184" s="104">
        <v>516.92408775105878</v>
      </c>
      <c r="N184" s="104">
        <v>567.89444287335596</v>
      </c>
      <c r="O184" s="104">
        <v>605.60647748099586</v>
      </c>
      <c r="P184" s="104">
        <v>481.22387699686385</v>
      </c>
      <c r="Q184" s="104">
        <v>573.29119612725003</v>
      </c>
      <c r="R184" s="104">
        <v>575.42103775129124</v>
      </c>
      <c r="S184" s="104">
        <v>551.06342722734269</v>
      </c>
      <c r="T184" s="104">
        <v>557.368409037015</v>
      </c>
      <c r="U184" s="104">
        <v>536.25232218378403</v>
      </c>
      <c r="V184" s="104">
        <v>483.92239860541383</v>
      </c>
      <c r="W184" s="104">
        <v>511.06707293102369</v>
      </c>
      <c r="DA184" s="132" t="s">
        <v>2309</v>
      </c>
    </row>
    <row r="185" spans="1:105" ht="12" customHeight="1" x14ac:dyDescent="0.25">
      <c r="A185" s="106" t="s">
        <v>122</v>
      </c>
      <c r="B185" s="101">
        <v>1467.7643399697322</v>
      </c>
      <c r="C185" s="101">
        <v>1302.7280336679921</v>
      </c>
      <c r="D185" s="101">
        <v>1487.7471542532164</v>
      </c>
      <c r="E185" s="101">
        <v>1482.9661656819726</v>
      </c>
      <c r="F185" s="101">
        <v>1435.2706210065664</v>
      </c>
      <c r="G185" s="101">
        <v>1436.0075625830175</v>
      </c>
      <c r="H185" s="101">
        <v>1404.8938960951343</v>
      </c>
      <c r="I185" s="101">
        <v>1456.7834835175461</v>
      </c>
      <c r="J185" s="101">
        <v>1339.073947490162</v>
      </c>
      <c r="K185" s="101">
        <v>1419.8024989581027</v>
      </c>
      <c r="L185" s="101">
        <v>1392.8770524948191</v>
      </c>
      <c r="M185" s="101">
        <v>1425.0967191138066</v>
      </c>
      <c r="N185" s="101">
        <v>1395.6073719695116</v>
      </c>
      <c r="O185" s="101">
        <v>1389.9529793091015</v>
      </c>
      <c r="P185" s="101">
        <v>1419.9226341219357</v>
      </c>
      <c r="Q185" s="101">
        <v>1401.0236337375279</v>
      </c>
      <c r="R185" s="101">
        <v>1420.5852282685935</v>
      </c>
      <c r="S185" s="101">
        <v>1398.7821467366027</v>
      </c>
      <c r="T185" s="101">
        <v>1321.3396860166827</v>
      </c>
      <c r="U185" s="101">
        <v>1244.4819834352245</v>
      </c>
      <c r="V185" s="101">
        <v>1156.6566387911851</v>
      </c>
      <c r="W185" s="101">
        <v>1129.7413633066194</v>
      </c>
      <c r="DA185" s="131" t="s">
        <v>2310</v>
      </c>
    </row>
    <row r="186" spans="1:105" ht="12" customHeight="1" x14ac:dyDescent="0.25">
      <c r="A186" s="107" t="s">
        <v>121</v>
      </c>
      <c r="B186" s="104">
        <v>1264.4889421957432</v>
      </c>
      <c r="C186" s="104">
        <v>1104.6955993568752</v>
      </c>
      <c r="D186" s="104">
        <v>1275.7820028089741</v>
      </c>
      <c r="E186" s="104">
        <v>1269.2187786568029</v>
      </c>
      <c r="F186" s="104">
        <v>1230.871257008499</v>
      </c>
      <c r="G186" s="104">
        <v>1237.3825037422173</v>
      </c>
      <c r="H186" s="104">
        <v>1211.642516422376</v>
      </c>
      <c r="I186" s="104">
        <v>1270.7267014361337</v>
      </c>
      <c r="J186" s="104">
        <v>1151.483581138014</v>
      </c>
      <c r="K186" s="104">
        <v>1227.6338489915358</v>
      </c>
      <c r="L186" s="104">
        <v>1177.6329578557184</v>
      </c>
      <c r="M186" s="104">
        <v>1221.917416593699</v>
      </c>
      <c r="N186" s="104">
        <v>1192.8517709225721</v>
      </c>
      <c r="O186" s="104">
        <v>1192.8552860710424</v>
      </c>
      <c r="P186" s="104">
        <v>1227.4609148547081</v>
      </c>
      <c r="Q186" s="104">
        <v>1222.2617416385913</v>
      </c>
      <c r="R186" s="104">
        <v>1246.6553025772389</v>
      </c>
      <c r="S186" s="104">
        <v>1230.8073679437898</v>
      </c>
      <c r="T186" s="104">
        <v>1167.1367022587879</v>
      </c>
      <c r="U186" s="104">
        <v>1099.1386619734353</v>
      </c>
      <c r="V186" s="104">
        <v>1027.1082269144708</v>
      </c>
      <c r="W186" s="104">
        <v>1006.7542739587252</v>
      </c>
      <c r="DA186" s="132" t="s">
        <v>2311</v>
      </c>
    </row>
    <row r="187" spans="1:105" ht="12" customHeight="1" x14ac:dyDescent="0.25">
      <c r="A187" s="108" t="s">
        <v>53</v>
      </c>
      <c r="B187" s="98">
        <v>789.86497372027338</v>
      </c>
      <c r="C187" s="98">
        <v>630.3986884750035</v>
      </c>
      <c r="D187" s="98">
        <v>757.63566581219675</v>
      </c>
      <c r="E187" s="98">
        <v>739.01135813879193</v>
      </c>
      <c r="F187" s="98">
        <v>716.77415919716805</v>
      </c>
      <c r="G187" s="98">
        <v>727.45060659133867</v>
      </c>
      <c r="H187" s="98">
        <v>700.5787010481364</v>
      </c>
      <c r="I187" s="98">
        <v>774.89839150782905</v>
      </c>
      <c r="J187" s="98">
        <v>645.62810560494518</v>
      </c>
      <c r="K187" s="98">
        <v>706.85027905602078</v>
      </c>
      <c r="L187" s="98">
        <v>587.18338560731354</v>
      </c>
      <c r="M187" s="98">
        <v>660.89565790429435</v>
      </c>
      <c r="N187" s="98">
        <v>618.56468227239429</v>
      </c>
      <c r="O187" s="98">
        <v>629.94590473918629</v>
      </c>
      <c r="P187" s="98">
        <v>669.66155280367695</v>
      </c>
      <c r="Q187" s="98">
        <v>667.08652577053897</v>
      </c>
      <c r="R187" s="98">
        <v>699.50844349077795</v>
      </c>
      <c r="S187" s="98">
        <v>690.5935886510498</v>
      </c>
      <c r="T187" s="98">
        <v>627.2248605130693</v>
      </c>
      <c r="U187" s="98">
        <v>568.62055163118737</v>
      </c>
      <c r="V187" s="98">
        <v>523.76992320435136</v>
      </c>
      <c r="W187" s="98">
        <v>509.74311004354996</v>
      </c>
      <c r="DA187" s="63" t="s">
        <v>2312</v>
      </c>
    </row>
    <row r="188" spans="1:105" ht="12" customHeight="1" x14ac:dyDescent="0.25">
      <c r="A188" s="108" t="s">
        <v>52</v>
      </c>
      <c r="B188" s="98">
        <v>474.62396847546989</v>
      </c>
      <c r="C188" s="98">
        <v>474.29691088187155</v>
      </c>
      <c r="D188" s="98">
        <v>518.14633699677734</v>
      </c>
      <c r="E188" s="98">
        <v>530.20742051801096</v>
      </c>
      <c r="F188" s="98">
        <v>514.09709781133131</v>
      </c>
      <c r="G188" s="98">
        <v>509.9318971508784</v>
      </c>
      <c r="H188" s="98">
        <v>511.0638153742396</v>
      </c>
      <c r="I188" s="98">
        <v>495.82830992830463</v>
      </c>
      <c r="J188" s="98">
        <v>505.85547553306901</v>
      </c>
      <c r="K188" s="98">
        <v>520.78356993551506</v>
      </c>
      <c r="L188" s="98">
        <v>590.44957224840471</v>
      </c>
      <c r="M188" s="98">
        <v>561.02175868940492</v>
      </c>
      <c r="N188" s="98">
        <v>574.28708865017768</v>
      </c>
      <c r="O188" s="98">
        <v>562.90938133185625</v>
      </c>
      <c r="P188" s="98">
        <v>557.79936205103115</v>
      </c>
      <c r="Q188" s="98">
        <v>555.17521586805242</v>
      </c>
      <c r="R188" s="98">
        <v>547.14685908646072</v>
      </c>
      <c r="S188" s="98">
        <v>540.21377929274013</v>
      </c>
      <c r="T188" s="98">
        <v>539.91184174571845</v>
      </c>
      <c r="U188" s="98">
        <v>530.51811034224806</v>
      </c>
      <c r="V188" s="98">
        <v>503.33830371011953</v>
      </c>
      <c r="W188" s="98">
        <v>497.01116391517536</v>
      </c>
      <c r="DA188" s="63" t="s">
        <v>2313</v>
      </c>
    </row>
    <row r="189" spans="1:105" ht="12" customHeight="1" x14ac:dyDescent="0.25">
      <c r="A189" s="121" t="s">
        <v>54</v>
      </c>
      <c r="B189" s="122">
        <v>270.12736355707955</v>
      </c>
      <c r="C189" s="122">
        <v>288.91222282973956</v>
      </c>
      <c r="D189" s="122">
        <v>286.90179603451702</v>
      </c>
      <c r="E189" s="122">
        <v>287.24315427280339</v>
      </c>
      <c r="F189" s="122">
        <v>293.29709635861957</v>
      </c>
      <c r="G189" s="122">
        <v>293.69643588422929</v>
      </c>
      <c r="H189" s="122">
        <v>324.35030026867241</v>
      </c>
      <c r="I189" s="122">
        <v>296.16381040612373</v>
      </c>
      <c r="J189" s="122">
        <v>309.83168387100903</v>
      </c>
      <c r="K189" s="122">
        <v>281.84545305709105</v>
      </c>
      <c r="L189" s="122">
        <v>361.20592207916087</v>
      </c>
      <c r="M189" s="122">
        <v>344.65268243220771</v>
      </c>
      <c r="N189" s="122">
        <v>340.68890266027836</v>
      </c>
      <c r="O189" s="122">
        <v>333.82860915563873</v>
      </c>
      <c r="P189" s="122">
        <v>327.41150808496906</v>
      </c>
      <c r="Q189" s="122">
        <v>322.20592194181535</v>
      </c>
      <c r="R189" s="122">
        <v>314.47273343082628</v>
      </c>
      <c r="S189" s="122">
        <v>308.58390073099696</v>
      </c>
      <c r="T189" s="122">
        <v>303.2968401748804</v>
      </c>
      <c r="U189" s="122">
        <v>297.80763887198532</v>
      </c>
      <c r="V189" s="122">
        <v>291.40845113775816</v>
      </c>
      <c r="W189" s="122">
        <v>286.66631202681481</v>
      </c>
      <c r="DA189" s="130" t="s">
        <v>2314</v>
      </c>
    </row>
    <row r="190" spans="1:105" ht="12" customHeight="1" x14ac:dyDescent="0.25">
      <c r="A190" s="97" t="s">
        <v>175</v>
      </c>
      <c r="B190" s="98">
        <v>285.47332094028508</v>
      </c>
      <c r="C190" s="98">
        <v>305.81517062157252</v>
      </c>
      <c r="D190" s="98">
        <v>303.18633196992408</v>
      </c>
      <c r="E190" s="98">
        <v>304.12165533968965</v>
      </c>
      <c r="F190" s="98">
        <v>310.10372054818697</v>
      </c>
      <c r="G190" s="98">
        <v>310.74495843404031</v>
      </c>
      <c r="H190" s="98">
        <v>344.44818613747998</v>
      </c>
      <c r="I190" s="98">
        <v>312.5580983683808</v>
      </c>
      <c r="J190" s="98">
        <v>328.77461337576648</v>
      </c>
      <c r="K190" s="98">
        <v>298.84598566250577</v>
      </c>
      <c r="L190" s="98">
        <v>389.33155639667604</v>
      </c>
      <c r="M190" s="98">
        <v>367.18569670057735</v>
      </c>
      <c r="N190" s="98">
        <v>362.1814751289794</v>
      </c>
      <c r="O190" s="98">
        <v>355.50998617077073</v>
      </c>
      <c r="P190" s="98">
        <v>349.34751400161048</v>
      </c>
      <c r="Q190" s="98">
        <v>345.43748667959568</v>
      </c>
      <c r="R190" s="98">
        <v>337.6036402479466</v>
      </c>
      <c r="S190" s="98">
        <v>332.48649438484256</v>
      </c>
      <c r="T190" s="98">
        <v>328.03357957075457</v>
      </c>
      <c r="U190" s="98">
        <v>323.18332025720832</v>
      </c>
      <c r="V190" s="98">
        <v>316.81303338021422</v>
      </c>
      <c r="W190" s="98">
        <v>311.99428560229347</v>
      </c>
      <c r="DA190" s="63" t="s">
        <v>2315</v>
      </c>
    </row>
    <row r="191" spans="1:105" ht="12" customHeight="1" x14ac:dyDescent="0.25">
      <c r="A191" s="109" t="s">
        <v>120</v>
      </c>
      <c r="B191" s="33">
        <v>229.24125795315112</v>
      </c>
      <c r="C191" s="33">
        <v>243.50173030030268</v>
      </c>
      <c r="D191" s="33">
        <v>243.2304524894675</v>
      </c>
      <c r="E191" s="33">
        <v>241.9541514172609</v>
      </c>
      <c r="F191" s="33">
        <v>248.3070039705631</v>
      </c>
      <c r="G191" s="33">
        <v>248.17856698722539</v>
      </c>
      <c r="H191" s="33">
        <v>270.610680665291</v>
      </c>
      <c r="I191" s="33">
        <v>252.67597683332275</v>
      </c>
      <c r="J191" s="33">
        <v>259.28444082299643</v>
      </c>
      <c r="K191" s="33">
        <v>236.4817736730671</v>
      </c>
      <c r="L191" s="33">
        <v>288.50217656167359</v>
      </c>
      <c r="M191" s="33">
        <v>287.11385844143939</v>
      </c>
      <c r="N191" s="33">
        <v>286.23708069481557</v>
      </c>
      <c r="O191" s="33">
        <v>279.70711763448105</v>
      </c>
      <c r="P191" s="33">
        <v>273.32985835609639</v>
      </c>
      <c r="Q191" s="33">
        <v>267.28015869325975</v>
      </c>
      <c r="R191" s="33">
        <v>260.9398377902217</v>
      </c>
      <c r="S191" s="33">
        <v>254.67060325444797</v>
      </c>
      <c r="T191" s="33">
        <v>248.42018494529592</v>
      </c>
      <c r="U191" s="33">
        <v>242.32122044836015</v>
      </c>
      <c r="V191" s="33">
        <v>236.20872286089326</v>
      </c>
      <c r="W191" s="33">
        <v>232.38539871259815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8944.6667663432036</v>
      </c>
      <c r="C193" s="117">
        <f t="shared" si="94"/>
        <v>9526.247709734429</v>
      </c>
      <c r="D193" s="117">
        <f t="shared" si="94"/>
        <v>9248.2876638781781</v>
      </c>
      <c r="E193" s="117">
        <f t="shared" si="94"/>
        <v>9548.2074859740769</v>
      </c>
      <c r="F193" s="117">
        <f t="shared" si="94"/>
        <v>9235.1299394080615</v>
      </c>
      <c r="G193" s="117">
        <f t="shared" si="94"/>
        <v>9014.185710099644</v>
      </c>
      <c r="H193" s="117">
        <f t="shared" si="94"/>
        <v>9214.5312939801188</v>
      </c>
      <c r="I193" s="117">
        <f t="shared" si="94"/>
        <v>8327.2567000421896</v>
      </c>
      <c r="J193" s="117">
        <f t="shared" si="94"/>
        <v>9560.4603416977952</v>
      </c>
      <c r="K193" s="117">
        <f t="shared" si="94"/>
        <v>9643.407723787268</v>
      </c>
      <c r="L193" s="117">
        <f t="shared" si="94"/>
        <v>11379.587495671653</v>
      </c>
      <c r="M193" s="117">
        <f t="shared" si="94"/>
        <v>9034.9728954105012</v>
      </c>
      <c r="N193" s="117">
        <f t="shared" si="94"/>
        <v>9910.2280444076041</v>
      </c>
      <c r="O193" s="117">
        <f t="shared" si="94"/>
        <v>10715.688559991728</v>
      </c>
      <c r="P193" s="117">
        <f t="shared" si="94"/>
        <v>8065.5262985013742</v>
      </c>
      <c r="Q193" s="117">
        <f t="shared" si="94"/>
        <v>8621.557547033819</v>
      </c>
      <c r="R193" s="117">
        <f t="shared" ref="R193:V193" si="95">R194+R197+R199+R208</f>
        <v>8986.1056547571952</v>
      </c>
      <c r="S193" s="117">
        <f t="shared" si="95"/>
        <v>8804.2138939320666</v>
      </c>
      <c r="T193" s="117">
        <f t="shared" si="95"/>
        <v>8867.454322012034</v>
      </c>
      <c r="U193" s="117">
        <f t="shared" si="95"/>
        <v>8678.2801536992156</v>
      </c>
      <c r="V193" s="117">
        <f t="shared" si="95"/>
        <v>8398.7409997586383</v>
      </c>
      <c r="W193" s="117">
        <f t="shared" ref="W193" si="96">W194+W197+W199+W208</f>
        <v>9623.8109180824704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7813.3253984473449</v>
      </c>
      <c r="C194" s="122">
        <f t="shared" si="97"/>
        <v>8360.0978816907027</v>
      </c>
      <c r="D194" s="122">
        <f t="shared" si="97"/>
        <v>8003.9167708976483</v>
      </c>
      <c r="E194" s="122">
        <f t="shared" si="97"/>
        <v>8267.4281064565639</v>
      </c>
      <c r="F194" s="122">
        <f t="shared" si="97"/>
        <v>7987.7610673962417</v>
      </c>
      <c r="G194" s="122">
        <f t="shared" si="97"/>
        <v>7774.8685187495512</v>
      </c>
      <c r="H194" s="122">
        <f t="shared" si="97"/>
        <v>7935.412958935397</v>
      </c>
      <c r="I194" s="122">
        <f t="shared" si="97"/>
        <v>7120.5106303034399</v>
      </c>
      <c r="J194" s="122">
        <f t="shared" si="97"/>
        <v>8298.0240668398619</v>
      </c>
      <c r="K194" s="122">
        <f t="shared" si="97"/>
        <v>8370.9656370972607</v>
      </c>
      <c r="L194" s="122">
        <f t="shared" si="97"/>
        <v>9863.746892667541</v>
      </c>
      <c r="M194" s="122">
        <f t="shared" si="97"/>
        <v>7809.7139818161222</v>
      </c>
      <c r="N194" s="122">
        <f t="shared" si="97"/>
        <v>8619.8555335308938</v>
      </c>
      <c r="O194" s="122">
        <f t="shared" si="97"/>
        <v>9311.9401712086292</v>
      </c>
      <c r="P194" s="122">
        <f t="shared" si="97"/>
        <v>6871.1501229577643</v>
      </c>
      <c r="Q194" s="122">
        <f t="shared" si="97"/>
        <v>7223.0126531464884</v>
      </c>
      <c r="R194" s="122">
        <f t="shared" ref="R194:V194" si="98">SUM(R195:R196)</f>
        <v>7534.049579500318</v>
      </c>
      <c r="S194" s="122">
        <f t="shared" si="98"/>
        <v>7392.215876572036</v>
      </c>
      <c r="T194" s="122">
        <f t="shared" si="98"/>
        <v>7476.3428829180566</v>
      </c>
      <c r="U194" s="122">
        <f t="shared" si="98"/>
        <v>7352.736594519286</v>
      </c>
      <c r="V194" s="122">
        <f t="shared" si="98"/>
        <v>7173.5270375753134</v>
      </c>
      <c r="W194" s="122">
        <f t="shared" ref="W194" si="99">SUM(W195:W196)</f>
        <v>8331.7535065426146</v>
      </c>
      <c r="DA194" s="130" t="s">
        <v>2468</v>
      </c>
    </row>
    <row r="195" spans="1:105" ht="12" customHeight="1" x14ac:dyDescent="0.25">
      <c r="A195" s="97" t="s">
        <v>217</v>
      </c>
      <c r="B195" s="98">
        <v>7634.768134796298</v>
      </c>
      <c r="C195" s="98">
        <v>8172.0195534120521</v>
      </c>
      <c r="D195" s="98">
        <v>7827.2707946405635</v>
      </c>
      <c r="E195" s="98">
        <v>8088.2358365960881</v>
      </c>
      <c r="F195" s="98">
        <v>7818.0708377268238</v>
      </c>
      <c r="G195" s="98">
        <v>7613.5617044497048</v>
      </c>
      <c r="H195" s="98">
        <v>7774.8663781507366</v>
      </c>
      <c r="I195" s="98">
        <v>6980.6036974259605</v>
      </c>
      <c r="J195" s="98">
        <v>8134.3103679801079</v>
      </c>
      <c r="K195" s="98">
        <v>8207.7821030815012</v>
      </c>
      <c r="L195" s="98">
        <v>9667.4983766778114</v>
      </c>
      <c r="M195" s="98">
        <v>7663.5994120193645</v>
      </c>
      <c r="N195" s="98">
        <v>8458.7230436319915</v>
      </c>
      <c r="O195" s="98">
        <v>9136.711028404543</v>
      </c>
      <c r="P195" s="98">
        <v>6750.3556704040711</v>
      </c>
      <c r="Q195" s="98">
        <v>7092.5478189199721</v>
      </c>
      <c r="R195" s="98">
        <v>7397.4052855187238</v>
      </c>
      <c r="S195" s="98">
        <v>7260.3506802949705</v>
      </c>
      <c r="T195" s="98">
        <v>7344.4701408067904</v>
      </c>
      <c r="U195" s="98">
        <v>7225.6142606161411</v>
      </c>
      <c r="V195" s="98">
        <v>7052.6041645633632</v>
      </c>
      <c r="W195" s="98">
        <v>8187.9362551718405</v>
      </c>
      <c r="DA195" s="63" t="s">
        <v>2469</v>
      </c>
    </row>
    <row r="196" spans="1:105" ht="12" customHeight="1" x14ac:dyDescent="0.25">
      <c r="A196" s="97" t="s">
        <v>53</v>
      </c>
      <c r="B196" s="98">
        <v>178.55726365104658</v>
      </c>
      <c r="C196" s="98">
        <v>188.07832827865124</v>
      </c>
      <c r="D196" s="98">
        <v>176.64597625708504</v>
      </c>
      <c r="E196" s="98">
        <v>179.19226986047497</v>
      </c>
      <c r="F196" s="98">
        <v>169.69022966941753</v>
      </c>
      <c r="G196" s="98">
        <v>161.3068142998462</v>
      </c>
      <c r="H196" s="98">
        <v>160.54658078466042</v>
      </c>
      <c r="I196" s="98">
        <v>139.90693287747968</v>
      </c>
      <c r="J196" s="98">
        <v>163.71369885975466</v>
      </c>
      <c r="K196" s="98">
        <v>163.1835340157599</v>
      </c>
      <c r="L196" s="98">
        <v>196.24851598973027</v>
      </c>
      <c r="M196" s="98">
        <v>146.11456979675802</v>
      </c>
      <c r="N196" s="98">
        <v>161.13248989890258</v>
      </c>
      <c r="O196" s="98">
        <v>175.22914280408594</v>
      </c>
      <c r="P196" s="98">
        <v>120.79445255369329</v>
      </c>
      <c r="Q196" s="98">
        <v>130.46483422651605</v>
      </c>
      <c r="R196" s="98">
        <v>136.6442939815945</v>
      </c>
      <c r="S196" s="98">
        <v>131.86519627706531</v>
      </c>
      <c r="T196" s="98">
        <v>131.8727421112666</v>
      </c>
      <c r="U196" s="98">
        <v>127.12233390314482</v>
      </c>
      <c r="V196" s="98">
        <v>120.92287301195027</v>
      </c>
      <c r="W196" s="98">
        <v>143.81725137077402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10.35894907010899</v>
      </c>
      <c r="C197" s="122">
        <f t="shared" si="100"/>
        <v>10.901082493646001</v>
      </c>
      <c r="D197" s="122">
        <f t="shared" si="100"/>
        <v>11.879485575878514</v>
      </c>
      <c r="E197" s="122">
        <f t="shared" si="100"/>
        <v>18.083871548925302</v>
      </c>
      <c r="F197" s="122">
        <f t="shared" si="100"/>
        <v>14.4883824998752</v>
      </c>
      <c r="G197" s="122">
        <f t="shared" si="100"/>
        <v>16.446480784276222</v>
      </c>
      <c r="H197" s="122">
        <f t="shared" si="100"/>
        <v>28.010906206948391</v>
      </c>
      <c r="I197" s="122">
        <f t="shared" si="100"/>
        <v>20.726029378829598</v>
      </c>
      <c r="J197" s="122">
        <f t="shared" si="100"/>
        <v>22.773594394356731</v>
      </c>
      <c r="K197" s="122">
        <f t="shared" si="100"/>
        <v>26.765338522069353</v>
      </c>
      <c r="L197" s="122">
        <f t="shared" si="100"/>
        <v>31.441184640894292</v>
      </c>
      <c r="M197" s="122">
        <f t="shared" si="100"/>
        <v>41.78796991386767</v>
      </c>
      <c r="N197" s="122">
        <f t="shared" si="100"/>
        <v>52.36331086818484</v>
      </c>
      <c r="O197" s="122">
        <f t="shared" si="100"/>
        <v>62.549945116245652</v>
      </c>
      <c r="P197" s="122">
        <f t="shared" si="100"/>
        <v>74.513052431548772</v>
      </c>
      <c r="Q197" s="122">
        <f t="shared" si="100"/>
        <v>86.397639870370483</v>
      </c>
      <c r="R197" s="122">
        <f t="shared" si="100"/>
        <v>98.394397881240138</v>
      </c>
      <c r="S197" s="122">
        <f t="shared" si="100"/>
        <v>111.06350239483621</v>
      </c>
      <c r="T197" s="122">
        <f t="shared" si="100"/>
        <v>124.31244103852856</v>
      </c>
      <c r="U197" s="122">
        <f t="shared" si="100"/>
        <v>137.8016549299885</v>
      </c>
      <c r="V197" s="122">
        <f t="shared" si="100"/>
        <v>150.49894503897559</v>
      </c>
      <c r="W197" s="122">
        <f t="shared" si="100"/>
        <v>164.39476449442739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10.35894907010899</v>
      </c>
      <c r="C198" s="98">
        <f>RES_hhdet_tesh!C67</f>
        <v>10.901082493646001</v>
      </c>
      <c r="D198" s="98">
        <f>RES_hhdet_tesh!D67</f>
        <v>11.879485575878514</v>
      </c>
      <c r="E198" s="98">
        <f>RES_hhdet_tesh!E67</f>
        <v>18.083871548925302</v>
      </c>
      <c r="F198" s="98">
        <f>RES_hhdet_tesh!F67</f>
        <v>14.4883824998752</v>
      </c>
      <c r="G198" s="98">
        <f>RES_hhdet_tesh!G67</f>
        <v>16.446480784276222</v>
      </c>
      <c r="H198" s="98">
        <f>RES_hhdet_tesh!H67</f>
        <v>28.010906206948391</v>
      </c>
      <c r="I198" s="98">
        <f>RES_hhdet_tesh!I67</f>
        <v>20.726029378829598</v>
      </c>
      <c r="J198" s="98">
        <f>RES_hhdet_tesh!J67</f>
        <v>22.773594394356731</v>
      </c>
      <c r="K198" s="98">
        <f>RES_hhdet_tesh!K67</f>
        <v>26.765338522069353</v>
      </c>
      <c r="L198" s="98">
        <f>RES_hhdet_tesh!L67</f>
        <v>31.441184640894292</v>
      </c>
      <c r="M198" s="98">
        <f>RES_hhdet_tesh!M67</f>
        <v>41.78796991386767</v>
      </c>
      <c r="N198" s="98">
        <f>RES_hhdet_tesh!N67</f>
        <v>52.36331086818484</v>
      </c>
      <c r="O198" s="98">
        <f>RES_hhdet_tesh!O67</f>
        <v>62.549945116245652</v>
      </c>
      <c r="P198" s="98">
        <f>RES_hhdet_tesh!P67</f>
        <v>74.513052431548772</v>
      </c>
      <c r="Q198" s="98">
        <f>RES_hhdet_tesh!Q67</f>
        <v>86.397639870370483</v>
      </c>
      <c r="R198" s="98">
        <f>RES_hhdet_tesh!R67</f>
        <v>98.394397881240138</v>
      </c>
      <c r="S198" s="98">
        <f>RES_hhdet_tesh!S67</f>
        <v>111.06350239483621</v>
      </c>
      <c r="T198" s="98">
        <f>RES_hhdet_tesh!T67</f>
        <v>124.31244103852856</v>
      </c>
      <c r="U198" s="98">
        <f>RES_hhdet_tesh!U67</f>
        <v>137.8016549299885</v>
      </c>
      <c r="V198" s="98">
        <f>RES_hhdet_tesh!V67</f>
        <v>150.49894503897559</v>
      </c>
      <c r="W198" s="98">
        <f>RES_hhdet_tesh!W67</f>
        <v>164.39476449442739</v>
      </c>
      <c r="DA198" s="63" t="s">
        <v>2472</v>
      </c>
    </row>
    <row r="199" spans="1:105" ht="12" customHeight="1" x14ac:dyDescent="0.25">
      <c r="A199" s="121" t="s">
        <v>55</v>
      </c>
      <c r="B199" s="122">
        <v>947.90399184321939</v>
      </c>
      <c r="C199" s="122">
        <v>969.87538165164074</v>
      </c>
      <c r="D199" s="122">
        <v>1047.93703812229</v>
      </c>
      <c r="E199" s="122">
        <v>1077.573573344456</v>
      </c>
      <c r="F199" s="122">
        <v>1043.341583546021</v>
      </c>
      <c r="G199" s="122">
        <v>1032.598094306205</v>
      </c>
      <c r="H199" s="122">
        <v>1040.5668714995156</v>
      </c>
      <c r="I199" s="122">
        <v>993.20557938159948</v>
      </c>
      <c r="J199" s="122">
        <v>1038.1087965690929</v>
      </c>
      <c r="K199" s="122">
        <v>1062.1416088011113</v>
      </c>
      <c r="L199" s="122">
        <v>1249.3157250875095</v>
      </c>
      <c r="M199" s="122">
        <v>958.29183331238698</v>
      </c>
      <c r="N199" s="122">
        <v>1015.0040783402408</v>
      </c>
      <c r="O199" s="122">
        <v>1122.3250128595275</v>
      </c>
      <c r="P199" s="122">
        <v>904.89234420447474</v>
      </c>
      <c r="Q199" s="122">
        <v>1099.9503708721434</v>
      </c>
      <c r="R199" s="122">
        <v>1145.903888056042</v>
      </c>
      <c r="S199" s="122">
        <v>1096.2339056882133</v>
      </c>
      <c r="T199" s="122">
        <v>1064.7416341665232</v>
      </c>
      <c r="U199" s="122">
        <v>988.37537754468349</v>
      </c>
      <c r="V199" s="122">
        <v>878.63965923910121</v>
      </c>
      <c r="W199" s="122">
        <v>933.61512553899195</v>
      </c>
      <c r="DA199" s="130" t="s">
        <v>2473</v>
      </c>
    </row>
    <row r="200" spans="1:105" ht="12" customHeight="1" x14ac:dyDescent="0.25">
      <c r="A200" s="97" t="s">
        <v>134</v>
      </c>
      <c r="B200" s="98">
        <v>947.3994194349425</v>
      </c>
      <c r="C200" s="98">
        <v>970.28616580630671</v>
      </c>
      <c r="D200" s="98">
        <v>1047.8265625930915</v>
      </c>
      <c r="E200" s="98">
        <v>1077.730823586264</v>
      </c>
      <c r="F200" s="98">
        <v>1043.4577849244367</v>
      </c>
      <c r="G200" s="98">
        <v>1032.5729865958026</v>
      </c>
      <c r="H200" s="98">
        <v>1040.7437013106544</v>
      </c>
      <c r="I200" s="98">
        <v>992.48766534725416</v>
      </c>
      <c r="J200" s="98">
        <v>1038.7969018183635</v>
      </c>
      <c r="K200" s="98">
        <v>1062.4127854754736</v>
      </c>
      <c r="L200" s="98">
        <v>1251.7801648711345</v>
      </c>
      <c r="M200" s="98">
        <v>957.45161037821072</v>
      </c>
      <c r="N200" s="98">
        <v>1014.8506738539827</v>
      </c>
      <c r="O200" s="98">
        <v>1123.2265925036743</v>
      </c>
      <c r="P200" s="98">
        <v>904.0092503481784</v>
      </c>
      <c r="Q200" s="98">
        <v>1100.3296019784116</v>
      </c>
      <c r="R200" s="98">
        <v>1146.4383604023078</v>
      </c>
      <c r="S200" s="98">
        <v>1096.4239870385081</v>
      </c>
      <c r="T200" s="98">
        <v>1065.087179546437</v>
      </c>
      <c r="U200" s="98">
        <v>988.48247614644606</v>
      </c>
      <c r="V200" s="98">
        <v>878.08936724507703</v>
      </c>
      <c r="W200" s="98">
        <v>933.87772611982837</v>
      </c>
      <c r="DA200" s="63" t="s">
        <v>2474</v>
      </c>
    </row>
    <row r="201" spans="1:105" ht="12" customHeight="1" x14ac:dyDescent="0.25">
      <c r="A201" s="97" t="s">
        <v>133</v>
      </c>
      <c r="B201" s="98">
        <v>947.39941943494273</v>
      </c>
      <c r="C201" s="98">
        <v>970.24897727362725</v>
      </c>
      <c r="D201" s="98">
        <v>1047.8157516235801</v>
      </c>
      <c r="E201" s="98">
        <v>1077.6721426041502</v>
      </c>
      <c r="F201" s="98">
        <v>1043.3307567226659</v>
      </c>
      <c r="G201" s="98">
        <v>1032.4589747282525</v>
      </c>
      <c r="H201" s="98">
        <v>1040.6284306824948</v>
      </c>
      <c r="I201" s="98">
        <v>992.50208270837425</v>
      </c>
      <c r="J201" s="98">
        <v>1038.5656330156073</v>
      </c>
      <c r="K201" s="98">
        <v>1062.2258037995609</v>
      </c>
      <c r="L201" s="98">
        <v>1251.5488315387006</v>
      </c>
      <c r="M201" s="98">
        <v>957.58788880356747</v>
      </c>
      <c r="N201" s="98">
        <v>1015.1720797360523</v>
      </c>
      <c r="O201" s="98">
        <v>1123.2343707448622</v>
      </c>
      <c r="P201" s="98">
        <v>904.43367413579779</v>
      </c>
      <c r="Q201" s="98">
        <v>1100.4653802392918</v>
      </c>
      <c r="R201" s="98">
        <v>1146.0998253068742</v>
      </c>
      <c r="S201" s="98">
        <v>1096.4333723275402</v>
      </c>
      <c r="T201" s="98">
        <v>1065.5008303423142</v>
      </c>
      <c r="U201" s="98">
        <v>989.17581558225697</v>
      </c>
      <c r="V201" s="98">
        <v>879.27754731564028</v>
      </c>
      <c r="W201" s="98">
        <v>934.46126120496046</v>
      </c>
      <c r="DA201" s="63" t="s">
        <v>2475</v>
      </c>
    </row>
    <row r="202" spans="1:105" ht="12" customHeight="1" x14ac:dyDescent="0.25">
      <c r="A202" s="100" t="s">
        <v>217</v>
      </c>
      <c r="B202" s="101">
        <v>505.49593095290402</v>
      </c>
      <c r="C202" s="101">
        <v>475.56215743082589</v>
      </c>
      <c r="D202" s="101">
        <v>534.64236539160856</v>
      </c>
      <c r="E202" s="101">
        <v>540.14244364410411</v>
      </c>
      <c r="F202" s="101">
        <v>523.79583181552516</v>
      </c>
      <c r="G202" s="101">
        <v>523.87163837475566</v>
      </c>
      <c r="H202" s="101">
        <v>520.69070267293341</v>
      </c>
      <c r="I202" s="101">
        <v>524.12083612958509</v>
      </c>
      <c r="J202" s="101">
        <v>506.56106019811858</v>
      </c>
      <c r="K202" s="101">
        <v>531.15144075199294</v>
      </c>
      <c r="L202" s="101">
        <v>557.02997201568508</v>
      </c>
      <c r="M202" s="101">
        <v>440.66380105250875</v>
      </c>
      <c r="N202" s="101">
        <v>447.27763686269645</v>
      </c>
      <c r="O202" s="101">
        <v>517.62789326386633</v>
      </c>
      <c r="P202" s="101">
        <v>423.20979713893416</v>
      </c>
      <c r="Q202" s="101">
        <v>527.17418411204176</v>
      </c>
      <c r="R202" s="101">
        <v>570.67878755558297</v>
      </c>
      <c r="S202" s="101">
        <v>545.3699451001977</v>
      </c>
      <c r="T202" s="101">
        <v>508.1324213052992</v>
      </c>
      <c r="U202" s="101">
        <v>452.92349339847294</v>
      </c>
      <c r="V202" s="101">
        <v>395.35514871022633</v>
      </c>
      <c r="W202" s="101">
        <v>423.39418827393678</v>
      </c>
      <c r="DA202" s="131" t="s">
        <v>2476</v>
      </c>
    </row>
    <row r="203" spans="1:105" ht="12" customHeight="1" x14ac:dyDescent="0.25">
      <c r="A203" s="103" t="s">
        <v>52</v>
      </c>
      <c r="B203" s="104">
        <v>441.9034884820386</v>
      </c>
      <c r="C203" s="104">
        <v>494.6868198428013</v>
      </c>
      <c r="D203" s="104">
        <v>513.17338623197156</v>
      </c>
      <c r="E203" s="104">
        <v>537.52969896004583</v>
      </c>
      <c r="F203" s="104">
        <v>519.53492490714075</v>
      </c>
      <c r="G203" s="104">
        <v>508.58733635349694</v>
      </c>
      <c r="H203" s="104">
        <v>519.9377280095614</v>
      </c>
      <c r="I203" s="104">
        <v>468.38124657878905</v>
      </c>
      <c r="J203" s="104">
        <v>532.00457281748879</v>
      </c>
      <c r="K203" s="104">
        <v>531.07436304756789</v>
      </c>
      <c r="L203" s="104">
        <v>694.51885952301564</v>
      </c>
      <c r="M203" s="104">
        <v>516.92408775105878</v>
      </c>
      <c r="N203" s="104">
        <v>567.89444287335596</v>
      </c>
      <c r="O203" s="104">
        <v>605.60647748099586</v>
      </c>
      <c r="P203" s="104">
        <v>481.22387699686385</v>
      </c>
      <c r="Q203" s="104">
        <v>573.29119612725003</v>
      </c>
      <c r="R203" s="104">
        <v>575.42103775129124</v>
      </c>
      <c r="S203" s="104">
        <v>551.06342722734269</v>
      </c>
      <c r="T203" s="104">
        <v>557.368409037015</v>
      </c>
      <c r="U203" s="104">
        <v>536.25232218378403</v>
      </c>
      <c r="V203" s="104">
        <v>483.92239860541383</v>
      </c>
      <c r="W203" s="104">
        <v>511.06707293102369</v>
      </c>
      <c r="DA203" s="132" t="s">
        <v>2477</v>
      </c>
    </row>
    <row r="204" spans="1:105" ht="12" customHeight="1" x14ac:dyDescent="0.25">
      <c r="A204" s="106" t="s">
        <v>122</v>
      </c>
      <c r="B204" s="101">
        <v>1027.6394558050954</v>
      </c>
      <c r="C204" s="101">
        <v>922.54302475947497</v>
      </c>
      <c r="D204" s="101">
        <v>1059.6539409549089</v>
      </c>
      <c r="E204" s="101">
        <v>1060.0804952600386</v>
      </c>
      <c r="F204" s="101">
        <v>1029.8674133179843</v>
      </c>
      <c r="G204" s="101">
        <v>1035.587883585255</v>
      </c>
      <c r="H204" s="101">
        <v>1019.6002152489447</v>
      </c>
      <c r="I204" s="101">
        <v>1061.2783225454332</v>
      </c>
      <c r="J204" s="101">
        <v>977.42111619427249</v>
      </c>
      <c r="K204" s="101">
        <v>1038.3207903428063</v>
      </c>
      <c r="L204" s="101">
        <v>1020.5027802125717</v>
      </c>
      <c r="M204" s="101">
        <v>1044.6446149742151</v>
      </c>
      <c r="N204" s="101">
        <v>1028.495635352579</v>
      </c>
      <c r="O204" s="101">
        <v>1026.4387501181538</v>
      </c>
      <c r="P204" s="101">
        <v>1052.3760340540023</v>
      </c>
      <c r="Q204" s="101">
        <v>1059.060450051162</v>
      </c>
      <c r="R204" s="101">
        <v>1079.9271451127934</v>
      </c>
      <c r="S204" s="101">
        <v>1073.6156945139239</v>
      </c>
      <c r="T204" s="101">
        <v>1028.3937226004741</v>
      </c>
      <c r="U204" s="101">
        <v>978.82665018511102</v>
      </c>
      <c r="V204" s="101">
        <v>920.90397545759618</v>
      </c>
      <c r="W204" s="101">
        <v>906.59915349518121</v>
      </c>
      <c r="DA204" s="131" t="s">
        <v>2478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922.67798938026476</v>
      </c>
      <c r="D205" s="104">
        <v>1059.838713003895</v>
      </c>
      <c r="E205" s="104">
        <v>1060.3121963550054</v>
      </c>
      <c r="F205" s="104">
        <v>1030.1322789078381</v>
      </c>
      <c r="G205" s="104">
        <v>1035.7469611637084</v>
      </c>
      <c r="H205" s="104">
        <v>1019.7434643916349</v>
      </c>
      <c r="I205" s="104">
        <v>1060.8171513837328</v>
      </c>
      <c r="J205" s="104">
        <v>977.25475325079651</v>
      </c>
      <c r="K205" s="104">
        <v>1038.0411681110597</v>
      </c>
      <c r="L205" s="104">
        <v>1020.4340611933744</v>
      </c>
      <c r="M205" s="104">
        <v>1045.2546363783313</v>
      </c>
      <c r="N205" s="104">
        <v>1029.2062819500986</v>
      </c>
      <c r="O205" s="104">
        <v>1027.1315014402821</v>
      </c>
      <c r="P205" s="104">
        <v>1053.6065248394716</v>
      </c>
      <c r="Q205" s="104">
        <v>1059.456416863964</v>
      </c>
      <c r="R205" s="104">
        <v>1079.6793683632566</v>
      </c>
      <c r="S205" s="104">
        <v>1072.3527605053491</v>
      </c>
      <c r="T205" s="104">
        <v>1027.4884809089644</v>
      </c>
      <c r="U205" s="104">
        <v>978.08873258491076</v>
      </c>
      <c r="V205" s="104">
        <v>920.27527153723531</v>
      </c>
      <c r="W205" s="104">
        <v>906.10119823894991</v>
      </c>
      <c r="DA205" s="132" t="s">
        <v>2479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448.38107849839315</v>
      </c>
      <c r="D206" s="98">
        <v>541.69237600711756</v>
      </c>
      <c r="E206" s="98">
        <v>530.10477583699446</v>
      </c>
      <c r="F206" s="98">
        <v>516.0351810965069</v>
      </c>
      <c r="G206" s="98">
        <v>525.81506401283025</v>
      </c>
      <c r="H206" s="98">
        <v>508.67964901739555</v>
      </c>
      <c r="I206" s="98">
        <v>564.98884145542831</v>
      </c>
      <c r="J206" s="98">
        <v>471.39927771772767</v>
      </c>
      <c r="K206" s="98">
        <v>517.25759817554479</v>
      </c>
      <c r="L206" s="98">
        <v>429.98448894496966</v>
      </c>
      <c r="M206" s="98">
        <v>484.23287768892624</v>
      </c>
      <c r="N206" s="98">
        <v>454.91919329992083</v>
      </c>
      <c r="O206" s="98">
        <v>464.2221201084256</v>
      </c>
      <c r="P206" s="98">
        <v>495.80716278844051</v>
      </c>
      <c r="Q206" s="98">
        <v>504.2812009959116</v>
      </c>
      <c r="R206" s="98">
        <v>532.53250927679574</v>
      </c>
      <c r="S206" s="98">
        <v>532.138981212609</v>
      </c>
      <c r="T206" s="98">
        <v>487.576639163246</v>
      </c>
      <c r="U206" s="98">
        <v>447.57062224266241</v>
      </c>
      <c r="V206" s="98">
        <v>416.93696782711589</v>
      </c>
      <c r="W206" s="98">
        <v>409.0900343237746</v>
      </c>
      <c r="DA206" s="63" t="s">
        <v>2480</v>
      </c>
    </row>
    <row r="207" spans="1:105" ht="12" customHeight="1" x14ac:dyDescent="0.25">
      <c r="A207" s="108" t="s">
        <v>52</v>
      </c>
      <c r="B207" s="98">
        <v>474.62396847546989</v>
      </c>
      <c r="C207" s="98">
        <v>474.29691088187155</v>
      </c>
      <c r="D207" s="98">
        <v>518.14633699677734</v>
      </c>
      <c r="E207" s="98">
        <v>530.20742051801096</v>
      </c>
      <c r="F207" s="98">
        <v>514.09709781133131</v>
      </c>
      <c r="G207" s="98">
        <v>509.9318971508784</v>
      </c>
      <c r="H207" s="98">
        <v>511.0638153742396</v>
      </c>
      <c r="I207" s="98">
        <v>495.82830992830463</v>
      </c>
      <c r="J207" s="98">
        <v>505.85547553306901</v>
      </c>
      <c r="K207" s="98">
        <v>520.78356993551506</v>
      </c>
      <c r="L207" s="98">
        <v>590.44957224840471</v>
      </c>
      <c r="M207" s="98">
        <v>561.02175868940492</v>
      </c>
      <c r="N207" s="98">
        <v>574.28708865017768</v>
      </c>
      <c r="O207" s="98">
        <v>562.90938133185625</v>
      </c>
      <c r="P207" s="98">
        <v>557.79936205103115</v>
      </c>
      <c r="Q207" s="98">
        <v>555.17521586805242</v>
      </c>
      <c r="R207" s="98">
        <v>547.14685908646072</v>
      </c>
      <c r="S207" s="98">
        <v>540.21377929274013</v>
      </c>
      <c r="T207" s="98">
        <v>539.91184174571845</v>
      </c>
      <c r="U207" s="98">
        <v>530.51811034224806</v>
      </c>
      <c r="V207" s="98">
        <v>503.33830371011953</v>
      </c>
      <c r="W207" s="98">
        <v>497.01116391517536</v>
      </c>
      <c r="DA207" s="63" t="s">
        <v>2481</v>
      </c>
    </row>
    <row r="208" spans="1:105" ht="12" customHeight="1" x14ac:dyDescent="0.25">
      <c r="A208" s="121" t="s">
        <v>54</v>
      </c>
      <c r="B208" s="122">
        <v>173.07842698253052</v>
      </c>
      <c r="C208" s="122">
        <v>185.37336389843989</v>
      </c>
      <c r="D208" s="122">
        <v>184.55436928236179</v>
      </c>
      <c r="E208" s="122">
        <v>185.12193462413296</v>
      </c>
      <c r="F208" s="122">
        <v>189.53890596592328</v>
      </c>
      <c r="G208" s="122">
        <v>190.27261625961151</v>
      </c>
      <c r="H208" s="122">
        <v>210.54055733825808</v>
      </c>
      <c r="I208" s="122">
        <v>192.81446097832108</v>
      </c>
      <c r="J208" s="122">
        <v>201.5538838944824</v>
      </c>
      <c r="K208" s="122">
        <v>183.53513936682697</v>
      </c>
      <c r="L208" s="122">
        <v>235.083693275706</v>
      </c>
      <c r="M208" s="122">
        <v>225.17911036812498</v>
      </c>
      <c r="N208" s="122">
        <v>223.0051216682854</v>
      </c>
      <c r="O208" s="122">
        <v>218.87343080732467</v>
      </c>
      <c r="P208" s="122">
        <v>214.97077890758513</v>
      </c>
      <c r="Q208" s="122">
        <v>212.19688314481496</v>
      </c>
      <c r="R208" s="122">
        <v>207.75778931959448</v>
      </c>
      <c r="S208" s="122">
        <v>204.70060927697983</v>
      </c>
      <c r="T208" s="122">
        <v>202.05736388892521</v>
      </c>
      <c r="U208" s="122">
        <v>199.3665267052582</v>
      </c>
      <c r="V208" s="122">
        <v>196.07535790524781</v>
      </c>
      <c r="W208" s="122">
        <v>194.04752150643694</v>
      </c>
      <c r="DA208" s="130" t="s">
        <v>2482</v>
      </c>
    </row>
    <row r="209" spans="1:105" ht="12" customHeight="1" x14ac:dyDescent="0.25">
      <c r="A209" s="97" t="s">
        <v>175</v>
      </c>
      <c r="B209" s="98">
        <v>173.08883638291519</v>
      </c>
      <c r="C209" s="98">
        <v>185.74755711878754</v>
      </c>
      <c r="D209" s="98">
        <v>184.47268375022207</v>
      </c>
      <c r="E209" s="98">
        <v>185.37306904829177</v>
      </c>
      <c r="F209" s="98">
        <v>189.36530575993851</v>
      </c>
      <c r="G209" s="98">
        <v>190.11927842171792</v>
      </c>
      <c r="H209" s="98">
        <v>211.16831335506609</v>
      </c>
      <c r="I209" s="98">
        <v>191.80195069075111</v>
      </c>
      <c r="J209" s="98">
        <v>201.82128986198919</v>
      </c>
      <c r="K209" s="98">
        <v>183.5328418625341</v>
      </c>
      <c r="L209" s="98">
        <v>239.20869111145456</v>
      </c>
      <c r="M209" s="98">
        <v>225.69561941105758</v>
      </c>
      <c r="N209" s="98">
        <v>222.6994878536068</v>
      </c>
      <c r="O209" s="98">
        <v>218.65904723439652</v>
      </c>
      <c r="P209" s="98">
        <v>214.8959213751389</v>
      </c>
      <c r="Q209" s="98">
        <v>212.51362200917305</v>
      </c>
      <c r="R209" s="98">
        <v>207.75644830760547</v>
      </c>
      <c r="S209" s="98">
        <v>204.73889799660148</v>
      </c>
      <c r="T209" s="98">
        <v>202.20179589718822</v>
      </c>
      <c r="U209" s="98">
        <v>199.4929763646258</v>
      </c>
      <c r="V209" s="98">
        <v>195.90049282263706</v>
      </c>
      <c r="W209" s="98">
        <v>193.27799842013508</v>
      </c>
      <c r="DA209" s="63" t="s">
        <v>2483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184.36807780003682</v>
      </c>
      <c r="D210" s="33">
        <v>184.77343090934838</v>
      </c>
      <c r="E210" s="33">
        <v>184.44808167902946</v>
      </c>
      <c r="F210" s="33">
        <v>190.00362090318524</v>
      </c>
      <c r="G210" s="33">
        <v>190.68201311976742</v>
      </c>
      <c r="H210" s="33">
        <v>208.86200419255866</v>
      </c>
      <c r="I210" s="33">
        <v>195.50026709432706</v>
      </c>
      <c r="J210" s="33">
        <v>200.84033879953503</v>
      </c>
      <c r="K210" s="33">
        <v>183.54126995405892</v>
      </c>
      <c r="L210" s="33">
        <v>224.4207233485287</v>
      </c>
      <c r="M210" s="33">
        <v>223.86018682966807</v>
      </c>
      <c r="N210" s="33">
        <v>223.7794504782843</v>
      </c>
      <c r="O210" s="33">
        <v>219.4085794151095</v>
      </c>
      <c r="P210" s="33">
        <v>215.15533478638591</v>
      </c>
      <c r="Q210" s="33">
        <v>211.44802597261344</v>
      </c>
      <c r="R210" s="33">
        <v>207.76089288381817</v>
      </c>
      <c r="S210" s="33">
        <v>204.61424747202881</v>
      </c>
      <c r="T210" s="33">
        <v>201.73695199491104</v>
      </c>
      <c r="U210" s="33">
        <v>199.09003211176582</v>
      </c>
      <c r="V210" s="33">
        <v>196.45530924446308</v>
      </c>
      <c r="W210" s="33">
        <v>195.69670263087073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3189.4578611492138</v>
      </c>
      <c r="C212" s="117">
        <f t="shared" si="101"/>
        <v>3353.1810542903327</v>
      </c>
      <c r="D212" s="117">
        <f t="shared" si="101"/>
        <v>3209.3546401225449</v>
      </c>
      <c r="E212" s="117">
        <f t="shared" si="101"/>
        <v>3266.8550837567668</v>
      </c>
      <c r="F212" s="117">
        <f t="shared" si="101"/>
        <v>3115.2353844825857</v>
      </c>
      <c r="G212" s="117">
        <f t="shared" si="101"/>
        <v>2994.8841636996426</v>
      </c>
      <c r="H212" s="117">
        <f t="shared" si="101"/>
        <v>3007.7160678611349</v>
      </c>
      <c r="I212" s="117">
        <f t="shared" si="101"/>
        <v>2671.3175436239571</v>
      </c>
      <c r="J212" s="117">
        <f t="shared" si="101"/>
        <v>3012.4677216571672</v>
      </c>
      <c r="K212" s="117">
        <f t="shared" si="101"/>
        <v>2978.119032820523</v>
      </c>
      <c r="L212" s="117">
        <f t="shared" si="101"/>
        <v>3436.8697972822461</v>
      </c>
      <c r="M212" s="117">
        <f t="shared" si="101"/>
        <v>2660.0320672378057</v>
      </c>
      <c r="N212" s="117">
        <f t="shared" si="101"/>
        <v>2842.2677492214975</v>
      </c>
      <c r="O212" s="117">
        <f t="shared" si="101"/>
        <v>2996.9443310269635</v>
      </c>
      <c r="P212" s="117">
        <f t="shared" si="101"/>
        <v>2234.5225260654506</v>
      </c>
      <c r="Q212" s="117">
        <f t="shared" si="101"/>
        <v>2363.2421309000542</v>
      </c>
      <c r="R212" s="117">
        <f t="shared" ref="R212:V212" si="102">R213+R216+R218+R227</f>
        <v>2430.1871984911722</v>
      </c>
      <c r="S212" s="117">
        <f t="shared" si="102"/>
        <v>2341.2686068338235</v>
      </c>
      <c r="T212" s="117">
        <f t="shared" si="102"/>
        <v>2321.3579092393747</v>
      </c>
      <c r="U212" s="117">
        <f t="shared" si="102"/>
        <v>2236.1925554596246</v>
      </c>
      <c r="V212" s="117">
        <f t="shared" si="102"/>
        <v>2130.8589559643501</v>
      </c>
      <c r="W212" s="117">
        <f t="shared" ref="W212" si="103">W213+W216+W218+W227</f>
        <v>2413.1892904774913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2821.9645273593424</v>
      </c>
      <c r="C213" s="122">
        <f t="shared" si="104"/>
        <v>2978.4817781216307</v>
      </c>
      <c r="D213" s="122">
        <f t="shared" si="104"/>
        <v>2811.9872111553786</v>
      </c>
      <c r="E213" s="122">
        <f t="shared" si="104"/>
        <v>2862.6310957330729</v>
      </c>
      <c r="F213" s="122">
        <f t="shared" si="104"/>
        <v>2724.9349647753393</v>
      </c>
      <c r="G213" s="122">
        <f t="shared" si="104"/>
        <v>2611.5686465185745</v>
      </c>
      <c r="H213" s="122">
        <f t="shared" si="104"/>
        <v>2620.702618361031</v>
      </c>
      <c r="I213" s="122">
        <f t="shared" si="104"/>
        <v>2309.2387196484292</v>
      </c>
      <c r="J213" s="122">
        <f t="shared" si="104"/>
        <v>2638.1197177929416</v>
      </c>
      <c r="K213" s="122">
        <f t="shared" si="104"/>
        <v>2605.7283080717275</v>
      </c>
      <c r="L213" s="122">
        <f t="shared" si="104"/>
        <v>2999.6017732235559</v>
      </c>
      <c r="M213" s="122">
        <f t="shared" si="104"/>
        <v>2320.5429992469949</v>
      </c>
      <c r="N213" s="122">
        <f t="shared" si="104"/>
        <v>2493.2139670215097</v>
      </c>
      <c r="O213" s="122">
        <f t="shared" si="104"/>
        <v>2624.2444660131282</v>
      </c>
      <c r="P213" s="122">
        <f t="shared" si="104"/>
        <v>1926.7309334384875</v>
      </c>
      <c r="Q213" s="122">
        <f t="shared" si="104"/>
        <v>2005.3261234769257</v>
      </c>
      <c r="R213" s="122">
        <f t="shared" ref="R213:V213" si="105">SUM(R214:R215)</f>
        <v>2065.634881817271</v>
      </c>
      <c r="S213" s="122">
        <f t="shared" si="105"/>
        <v>1997.5509806322611</v>
      </c>
      <c r="T213" s="122">
        <f t="shared" si="105"/>
        <v>1992.8908816683868</v>
      </c>
      <c r="U213" s="122">
        <f t="shared" si="105"/>
        <v>1934.4966700919463</v>
      </c>
      <c r="V213" s="122">
        <f t="shared" si="105"/>
        <v>1863.6381087000666</v>
      </c>
      <c r="W213" s="122">
        <f t="shared" ref="W213" si="106">SUM(W214:W215)</f>
        <v>2136.6402145242341</v>
      </c>
      <c r="DA213" s="130" t="s">
        <v>2636</v>
      </c>
    </row>
    <row r="214" spans="1:105" ht="12" customHeight="1" x14ac:dyDescent="0.25">
      <c r="A214" s="97" t="s">
        <v>217</v>
      </c>
      <c r="B214" s="98">
        <v>2821.9645273593424</v>
      </c>
      <c r="C214" s="98">
        <v>2978.4817781216307</v>
      </c>
      <c r="D214" s="98">
        <v>2811.9872111553786</v>
      </c>
      <c r="E214" s="98">
        <v>2862.6310957330729</v>
      </c>
      <c r="F214" s="98">
        <v>2724.9349647753393</v>
      </c>
      <c r="G214" s="98">
        <v>2611.5686465185745</v>
      </c>
      <c r="H214" s="98">
        <v>2620.702618361031</v>
      </c>
      <c r="I214" s="98">
        <v>2309.2387196484292</v>
      </c>
      <c r="J214" s="98">
        <v>2638.1197177929416</v>
      </c>
      <c r="K214" s="98">
        <v>2605.7283080717275</v>
      </c>
      <c r="L214" s="98">
        <v>2999.6017732235559</v>
      </c>
      <c r="M214" s="98">
        <v>2320.5429992469949</v>
      </c>
      <c r="N214" s="98">
        <v>2493.2139670215097</v>
      </c>
      <c r="O214" s="98">
        <v>2624.2444660131282</v>
      </c>
      <c r="P214" s="98">
        <v>1926.7309334384875</v>
      </c>
      <c r="Q214" s="98">
        <v>2005.3261234769257</v>
      </c>
      <c r="R214" s="98">
        <v>2065.634881817271</v>
      </c>
      <c r="S214" s="98">
        <v>1997.5509806322611</v>
      </c>
      <c r="T214" s="98">
        <v>1992.8908816683868</v>
      </c>
      <c r="U214" s="98">
        <v>1934.4966700919463</v>
      </c>
      <c r="V214" s="98">
        <v>1863.6381087000666</v>
      </c>
      <c r="W214" s="98">
        <v>2136.6402145242341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325.57320400638258</v>
      </c>
      <c r="C218" s="122">
        <v>329.6903272796531</v>
      </c>
      <c r="D218" s="122">
        <v>352.76692602665275</v>
      </c>
      <c r="E218" s="122">
        <v>359.47924316041673</v>
      </c>
      <c r="F218" s="122">
        <v>344.70472644411853</v>
      </c>
      <c r="G218" s="122">
        <v>337.65821286401962</v>
      </c>
      <c r="H218" s="122">
        <v>336.38357673116246</v>
      </c>
      <c r="I218" s="122">
        <v>316.23649086325327</v>
      </c>
      <c r="J218" s="122">
        <v>326.0490503671025</v>
      </c>
      <c r="K218" s="122">
        <v>328.48859169464231</v>
      </c>
      <c r="L218" s="122">
        <v>380.57173197305588</v>
      </c>
      <c r="M218" s="122">
        <v>286.20071472372092</v>
      </c>
      <c r="N218" s="122">
        <v>296.60827526013196</v>
      </c>
      <c r="O218" s="122">
        <v>321.43718791921191</v>
      </c>
      <c r="P218" s="122">
        <v>257.5968215181673</v>
      </c>
      <c r="Q218" s="122">
        <v>308.88834080056296</v>
      </c>
      <c r="R218" s="122">
        <v>316.9418035489627</v>
      </c>
      <c r="S218" s="122">
        <v>297.19470560041003</v>
      </c>
      <c r="T218" s="122">
        <v>282.80184945688677</v>
      </c>
      <c r="U218" s="122">
        <v>256.90847230148239</v>
      </c>
      <c r="V218" s="122">
        <v>223.40339983924932</v>
      </c>
      <c r="W218" s="122">
        <v>233.58577946661453</v>
      </c>
      <c r="DA218" s="130" t="s">
        <v>2641</v>
      </c>
    </row>
    <row r="219" spans="1:105" ht="12" customHeight="1" x14ac:dyDescent="0.25">
      <c r="A219" s="97" t="s">
        <v>134</v>
      </c>
      <c r="B219" s="98">
        <v>328.34913454860072</v>
      </c>
      <c r="C219" s="98">
        <v>333.56891188884998</v>
      </c>
      <c r="D219" s="98">
        <v>357.06582739180004</v>
      </c>
      <c r="E219" s="98">
        <v>363.83720519723931</v>
      </c>
      <c r="F219" s="98">
        <v>348.85303904030633</v>
      </c>
      <c r="G219" s="98">
        <v>341.65584788707264</v>
      </c>
      <c r="H219" s="98">
        <v>340.41886618383512</v>
      </c>
      <c r="I219" s="98">
        <v>320.61921891541641</v>
      </c>
      <c r="J219" s="98">
        <v>331.07369411011985</v>
      </c>
      <c r="K219" s="98">
        <v>333.52986983253226</v>
      </c>
      <c r="L219" s="98">
        <v>386.49795916531139</v>
      </c>
      <c r="M219" s="98">
        <v>290.20329807972121</v>
      </c>
      <c r="N219" s="98">
        <v>301.11272176530588</v>
      </c>
      <c r="O219" s="98">
        <v>325.95062215620351</v>
      </c>
      <c r="P219" s="98">
        <v>260.2247480077645</v>
      </c>
      <c r="Q219" s="98">
        <v>313.10638623580411</v>
      </c>
      <c r="R219" s="98">
        <v>320.85113485516229</v>
      </c>
      <c r="S219" s="98">
        <v>300.82324372967742</v>
      </c>
      <c r="T219" s="98">
        <v>286.61113768029622</v>
      </c>
      <c r="U219" s="98">
        <v>260.81644247968308</v>
      </c>
      <c r="V219" s="98">
        <v>227.09894593013942</v>
      </c>
      <c r="W219" s="98">
        <v>236.75864920985174</v>
      </c>
      <c r="DA219" s="63" t="s">
        <v>2642</v>
      </c>
    </row>
    <row r="220" spans="1:105" ht="12" customHeight="1" x14ac:dyDescent="0.25">
      <c r="A220" s="97" t="s">
        <v>133</v>
      </c>
      <c r="B220" s="98">
        <v>175.19448296181162</v>
      </c>
      <c r="C220" s="98">
        <v>160.55919115247318</v>
      </c>
      <c r="D220" s="98">
        <v>179.80920342913862</v>
      </c>
      <c r="E220" s="98">
        <v>179.25861823880516</v>
      </c>
      <c r="F220" s="98">
        <v>171.41523689443673</v>
      </c>
      <c r="G220" s="98">
        <v>169.91564879837091</v>
      </c>
      <c r="H220" s="98">
        <v>167.1024758555603</v>
      </c>
      <c r="I220" s="98">
        <v>167.06729122068</v>
      </c>
      <c r="J220" s="98">
        <v>158.29825979475444</v>
      </c>
      <c r="K220" s="98">
        <v>164.09724072802317</v>
      </c>
      <c r="L220" s="98">
        <v>169.56072235795818</v>
      </c>
      <c r="M220" s="98">
        <v>133.26404445902395</v>
      </c>
      <c r="N220" s="98">
        <v>133.62729014698502</v>
      </c>
      <c r="O220" s="98">
        <v>150.44678482143902</v>
      </c>
      <c r="P220" s="98">
        <v>122.64766791256663</v>
      </c>
      <c r="Q220" s="98">
        <v>150.14356328074632</v>
      </c>
      <c r="R220" s="98">
        <v>158.81948428275484</v>
      </c>
      <c r="S220" s="98">
        <v>149.66012038731589</v>
      </c>
      <c r="T220" s="98">
        <v>137.72743563337767</v>
      </c>
      <c r="U220" s="98">
        <v>120.97166418927026</v>
      </c>
      <c r="V220" s="98">
        <v>104.33355683517674</v>
      </c>
      <c r="W220" s="98">
        <v>108.55301810081042</v>
      </c>
      <c r="DA220" s="63" t="s">
        <v>2643</v>
      </c>
    </row>
    <row r="221" spans="1:105" ht="12" customHeight="1" x14ac:dyDescent="0.25">
      <c r="A221" s="100" t="s">
        <v>217</v>
      </c>
      <c r="B221" s="101">
        <v>175.19448296181162</v>
      </c>
      <c r="C221" s="101">
        <v>160.55919115247318</v>
      </c>
      <c r="D221" s="101">
        <v>179.80920342913862</v>
      </c>
      <c r="E221" s="101">
        <v>179.25861823880516</v>
      </c>
      <c r="F221" s="101">
        <v>171.41523689443673</v>
      </c>
      <c r="G221" s="101">
        <v>169.91564879837091</v>
      </c>
      <c r="H221" s="101">
        <v>167.1024758555603</v>
      </c>
      <c r="I221" s="101">
        <v>167.06729122068</v>
      </c>
      <c r="J221" s="101">
        <v>158.29825979475444</v>
      </c>
      <c r="K221" s="101">
        <v>164.09724072802317</v>
      </c>
      <c r="L221" s="101">
        <v>169.56072235795818</v>
      </c>
      <c r="M221" s="101">
        <v>133.26404445902395</v>
      </c>
      <c r="N221" s="101">
        <v>133.62729014698502</v>
      </c>
      <c r="O221" s="101">
        <v>150.44678482143902</v>
      </c>
      <c r="P221" s="101">
        <v>122.64766791256663</v>
      </c>
      <c r="Q221" s="101">
        <v>150.14356328074632</v>
      </c>
      <c r="R221" s="101">
        <v>158.81948428275484</v>
      </c>
      <c r="S221" s="101">
        <v>149.66012038731589</v>
      </c>
      <c r="T221" s="101">
        <v>137.72743563337767</v>
      </c>
      <c r="U221" s="101">
        <v>120.97166418927026</v>
      </c>
      <c r="V221" s="101">
        <v>104.33355683517674</v>
      </c>
      <c r="W221" s="101">
        <v>108.55301810081042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41.920129783488989</v>
      </c>
      <c r="C227" s="122">
        <v>45.008948889049023</v>
      </c>
      <c r="D227" s="122">
        <v>44.600502940513479</v>
      </c>
      <c r="E227" s="122">
        <v>44.744744863276935</v>
      </c>
      <c r="F227" s="122">
        <v>45.595693263127885</v>
      </c>
      <c r="G227" s="122">
        <v>45.657304317048137</v>
      </c>
      <c r="H227" s="122">
        <v>50.629872768941333</v>
      </c>
      <c r="I227" s="122">
        <v>45.842333112274929</v>
      </c>
      <c r="J227" s="122">
        <v>48.298953497122795</v>
      </c>
      <c r="K227" s="122">
        <v>43.902133054153126</v>
      </c>
      <c r="L227" s="122">
        <v>56.696292085634624</v>
      </c>
      <c r="M227" s="122">
        <v>53.288353267089754</v>
      </c>
      <c r="N227" s="122">
        <v>52.445506939855747</v>
      </c>
      <c r="O227" s="122">
        <v>51.26267709462352</v>
      </c>
      <c r="P227" s="122">
        <v>50.194771108795855</v>
      </c>
      <c r="Q227" s="122">
        <v>49.027666622565334</v>
      </c>
      <c r="R227" s="122">
        <v>47.610513124938649</v>
      </c>
      <c r="S227" s="122">
        <v>46.522920601152215</v>
      </c>
      <c r="T227" s="122">
        <v>45.665178114101501</v>
      </c>
      <c r="U227" s="122">
        <v>44.787413066195683</v>
      </c>
      <c r="V227" s="122">
        <v>43.817447425033983</v>
      </c>
      <c r="W227" s="122">
        <v>42.963296486642612</v>
      </c>
      <c r="DA227" s="130" t="s">
        <v>2650</v>
      </c>
    </row>
    <row r="228" spans="1:105" ht="12" customHeight="1" x14ac:dyDescent="0.25">
      <c r="A228" s="97" t="s">
        <v>175</v>
      </c>
      <c r="B228" s="98">
        <v>57.654191897099977</v>
      </c>
      <c r="C228" s="98">
        <v>61.762431858732803</v>
      </c>
      <c r="D228" s="98">
        <v>61.231511604645881</v>
      </c>
      <c r="E228" s="98">
        <v>61.420409512403722</v>
      </c>
      <c r="F228" s="98">
        <v>62.628547401911852</v>
      </c>
      <c r="G228" s="98">
        <v>62.758051805338802</v>
      </c>
      <c r="H228" s="98">
        <v>69.564755672325475</v>
      </c>
      <c r="I228" s="98">
        <v>63.124233546478195</v>
      </c>
      <c r="J228" s="98">
        <v>66.399320917369806</v>
      </c>
      <c r="K228" s="98">
        <v>60.354935264399678</v>
      </c>
      <c r="L228" s="98">
        <v>78.629401129872704</v>
      </c>
      <c r="M228" s="98">
        <v>74.156823305648615</v>
      </c>
      <c r="N228" s="98">
        <v>73.14617071704869</v>
      </c>
      <c r="O228" s="98">
        <v>71.798796807048873</v>
      </c>
      <c r="P228" s="98">
        <v>70.554223927765264</v>
      </c>
      <c r="Q228" s="98">
        <v>69.764554809811159</v>
      </c>
      <c r="R228" s="98">
        <v>68.182431184475305</v>
      </c>
      <c r="S228" s="98">
        <v>67.148972405962809</v>
      </c>
      <c r="T228" s="98">
        <v>66.249661730109608</v>
      </c>
      <c r="U228" s="98">
        <v>65.270103359145793</v>
      </c>
      <c r="V228" s="98">
        <v>63.983560221468068</v>
      </c>
      <c r="W228" s="98">
        <v>63.010365920239188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156.11989356747117</v>
      </c>
      <c r="C231" s="118">
        <f t="shared" si="108"/>
        <v>163.90805411042757</v>
      </c>
      <c r="D231" s="118">
        <f t="shared" si="108"/>
        <v>156.64202254107124</v>
      </c>
      <c r="E231" s="118">
        <f t="shared" si="108"/>
        <v>159.1530535059747</v>
      </c>
      <c r="F231" s="118">
        <f t="shared" si="108"/>
        <v>151.45675760284723</v>
      </c>
      <c r="G231" s="118">
        <f t="shared" si="108"/>
        <v>145.26839329732638</v>
      </c>
      <c r="H231" s="118">
        <f t="shared" si="108"/>
        <v>145.55323327407012</v>
      </c>
      <c r="I231" s="118">
        <f t="shared" si="108"/>
        <v>128.87160292487539</v>
      </c>
      <c r="J231" s="118">
        <f t="shared" si="108"/>
        <v>144.77807003099215</v>
      </c>
      <c r="K231" s="118">
        <f t="shared" si="108"/>
        <v>142.54372334173726</v>
      </c>
      <c r="L231" s="118">
        <f t="shared" si="108"/>
        <v>163.87804680334494</v>
      </c>
      <c r="M231" s="118">
        <f t="shared" si="108"/>
        <v>126.40707374130362</v>
      </c>
      <c r="N231" s="118">
        <f t="shared" si="108"/>
        <v>134.47683091308508</v>
      </c>
      <c r="O231" s="118">
        <f t="shared" si="108"/>
        <v>140.97404648446093</v>
      </c>
      <c r="P231" s="118">
        <f t="shared" si="108"/>
        <v>104.72022523245614</v>
      </c>
      <c r="Q231" s="118">
        <f t="shared" si="108"/>
        <v>110.23405223871553</v>
      </c>
      <c r="R231" s="118">
        <f t="shared" ref="R231:V231" si="109">R232+R235+R237+R246</f>
        <v>112.63481433716005</v>
      </c>
      <c r="S231" s="118">
        <f t="shared" si="109"/>
        <v>107.94228099128753</v>
      </c>
      <c r="T231" s="118">
        <f t="shared" si="109"/>
        <v>106.44256281641901</v>
      </c>
      <c r="U231" s="118">
        <f t="shared" si="109"/>
        <v>101.97865674714707</v>
      </c>
      <c r="V231" s="118">
        <f t="shared" si="109"/>
        <v>96.590573389030922</v>
      </c>
      <c r="W231" s="118">
        <f t="shared" ref="W231" si="110">W232+W235+W237+W246</f>
        <v>108.65601537538906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137.65599471416249</v>
      </c>
      <c r="C232" s="123">
        <f t="shared" si="111"/>
        <v>145.06665268418394</v>
      </c>
      <c r="D232" s="123">
        <f t="shared" si="111"/>
        <v>136.71819378226058</v>
      </c>
      <c r="E232" s="123">
        <f t="shared" si="111"/>
        <v>138.91941650785594</v>
      </c>
      <c r="F232" s="123">
        <f t="shared" si="111"/>
        <v>131.94115257900074</v>
      </c>
      <c r="G232" s="123">
        <f t="shared" si="111"/>
        <v>126.13224140417881</v>
      </c>
      <c r="H232" s="123">
        <f t="shared" si="111"/>
        <v>126.20302147297267</v>
      </c>
      <c r="I232" s="123">
        <f t="shared" si="111"/>
        <v>110.81187646348647</v>
      </c>
      <c r="J232" s="123">
        <f t="shared" si="111"/>
        <v>126.17808689459949</v>
      </c>
      <c r="K232" s="123">
        <f t="shared" si="111"/>
        <v>124.15068803600313</v>
      </c>
      <c r="L232" s="123">
        <f t="shared" si="111"/>
        <v>142.35960939347621</v>
      </c>
      <c r="M232" s="123">
        <f t="shared" si="111"/>
        <v>109.54821961351497</v>
      </c>
      <c r="N232" s="123">
        <f t="shared" si="111"/>
        <v>117.20918896786617</v>
      </c>
      <c r="O232" s="123">
        <f t="shared" si="111"/>
        <v>122.71267220486747</v>
      </c>
      <c r="P232" s="123">
        <f t="shared" si="111"/>
        <v>89.567783598116421</v>
      </c>
      <c r="Q232" s="123">
        <f t="shared" si="111"/>
        <v>92.793130191963115</v>
      </c>
      <c r="R232" s="123">
        <f t="shared" ref="R232:V232" si="112">SUM(R233:R234)</f>
        <v>95.001304292315297</v>
      </c>
      <c r="S232" s="123">
        <f t="shared" si="112"/>
        <v>91.337690989348843</v>
      </c>
      <c r="T232" s="123">
        <f t="shared" si="112"/>
        <v>90.598380924275133</v>
      </c>
      <c r="U232" s="123">
        <f t="shared" si="112"/>
        <v>87.404416197677918</v>
      </c>
      <c r="V232" s="123">
        <f t="shared" si="112"/>
        <v>83.633329905001077</v>
      </c>
      <c r="W232" s="123">
        <f t="shared" ref="W232" si="113">SUM(W233:W234)</f>
        <v>95.375251258166941</v>
      </c>
      <c r="DA232" s="130" t="s">
        <v>2804</v>
      </c>
    </row>
    <row r="233" spans="1:105" ht="12" customHeight="1" x14ac:dyDescent="0.25">
      <c r="A233" s="97" t="s">
        <v>217</v>
      </c>
      <c r="B233" s="99">
        <v>135.91910659367596</v>
      </c>
      <c r="C233" s="99">
        <v>143.23992730578831</v>
      </c>
      <c r="D233" s="99">
        <v>135.00539286415784</v>
      </c>
      <c r="E233" s="99">
        <v>137.18510853956994</v>
      </c>
      <c r="F233" s="99">
        <v>130.30238105180783</v>
      </c>
      <c r="G233" s="99">
        <v>124.57821379623418</v>
      </c>
      <c r="H233" s="99">
        <v>124.6606882966794</v>
      </c>
      <c r="I233" s="99">
        <v>109.47238379130381</v>
      </c>
      <c r="J233" s="99">
        <v>124.616268173051</v>
      </c>
      <c r="K233" s="99">
        <v>122.6000754572282</v>
      </c>
      <c r="L233" s="99">
        <v>140.50311309096932</v>
      </c>
      <c r="M233" s="99">
        <v>108.17263698602821</v>
      </c>
      <c r="N233" s="99">
        <v>115.69904379543034</v>
      </c>
      <c r="O233" s="99">
        <v>121.07984857195289</v>
      </c>
      <c r="P233" s="99">
        <v>88.447884915198543</v>
      </c>
      <c r="Q233" s="99">
        <v>91.589701228345987</v>
      </c>
      <c r="R233" s="99">
        <v>93.748829031989246</v>
      </c>
      <c r="S233" s="99">
        <v>90.135991392700319</v>
      </c>
      <c r="T233" s="99">
        <v>89.403590211751251</v>
      </c>
      <c r="U233" s="99">
        <v>86.259623653600315</v>
      </c>
      <c r="V233" s="99">
        <v>82.55155354347734</v>
      </c>
      <c r="W233" s="99">
        <v>94.096115489821301</v>
      </c>
      <c r="DA233" s="63" t="s">
        <v>2805</v>
      </c>
    </row>
    <row r="234" spans="1:105" ht="12" customHeight="1" x14ac:dyDescent="0.25">
      <c r="A234" s="97" t="s">
        <v>53</v>
      </c>
      <c r="B234" s="99">
        <v>1.7368881204865256</v>
      </c>
      <c r="C234" s="99">
        <v>1.8267253783956148</v>
      </c>
      <c r="D234" s="99">
        <v>1.7128009181027468</v>
      </c>
      <c r="E234" s="99">
        <v>1.7343079682859979</v>
      </c>
      <c r="F234" s="99">
        <v>1.6387715271929193</v>
      </c>
      <c r="G234" s="99">
        <v>1.5540276079446329</v>
      </c>
      <c r="H234" s="99">
        <v>1.5423331762932702</v>
      </c>
      <c r="I234" s="99">
        <v>1.3394926721826617</v>
      </c>
      <c r="J234" s="99">
        <v>1.561818721548496</v>
      </c>
      <c r="K234" s="99">
        <v>1.5506125787749299</v>
      </c>
      <c r="L234" s="99">
        <v>1.856496302506887</v>
      </c>
      <c r="M234" s="99">
        <v>1.3755826274867593</v>
      </c>
      <c r="N234" s="99">
        <v>1.5101451724358255</v>
      </c>
      <c r="O234" s="99">
        <v>1.6328236329145831</v>
      </c>
      <c r="P234" s="99">
        <v>1.1198986829178841</v>
      </c>
      <c r="Q234" s="99">
        <v>1.2034289636171227</v>
      </c>
      <c r="R234" s="99">
        <v>1.2524752603260441</v>
      </c>
      <c r="S234" s="99">
        <v>1.2016995966485218</v>
      </c>
      <c r="T234" s="99">
        <v>1.194790712523885</v>
      </c>
      <c r="U234" s="99">
        <v>1.1447925440775999</v>
      </c>
      <c r="V234" s="99">
        <v>1.0817763615237366</v>
      </c>
      <c r="W234" s="99">
        <v>1.2791357683456412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5.0512298587339001E-2</v>
      </c>
      <c r="C235" s="123">
        <f t="shared" si="114"/>
        <v>5.0757841012985583E-2</v>
      </c>
      <c r="D235" s="123">
        <f t="shared" si="114"/>
        <v>5.2849811047726326E-2</v>
      </c>
      <c r="E235" s="123">
        <f t="shared" si="114"/>
        <v>7.5708901881343174E-2</v>
      </c>
      <c r="F235" s="123">
        <f t="shared" si="114"/>
        <v>5.6678373609370634E-2</v>
      </c>
      <c r="G235" s="123">
        <f t="shared" si="114"/>
        <v>5.947320866118843E-2</v>
      </c>
      <c r="H235" s="123">
        <f t="shared" si="114"/>
        <v>9.4061467511789787E-2</v>
      </c>
      <c r="I235" s="123">
        <f t="shared" si="114"/>
        <v>6.7240687666459742E-2</v>
      </c>
      <c r="J235" s="123">
        <f t="shared" si="114"/>
        <v>7.2155941491416409E-2</v>
      </c>
      <c r="K235" s="123">
        <f t="shared" si="114"/>
        <v>8.1598686645123153E-2</v>
      </c>
      <c r="L235" s="123">
        <f t="shared" si="114"/>
        <v>9.2179962182324673E-2</v>
      </c>
      <c r="M235" s="123">
        <f t="shared" si="114"/>
        <v>0.11665626589966058</v>
      </c>
      <c r="N235" s="123">
        <f t="shared" si="114"/>
        <v>0.14023718068603394</v>
      </c>
      <c r="O235" s="123">
        <f t="shared" si="114"/>
        <v>0.16062955580256369</v>
      </c>
      <c r="P235" s="123">
        <f t="shared" si="114"/>
        <v>0.1836936241144464</v>
      </c>
      <c r="Q235" s="123">
        <f t="shared" si="114"/>
        <v>0.20567871224708595</v>
      </c>
      <c r="R235" s="123">
        <f t="shared" si="114"/>
        <v>0.22484364848419761</v>
      </c>
      <c r="S235" s="123">
        <f t="shared" si="114"/>
        <v>0.24497415803350023</v>
      </c>
      <c r="T235" s="123">
        <f t="shared" si="114"/>
        <v>0.26508047960708142</v>
      </c>
      <c r="U235" s="123">
        <f t="shared" si="114"/>
        <v>0.28414294332046236</v>
      </c>
      <c r="V235" s="123">
        <f t="shared" si="114"/>
        <v>0.30133434976925605</v>
      </c>
      <c r="W235" s="123">
        <f t="shared" si="114"/>
        <v>0.32067801590374501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5.0512298587339001E-2</v>
      </c>
      <c r="C236" s="99">
        <f>RES_hhdet_fecs!C67</f>
        <v>5.0757841012985583E-2</v>
      </c>
      <c r="D236" s="99">
        <f>RES_hhdet_fecs!D67</f>
        <v>5.2849811047726326E-2</v>
      </c>
      <c r="E236" s="99">
        <f>RES_hhdet_fecs!E67</f>
        <v>7.5708901881343174E-2</v>
      </c>
      <c r="F236" s="99">
        <f>RES_hhdet_fecs!F67</f>
        <v>5.6678373609370634E-2</v>
      </c>
      <c r="G236" s="99">
        <f>RES_hhdet_fecs!G67</f>
        <v>5.947320866118843E-2</v>
      </c>
      <c r="H236" s="99">
        <f>RES_hhdet_fecs!H67</f>
        <v>9.4061467511789787E-2</v>
      </c>
      <c r="I236" s="99">
        <f>RES_hhdet_fecs!I67</f>
        <v>6.7240687666459742E-2</v>
      </c>
      <c r="J236" s="99">
        <f>RES_hhdet_fecs!J67</f>
        <v>7.2155941491416409E-2</v>
      </c>
      <c r="K236" s="99">
        <f>RES_hhdet_fecs!K67</f>
        <v>8.1598686645123153E-2</v>
      </c>
      <c r="L236" s="99">
        <f>RES_hhdet_fecs!L67</f>
        <v>9.2179962182324673E-2</v>
      </c>
      <c r="M236" s="99">
        <f>RES_hhdet_fecs!M67</f>
        <v>0.11665626589966058</v>
      </c>
      <c r="N236" s="99">
        <f>RES_hhdet_fecs!N67</f>
        <v>0.14023718068603394</v>
      </c>
      <c r="O236" s="99">
        <f>RES_hhdet_fecs!O67</f>
        <v>0.16062955580256369</v>
      </c>
      <c r="P236" s="99">
        <f>RES_hhdet_fecs!P67</f>
        <v>0.1836936241144464</v>
      </c>
      <c r="Q236" s="99">
        <f>RES_hhdet_fecs!Q67</f>
        <v>0.20567871224708595</v>
      </c>
      <c r="R236" s="99">
        <f>RES_hhdet_fecs!R67</f>
        <v>0.22484364848419761</v>
      </c>
      <c r="S236" s="99">
        <f>RES_hhdet_fecs!S67</f>
        <v>0.24497415803350023</v>
      </c>
      <c r="T236" s="99">
        <f>RES_hhdet_fecs!T67</f>
        <v>0.26508047960708142</v>
      </c>
      <c r="U236" s="99">
        <f>RES_hhdet_fecs!U67</f>
        <v>0.28414294332046236</v>
      </c>
      <c r="V236" s="99">
        <f>RES_hhdet_fecs!V67</f>
        <v>0.30133434976925605</v>
      </c>
      <c r="W236" s="99">
        <f>RES_hhdet_fecs!W67</f>
        <v>0.32067801590374501</v>
      </c>
      <c r="DA236" s="63" t="s">
        <v>2808</v>
      </c>
    </row>
    <row r="237" spans="1:105" ht="12" customHeight="1" x14ac:dyDescent="0.25">
      <c r="A237" s="121" t="s">
        <v>55</v>
      </c>
      <c r="B237" s="123">
        <v>15.785764473227335</v>
      </c>
      <c r="C237" s="123">
        <v>15.984561170515336</v>
      </c>
      <c r="D237" s="123">
        <v>17.089111678179183</v>
      </c>
      <c r="E237" s="123">
        <v>17.377852305697925</v>
      </c>
      <c r="F237" s="123">
        <v>16.626430451385598</v>
      </c>
      <c r="G237" s="123">
        <v>16.247211301474085</v>
      </c>
      <c r="H237" s="123">
        <v>16.140193416907071</v>
      </c>
      <c r="I237" s="123">
        <v>15.156963289986036</v>
      </c>
      <c r="J237" s="123">
        <v>15.572051790833369</v>
      </c>
      <c r="K237" s="123">
        <v>15.633267480169408</v>
      </c>
      <c r="L237" s="123">
        <v>18.009276405044318</v>
      </c>
      <c r="M237" s="123">
        <v>13.49749582341385</v>
      </c>
      <c r="N237" s="123">
        <v>13.934444102299727</v>
      </c>
      <c r="O237" s="123">
        <v>14.990056435018293</v>
      </c>
      <c r="P237" s="123">
        <v>11.93327983329446</v>
      </c>
      <c r="Q237" s="123">
        <v>14.263163225619325</v>
      </c>
      <c r="R237" s="123">
        <v>14.526223908697885</v>
      </c>
      <c r="S237" s="123">
        <v>13.547462527411293</v>
      </c>
      <c r="T237" s="123">
        <v>12.83117760374061</v>
      </c>
      <c r="U237" s="123">
        <v>11.608208798083243</v>
      </c>
      <c r="V237" s="123">
        <v>10.048968312089432</v>
      </c>
      <c r="W237" s="123">
        <v>10.410425822052686</v>
      </c>
      <c r="DA237" s="130" t="s">
        <v>2809</v>
      </c>
    </row>
    <row r="238" spans="1:105" ht="12" customHeight="1" x14ac:dyDescent="0.25">
      <c r="A238" s="97" t="s">
        <v>134</v>
      </c>
      <c r="B238" s="99">
        <v>15.814841251889902</v>
      </c>
      <c r="C238" s="99">
        <v>16.041859661992735</v>
      </c>
      <c r="D238" s="99">
        <v>17.142969965922752</v>
      </c>
      <c r="E238" s="99">
        <v>17.436073603796</v>
      </c>
      <c r="F238" s="99">
        <v>16.681639089268646</v>
      </c>
      <c r="G238" s="99">
        <v>16.297819825471194</v>
      </c>
      <c r="H238" s="99">
        <v>16.192928518609175</v>
      </c>
      <c r="I238" s="99">
        <v>15.199359808638656</v>
      </c>
      <c r="J238" s="99">
        <v>15.638853677491641</v>
      </c>
      <c r="K238" s="99">
        <v>15.692651870895803</v>
      </c>
      <c r="L238" s="99">
        <v>18.103791960248778</v>
      </c>
      <c r="M238" s="99">
        <v>13.527892405145</v>
      </c>
      <c r="N238" s="99">
        <v>13.973310932677281</v>
      </c>
      <c r="O238" s="99">
        <v>15.039015032225857</v>
      </c>
      <c r="P238" s="99">
        <v>11.945792826817723</v>
      </c>
      <c r="Q238" s="99">
        <v>14.300576864925269</v>
      </c>
      <c r="R238" s="99">
        <v>14.561827189804982</v>
      </c>
      <c r="S238" s="99">
        <v>13.574122297975096</v>
      </c>
      <c r="T238" s="99">
        <v>12.857735934764953</v>
      </c>
      <c r="U238" s="99">
        <v>11.629861409841059</v>
      </c>
      <c r="V238" s="99">
        <v>10.05955539710224</v>
      </c>
      <c r="W238" s="99">
        <v>10.426682530743697</v>
      </c>
      <c r="DA238" s="63" t="s">
        <v>2810</v>
      </c>
    </row>
    <row r="239" spans="1:105" ht="12" customHeight="1" x14ac:dyDescent="0.25">
      <c r="A239" s="97" t="s">
        <v>133</v>
      </c>
      <c r="B239" s="99">
        <v>12.736739408479131</v>
      </c>
      <c r="C239" s="99">
        <v>12.526231121424054</v>
      </c>
      <c r="D239" s="99">
        <v>13.608610317683935</v>
      </c>
      <c r="E239" s="99">
        <v>13.793031024849579</v>
      </c>
      <c r="F239" s="99">
        <v>13.21419664776028</v>
      </c>
      <c r="G239" s="99">
        <v>13.005115489050612</v>
      </c>
      <c r="H239" s="99">
        <v>12.943592831128864</v>
      </c>
      <c r="I239" s="99">
        <v>12.404397747054118</v>
      </c>
      <c r="J239" s="99">
        <v>12.552790559773497</v>
      </c>
      <c r="K239" s="99">
        <v>12.767217715223058</v>
      </c>
      <c r="L239" s="99">
        <v>14.512420599215716</v>
      </c>
      <c r="M239" s="99">
        <v>11.07866945509889</v>
      </c>
      <c r="N239" s="99">
        <v>11.523399264048685</v>
      </c>
      <c r="O239" s="99">
        <v>12.584628787866153</v>
      </c>
      <c r="P239" s="99">
        <v>10.091703639687418</v>
      </c>
      <c r="Q239" s="99">
        <v>12.145671732439144</v>
      </c>
      <c r="R239" s="99">
        <v>12.482304060066808</v>
      </c>
      <c r="S239" s="99">
        <v>11.775042383663866</v>
      </c>
      <c r="T239" s="99">
        <v>11.22848372383344</v>
      </c>
      <c r="U239" s="99">
        <v>10.223340675905504</v>
      </c>
      <c r="V239" s="99">
        <v>8.9507214062794525</v>
      </c>
      <c r="W239" s="99">
        <v>9.3261175801254375</v>
      </c>
      <c r="DA239" s="63" t="s">
        <v>2811</v>
      </c>
    </row>
    <row r="240" spans="1:105" ht="12" customHeight="1" x14ac:dyDescent="0.25">
      <c r="A240" s="100" t="s">
        <v>217</v>
      </c>
      <c r="B240" s="102">
        <v>8.4381916829382657</v>
      </c>
      <c r="C240" s="102">
        <v>7.7215469431074881</v>
      </c>
      <c r="D240" s="102">
        <v>8.6327605094505468</v>
      </c>
      <c r="E240" s="102">
        <v>8.5905630789797289</v>
      </c>
      <c r="F240" s="102">
        <v>8.1968244397151349</v>
      </c>
      <c r="G240" s="102">
        <v>8.1053921563760589</v>
      </c>
      <c r="H240" s="102">
        <v>7.9486735771878703</v>
      </c>
      <c r="I240" s="102">
        <v>7.9200363599776562</v>
      </c>
      <c r="J240" s="102">
        <v>7.477499319255192</v>
      </c>
      <c r="K240" s="102">
        <v>7.720810352045647</v>
      </c>
      <c r="L240" s="102">
        <v>7.9423240651188571</v>
      </c>
      <c r="M240" s="102">
        <v>6.2121335865069893</v>
      </c>
      <c r="N240" s="102">
        <v>6.2010520956011135</v>
      </c>
      <c r="O240" s="102">
        <v>6.9414546397011962</v>
      </c>
      <c r="P240" s="102">
        <v>5.6302240382307698</v>
      </c>
      <c r="Q240" s="102">
        <v>6.8575399987308074</v>
      </c>
      <c r="R240" s="102">
        <v>7.2080215192114494</v>
      </c>
      <c r="S240" s="102">
        <v>6.7531509602782922</v>
      </c>
      <c r="T240" s="102">
        <v>6.1786258994639525</v>
      </c>
      <c r="U240" s="102">
        <v>5.394152591237181</v>
      </c>
      <c r="V240" s="102">
        <v>4.6215502694717028</v>
      </c>
      <c r="W240" s="102">
        <v>4.7805977153046175</v>
      </c>
      <c r="DA240" s="131" t="s">
        <v>2812</v>
      </c>
    </row>
    <row r="241" spans="1:105" ht="12" customHeight="1" x14ac:dyDescent="0.25">
      <c r="A241" s="103" t="s">
        <v>52</v>
      </c>
      <c r="B241" s="105">
        <v>4.2985477255408657</v>
      </c>
      <c r="C241" s="105">
        <v>4.804684178316565</v>
      </c>
      <c r="D241" s="105">
        <v>4.9758498082333888</v>
      </c>
      <c r="E241" s="105">
        <v>5.2024679458698504</v>
      </c>
      <c r="F241" s="105">
        <v>5.0173722080451473</v>
      </c>
      <c r="G241" s="105">
        <v>4.8997233326745508</v>
      </c>
      <c r="H241" s="105">
        <v>4.9949192539409921</v>
      </c>
      <c r="I241" s="105">
        <v>4.4843613870764623</v>
      </c>
      <c r="J241" s="105">
        <v>5.075291240518303</v>
      </c>
      <c r="K241" s="105">
        <v>5.0464073631774129</v>
      </c>
      <c r="L241" s="105">
        <v>6.5700965340968578</v>
      </c>
      <c r="M241" s="105">
        <v>4.8665358685919005</v>
      </c>
      <c r="N241" s="105">
        <v>5.3223471684475721</v>
      </c>
      <c r="O241" s="105">
        <v>5.6431741481649578</v>
      </c>
      <c r="P241" s="105">
        <v>4.4614796014566496</v>
      </c>
      <c r="Q241" s="105">
        <v>5.2881317337083376</v>
      </c>
      <c r="R241" s="105">
        <v>5.2742825408553591</v>
      </c>
      <c r="S241" s="105">
        <v>5.0218914233855747</v>
      </c>
      <c r="T241" s="105">
        <v>5.0498578243694885</v>
      </c>
      <c r="U241" s="105">
        <v>4.8291880846683224</v>
      </c>
      <c r="V241" s="105">
        <v>4.3291711368077497</v>
      </c>
      <c r="W241" s="105">
        <v>4.5455198648208217</v>
      </c>
      <c r="DA241" s="132" t="s">
        <v>2813</v>
      </c>
    </row>
    <row r="242" spans="1:105" ht="12" customHeight="1" x14ac:dyDescent="0.25">
      <c r="A242" s="106" t="s">
        <v>122</v>
      </c>
      <c r="B242" s="102">
        <v>14.277450234392811</v>
      </c>
      <c r="C242" s="102">
        <v>12.652847257994587</v>
      </c>
      <c r="D242" s="102">
        <v>14.425546200956573</v>
      </c>
      <c r="E242" s="102">
        <v>14.352851492105994</v>
      </c>
      <c r="F242" s="102">
        <v>13.86102565895675</v>
      </c>
      <c r="G242" s="102">
        <v>13.834476907609583</v>
      </c>
      <c r="H242" s="102">
        <v>13.496484662141533</v>
      </c>
      <c r="I242" s="102">
        <v>13.947491814700387</v>
      </c>
      <c r="J242" s="102">
        <v>12.774683947001726</v>
      </c>
      <c r="K242" s="102">
        <v>13.491334328179773</v>
      </c>
      <c r="L242" s="102">
        <v>13.176512875840764</v>
      </c>
      <c r="M242" s="102">
        <v>13.416446368271936</v>
      </c>
      <c r="N242" s="102">
        <v>13.079731696059152</v>
      </c>
      <c r="O242" s="102">
        <v>12.951887094450907</v>
      </c>
      <c r="P242" s="102">
        <v>13.164259236918317</v>
      </c>
      <c r="Q242" s="102">
        <v>12.923271083336681</v>
      </c>
      <c r="R242" s="102">
        <v>13.021018307802137</v>
      </c>
      <c r="S242" s="102">
        <v>12.747229663244225</v>
      </c>
      <c r="T242" s="102">
        <v>11.971574714127977</v>
      </c>
      <c r="U242" s="102">
        <v>11.207107768812794</v>
      </c>
      <c r="V242" s="102">
        <v>10.347453538588587</v>
      </c>
      <c r="W242" s="102">
        <v>10.048117127892288</v>
      </c>
      <c r="DA242" s="131" t="s">
        <v>2814</v>
      </c>
    </row>
    <row r="243" spans="1:105" ht="12" customHeight="1" x14ac:dyDescent="0.25">
      <c r="A243" s="107" t="s">
        <v>121</v>
      </c>
      <c r="B243" s="105">
        <v>12.300120293501632</v>
      </c>
      <c r="C243" s="105">
        <v>10.729441851255643</v>
      </c>
      <c r="D243" s="105">
        <v>12.370282256132217</v>
      </c>
      <c r="E243" s="105">
        <v>12.284102673829933</v>
      </c>
      <c r="F243" s="105">
        <v>11.887053094072284</v>
      </c>
      <c r="G243" s="105">
        <v>11.920925850216188</v>
      </c>
      <c r="H243" s="105">
        <v>11.639964188288999</v>
      </c>
      <c r="I243" s="105">
        <v>12.166152669583193</v>
      </c>
      <c r="J243" s="105">
        <v>10.985083270995322</v>
      </c>
      <c r="K243" s="105">
        <v>11.665297604060433</v>
      </c>
      <c r="L243" s="105">
        <v>11.140319818182972</v>
      </c>
      <c r="M243" s="105">
        <v>11.503632887725125</v>
      </c>
      <c r="N243" s="105">
        <v>11.17949176122373</v>
      </c>
      <c r="O243" s="105">
        <v>11.115287506265581</v>
      </c>
      <c r="P243" s="105">
        <v>11.379925425531798</v>
      </c>
      <c r="Q243" s="105">
        <v>11.274342160701863</v>
      </c>
      <c r="R243" s="105">
        <v>11.426784676735833</v>
      </c>
      <c r="S243" s="105">
        <v>11.216460137839471</v>
      </c>
      <c r="T243" s="105">
        <v>10.574468004373259</v>
      </c>
      <c r="U243" s="105">
        <v>9.8982272154735043</v>
      </c>
      <c r="V243" s="105">
        <v>9.1885130821596306</v>
      </c>
      <c r="W243" s="105">
        <v>8.9542484610239814</v>
      </c>
      <c r="DA243" s="132" t="s">
        <v>2815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6.1227962481593057</v>
      </c>
      <c r="D244" s="99">
        <v>7.3462135480624529</v>
      </c>
      <c r="E244" s="99">
        <v>7.1525032194297076</v>
      </c>
      <c r="F244" s="99">
        <v>6.9221963209568429</v>
      </c>
      <c r="G244" s="99">
        <v>7.0082490374995157</v>
      </c>
      <c r="H244" s="99">
        <v>6.730294522312402</v>
      </c>
      <c r="I244" s="99">
        <v>7.4190084491370243</v>
      </c>
      <c r="J244" s="99">
        <v>6.1592528268236082</v>
      </c>
      <c r="K244" s="99">
        <v>6.7166760459359889</v>
      </c>
      <c r="L244" s="99">
        <v>5.554710968262806</v>
      </c>
      <c r="M244" s="99">
        <v>6.2219434164514862</v>
      </c>
      <c r="N244" s="99">
        <v>5.7972322612220646</v>
      </c>
      <c r="O244" s="99">
        <v>5.8699742762875502</v>
      </c>
      <c r="P244" s="99">
        <v>6.2085060624139823</v>
      </c>
      <c r="Q244" s="99">
        <v>6.1533151911047694</v>
      </c>
      <c r="R244" s="99">
        <v>6.411661946011356</v>
      </c>
      <c r="S244" s="99">
        <v>6.2934425486034016</v>
      </c>
      <c r="T244" s="99">
        <v>5.6827698128306308</v>
      </c>
      <c r="U244" s="99">
        <v>5.1206782311960977</v>
      </c>
      <c r="V244" s="99">
        <v>4.685647203764133</v>
      </c>
      <c r="W244" s="99">
        <v>4.5337443075132793</v>
      </c>
      <c r="DA244" s="63" t="s">
        <v>2816</v>
      </c>
    </row>
    <row r="245" spans="1:105" ht="12" customHeight="1" x14ac:dyDescent="0.25">
      <c r="A245" s="108" t="s">
        <v>52</v>
      </c>
      <c r="B245" s="99">
        <v>4.6168311256957537</v>
      </c>
      <c r="C245" s="99">
        <v>4.6066456030963359</v>
      </c>
      <c r="D245" s="99">
        <v>5.0240687080697644</v>
      </c>
      <c r="E245" s="99">
        <v>5.1315994544002255</v>
      </c>
      <c r="F245" s="99">
        <v>4.9648567731154447</v>
      </c>
      <c r="G245" s="99">
        <v>4.9126768127166693</v>
      </c>
      <c r="H245" s="99">
        <v>4.9096696659765966</v>
      </c>
      <c r="I245" s="99">
        <v>4.7471442204461685</v>
      </c>
      <c r="J245" s="99">
        <v>4.8258304441717152</v>
      </c>
      <c r="K245" s="99">
        <v>4.9486215581244446</v>
      </c>
      <c r="L245" s="99">
        <v>5.585608849920165</v>
      </c>
      <c r="M245" s="99">
        <v>5.2816894712736406</v>
      </c>
      <c r="N245" s="99">
        <v>5.3822595000016653</v>
      </c>
      <c r="O245" s="99">
        <v>5.2453132299780325</v>
      </c>
      <c r="P245" s="99">
        <v>5.171419363117816</v>
      </c>
      <c r="Q245" s="99">
        <v>5.1210269695970938</v>
      </c>
      <c r="R245" s="99">
        <v>5.0151227307244755</v>
      </c>
      <c r="S245" s="99">
        <v>4.9230175892360712</v>
      </c>
      <c r="T245" s="99">
        <v>4.891698191542627</v>
      </c>
      <c r="U245" s="99">
        <v>4.7775489842774084</v>
      </c>
      <c r="V245" s="99">
        <v>4.5028658783954976</v>
      </c>
      <c r="W245" s="99">
        <v>4.420504153510703</v>
      </c>
      <c r="DA245" s="63" t="s">
        <v>2817</v>
      </c>
    </row>
    <row r="246" spans="1:105" ht="12" customHeight="1" x14ac:dyDescent="0.25">
      <c r="A246" s="121" t="s">
        <v>54</v>
      </c>
      <c r="B246" s="123">
        <v>2.6276220814940019</v>
      </c>
      <c r="C246" s="123">
        <v>2.8060824147152981</v>
      </c>
      <c r="D246" s="123">
        <v>2.7818672695837199</v>
      </c>
      <c r="E246" s="123">
        <v>2.7800757905394984</v>
      </c>
      <c r="F246" s="123">
        <v>2.8324961988515036</v>
      </c>
      <c r="G246" s="123">
        <v>2.8294673830122767</v>
      </c>
      <c r="H246" s="123">
        <v>3.1159569166785701</v>
      </c>
      <c r="I246" s="123">
        <v>2.8355224837364346</v>
      </c>
      <c r="J246" s="123">
        <v>2.9557754040678708</v>
      </c>
      <c r="K246" s="123">
        <v>2.6781691389195963</v>
      </c>
      <c r="L246" s="123">
        <v>3.4169810426420977</v>
      </c>
      <c r="M246" s="123">
        <v>3.2447020384751202</v>
      </c>
      <c r="N246" s="123">
        <v>3.1929606622331619</v>
      </c>
      <c r="O246" s="123">
        <v>3.1106882887726051</v>
      </c>
      <c r="P246" s="123">
        <v>3.0354681769308134</v>
      </c>
      <c r="Q246" s="123">
        <v>2.9720801088860047</v>
      </c>
      <c r="R246" s="123">
        <v>2.8824424876626726</v>
      </c>
      <c r="S246" s="123">
        <v>2.8121533164938866</v>
      </c>
      <c r="T246" s="123">
        <v>2.7479238087961808</v>
      </c>
      <c r="U246" s="123">
        <v>2.6818888080654504</v>
      </c>
      <c r="V246" s="123">
        <v>2.6069408221711536</v>
      </c>
      <c r="W246" s="123">
        <v>2.5496602792656864</v>
      </c>
      <c r="DA246" s="130" t="s">
        <v>2818</v>
      </c>
    </row>
    <row r="247" spans="1:105" ht="12" customHeight="1" x14ac:dyDescent="0.25">
      <c r="A247" s="97" t="s">
        <v>175</v>
      </c>
      <c r="B247" s="99">
        <v>2.7768975045788467</v>
      </c>
      <c r="C247" s="99">
        <v>2.9702536086196316</v>
      </c>
      <c r="D247" s="99">
        <v>2.9397659587701011</v>
      </c>
      <c r="E247" s="99">
        <v>2.943433947204499</v>
      </c>
      <c r="F247" s="99">
        <v>2.9948049967342767</v>
      </c>
      <c r="G247" s="99">
        <v>2.993712612403669</v>
      </c>
      <c r="H247" s="99">
        <v>3.3090325710918798</v>
      </c>
      <c r="I247" s="99">
        <v>2.9924841734786205</v>
      </c>
      <c r="J247" s="99">
        <v>3.1364897984500288</v>
      </c>
      <c r="K247" s="99">
        <v>2.8397126418399554</v>
      </c>
      <c r="L247" s="99">
        <v>3.6830474424453969</v>
      </c>
      <c r="M247" s="99">
        <v>3.4568370980766048</v>
      </c>
      <c r="N247" s="99">
        <v>3.3943905822772202</v>
      </c>
      <c r="O247" s="99">
        <v>3.3127201210233594</v>
      </c>
      <c r="P247" s="99">
        <v>3.2388393054485403</v>
      </c>
      <c r="Q247" s="99">
        <v>3.1863718606928599</v>
      </c>
      <c r="R247" s="99">
        <v>3.0944593066105059</v>
      </c>
      <c r="S247" s="99">
        <v>3.0299798390611272</v>
      </c>
      <c r="T247" s="99">
        <v>2.9720431075620866</v>
      </c>
      <c r="U247" s="99">
        <v>2.910407982932278</v>
      </c>
      <c r="V247" s="99">
        <v>2.8342102862497875</v>
      </c>
      <c r="W247" s="99">
        <v>2.7749317027653837</v>
      </c>
      <c r="DA247" s="63" t="s">
        <v>2819</v>
      </c>
    </row>
    <row r="248" spans="1:105" ht="12" customHeight="1" x14ac:dyDescent="0.25">
      <c r="A248" s="109" t="s">
        <v>120</v>
      </c>
      <c r="B248" s="110">
        <v>2.2299088232128699</v>
      </c>
      <c r="C248" s="110">
        <v>2.3650294773132448</v>
      </c>
      <c r="D248" s="110">
        <v>2.3584196547346883</v>
      </c>
      <c r="E248" s="110">
        <v>2.341747292389146</v>
      </c>
      <c r="F248" s="110">
        <v>2.3980075276123864</v>
      </c>
      <c r="G248" s="110">
        <v>2.390948866433924</v>
      </c>
      <c r="H248" s="110">
        <v>2.599693052380847</v>
      </c>
      <c r="I248" s="110">
        <v>2.4191625993347188</v>
      </c>
      <c r="J248" s="110">
        <v>2.4735577822995367</v>
      </c>
      <c r="K248" s="110">
        <v>2.2471116042446391</v>
      </c>
      <c r="L248" s="110">
        <v>2.7292090406429592</v>
      </c>
      <c r="M248" s="110">
        <v>2.7030078953255749</v>
      </c>
      <c r="N248" s="110">
        <v>2.6826343082925543</v>
      </c>
      <c r="O248" s="110">
        <v>2.6063723457154899</v>
      </c>
      <c r="P248" s="110">
        <v>2.5340712417158522</v>
      </c>
      <c r="Q248" s="110">
        <v>2.4654358875985607</v>
      </c>
      <c r="R248" s="110">
        <v>2.3917624493692009</v>
      </c>
      <c r="S248" s="110">
        <v>2.3208365046231196</v>
      </c>
      <c r="T248" s="110">
        <v>2.2507314629559625</v>
      </c>
      <c r="U248" s="110">
        <v>2.1822091989942964</v>
      </c>
      <c r="V248" s="110">
        <v>2.1131238980021041</v>
      </c>
      <c r="W248" s="110">
        <v>2.0668763496821629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87.007860282479612</v>
      </c>
      <c r="C250" s="118">
        <f t="shared" si="115"/>
        <v>92.524421136245635</v>
      </c>
      <c r="D250" s="118">
        <f t="shared" si="115"/>
        <v>89.673571610344055</v>
      </c>
      <c r="E250" s="118">
        <f t="shared" si="115"/>
        <v>92.412090871256098</v>
      </c>
      <c r="F250" s="118">
        <f t="shared" si="115"/>
        <v>89.187621609757159</v>
      </c>
      <c r="G250" s="118">
        <f t="shared" si="115"/>
        <v>86.84253989788327</v>
      </c>
      <c r="H250" s="118">
        <f t="shared" si="115"/>
        <v>88.521831167244528</v>
      </c>
      <c r="I250" s="118">
        <f t="shared" si="115"/>
        <v>79.726566079885487</v>
      </c>
      <c r="J250" s="118">
        <f t="shared" si="115"/>
        <v>91.206209695847093</v>
      </c>
      <c r="K250" s="118">
        <f t="shared" si="115"/>
        <v>91.634179937025436</v>
      </c>
      <c r="L250" s="118">
        <f t="shared" si="115"/>
        <v>107.650047712328</v>
      </c>
      <c r="M250" s="118">
        <f t="shared" si="115"/>
        <v>85.058949097464975</v>
      </c>
      <c r="N250" s="118">
        <f t="shared" si="115"/>
        <v>92.879363115347758</v>
      </c>
      <c r="O250" s="118">
        <f t="shared" si="115"/>
        <v>99.851139163929886</v>
      </c>
      <c r="P250" s="118">
        <f t="shared" si="115"/>
        <v>74.776383250847175</v>
      </c>
      <c r="Q250" s="118">
        <f t="shared" si="115"/>
        <v>79.526656551590179</v>
      </c>
      <c r="R250" s="118">
        <f t="shared" ref="R250:V250" si="116">R251+R254+R256+R265</f>
        <v>82.366227606806234</v>
      </c>
      <c r="S250" s="118">
        <f t="shared" si="116"/>
        <v>80.233606621382677</v>
      </c>
      <c r="T250" s="118">
        <f t="shared" si="116"/>
        <v>80.340727720141899</v>
      </c>
      <c r="U250" s="118">
        <f t="shared" si="116"/>
        <v>78.151730780374677</v>
      </c>
      <c r="V250" s="118">
        <f t="shared" si="116"/>
        <v>75.135160568019614</v>
      </c>
      <c r="W250" s="118">
        <f t="shared" ref="W250" si="117">W251+W254+W256+W265</f>
        <v>85.595856239651482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76.002912391065294</v>
      </c>
      <c r="C251" s="123">
        <f t="shared" si="118"/>
        <v>81.198100313449586</v>
      </c>
      <c r="D251" s="123">
        <f t="shared" si="118"/>
        <v>77.60785886036625</v>
      </c>
      <c r="E251" s="123">
        <f t="shared" si="118"/>
        <v>80.016099206865817</v>
      </c>
      <c r="F251" s="123">
        <f t="shared" si="118"/>
        <v>77.141243952410363</v>
      </c>
      <c r="G251" s="123">
        <f t="shared" si="118"/>
        <v>74.902975294131252</v>
      </c>
      <c r="H251" s="123">
        <f t="shared" si="118"/>
        <v>76.233642686976495</v>
      </c>
      <c r="I251" s="123">
        <f t="shared" si="118"/>
        <v>68.172974814927699</v>
      </c>
      <c r="J251" s="123">
        <f t="shared" si="118"/>
        <v>79.162644480671574</v>
      </c>
      <c r="K251" s="123">
        <f t="shared" si="118"/>
        <v>79.543102750318639</v>
      </c>
      <c r="L251" s="123">
        <f t="shared" si="118"/>
        <v>93.310308833414865</v>
      </c>
      <c r="M251" s="123">
        <f t="shared" si="118"/>
        <v>73.523857983292416</v>
      </c>
      <c r="N251" s="123">
        <f t="shared" si="118"/>
        <v>80.785900033091792</v>
      </c>
      <c r="O251" s="123">
        <f t="shared" si="118"/>
        <v>86.770703414532591</v>
      </c>
      <c r="P251" s="123">
        <f t="shared" si="118"/>
        <v>63.703190089884501</v>
      </c>
      <c r="Q251" s="123">
        <f t="shared" si="118"/>
        <v>66.626249769938212</v>
      </c>
      <c r="R251" s="123">
        <f t="shared" ref="R251:V251" si="119">SUM(R252:R253)</f>
        <v>69.056748975299385</v>
      </c>
      <c r="S251" s="123">
        <f t="shared" si="119"/>
        <v>67.365939520164588</v>
      </c>
      <c r="T251" s="123">
        <f t="shared" si="119"/>
        <v>67.737008400247532</v>
      </c>
      <c r="U251" s="123">
        <f t="shared" si="119"/>
        <v>66.214627859062375</v>
      </c>
      <c r="V251" s="123">
        <f t="shared" si="119"/>
        <v>64.174393021851785</v>
      </c>
      <c r="W251" s="123">
        <f t="shared" ref="W251" si="120">SUM(W252:W253)</f>
        <v>74.104071811121003</v>
      </c>
      <c r="DA251" s="130" t="s">
        <v>2972</v>
      </c>
    </row>
    <row r="252" spans="1:105" ht="12" customHeight="1" x14ac:dyDescent="0.25">
      <c r="A252" s="97" t="s">
        <v>217</v>
      </c>
      <c r="B252" s="99">
        <v>74.266024270578768</v>
      </c>
      <c r="C252" s="99">
        <v>79.371374935053979</v>
      </c>
      <c r="D252" s="99">
        <v>75.895057942263506</v>
      </c>
      <c r="E252" s="99">
        <v>78.281791238579814</v>
      </c>
      <c r="F252" s="99">
        <v>75.502472425217448</v>
      </c>
      <c r="G252" s="99">
        <v>73.348947686186619</v>
      </c>
      <c r="H252" s="99">
        <v>74.691309510683226</v>
      </c>
      <c r="I252" s="99">
        <v>66.833482142745041</v>
      </c>
      <c r="J252" s="99">
        <v>77.600825759123083</v>
      </c>
      <c r="K252" s="99">
        <v>77.992490171543707</v>
      </c>
      <c r="L252" s="99">
        <v>91.453812530907982</v>
      </c>
      <c r="M252" s="99">
        <v>72.148275355805652</v>
      </c>
      <c r="N252" s="99">
        <v>79.275754860655965</v>
      </c>
      <c r="O252" s="99">
        <v>85.137879781618011</v>
      </c>
      <c r="P252" s="99">
        <v>62.583291406966616</v>
      </c>
      <c r="Q252" s="99">
        <v>65.422820806321084</v>
      </c>
      <c r="R252" s="99">
        <v>67.804273714973334</v>
      </c>
      <c r="S252" s="99">
        <v>66.164239923516064</v>
      </c>
      <c r="T252" s="99">
        <v>66.54221768772365</v>
      </c>
      <c r="U252" s="99">
        <v>65.069835314984772</v>
      </c>
      <c r="V252" s="99">
        <v>63.092616660328055</v>
      </c>
      <c r="W252" s="99">
        <v>72.824936042775363</v>
      </c>
      <c r="DA252" s="63" t="s">
        <v>2973</v>
      </c>
    </row>
    <row r="253" spans="1:105" ht="12" customHeight="1" x14ac:dyDescent="0.25">
      <c r="A253" s="97" t="s">
        <v>53</v>
      </c>
      <c r="B253" s="99">
        <v>1.7368881204865256</v>
      </c>
      <c r="C253" s="99">
        <v>1.8267253783956148</v>
      </c>
      <c r="D253" s="99">
        <v>1.7128009181027468</v>
      </c>
      <c r="E253" s="99">
        <v>1.7343079682859979</v>
      </c>
      <c r="F253" s="99">
        <v>1.6387715271929193</v>
      </c>
      <c r="G253" s="99">
        <v>1.5540276079446329</v>
      </c>
      <c r="H253" s="99">
        <v>1.5423331762932702</v>
      </c>
      <c r="I253" s="99">
        <v>1.3394926721826617</v>
      </c>
      <c r="J253" s="99">
        <v>1.561818721548496</v>
      </c>
      <c r="K253" s="99">
        <v>1.5506125787749299</v>
      </c>
      <c r="L253" s="99">
        <v>1.856496302506887</v>
      </c>
      <c r="M253" s="99">
        <v>1.3755826274867593</v>
      </c>
      <c r="N253" s="99">
        <v>1.5101451724358255</v>
      </c>
      <c r="O253" s="99">
        <v>1.6328236329145831</v>
      </c>
      <c r="P253" s="99">
        <v>1.1198986829178841</v>
      </c>
      <c r="Q253" s="99">
        <v>1.2034289636171227</v>
      </c>
      <c r="R253" s="99">
        <v>1.2524752603260441</v>
      </c>
      <c r="S253" s="99">
        <v>1.2016995966485218</v>
      </c>
      <c r="T253" s="99">
        <v>1.194790712523885</v>
      </c>
      <c r="U253" s="99">
        <v>1.1447925440775999</v>
      </c>
      <c r="V253" s="99">
        <v>1.0817763615237366</v>
      </c>
      <c r="W253" s="99">
        <v>1.2791357683456412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0.1007650722950121</v>
      </c>
      <c r="C254" s="123">
        <f t="shared" si="121"/>
        <v>0.10587761080917509</v>
      </c>
      <c r="D254" s="123">
        <f t="shared" si="121"/>
        <v>0.11518628520210608</v>
      </c>
      <c r="E254" s="123">
        <f t="shared" si="121"/>
        <v>0.1750243051733307</v>
      </c>
      <c r="F254" s="123">
        <f t="shared" si="121"/>
        <v>0.1399205408710385</v>
      </c>
      <c r="G254" s="123">
        <f t="shared" si="121"/>
        <v>0.15844516738633849</v>
      </c>
      <c r="H254" s="123">
        <f t="shared" si="121"/>
        <v>0.2690941764680882</v>
      </c>
      <c r="I254" s="123">
        <f t="shared" si="121"/>
        <v>0.19843451575553492</v>
      </c>
      <c r="J254" s="123">
        <f t="shared" si="121"/>
        <v>0.21725870424885912</v>
      </c>
      <c r="K254" s="123">
        <f t="shared" si="121"/>
        <v>0.25433124020639053</v>
      </c>
      <c r="L254" s="123">
        <f t="shared" si="121"/>
        <v>0.29743125820788946</v>
      </c>
      <c r="M254" s="123">
        <f t="shared" si="121"/>
        <v>0.39340912772362802</v>
      </c>
      <c r="N254" s="123">
        <f t="shared" si="121"/>
        <v>0.49075267917699006</v>
      </c>
      <c r="O254" s="123">
        <f t="shared" si="121"/>
        <v>0.58285412454197383</v>
      </c>
      <c r="P254" s="123">
        <f t="shared" si="121"/>
        <v>0.6908187215070194</v>
      </c>
      <c r="Q254" s="123">
        <f t="shared" si="121"/>
        <v>0.79694595731171736</v>
      </c>
      <c r="R254" s="123">
        <f t="shared" si="121"/>
        <v>0.90187848690945061</v>
      </c>
      <c r="S254" s="123">
        <f t="shared" si="121"/>
        <v>1.0121318573690981</v>
      </c>
      <c r="T254" s="123">
        <f t="shared" si="121"/>
        <v>1.1262930278547496</v>
      </c>
      <c r="U254" s="123">
        <f t="shared" si="121"/>
        <v>1.2409645282755659</v>
      </c>
      <c r="V254" s="123">
        <f t="shared" si="121"/>
        <v>1.3463639849289259</v>
      </c>
      <c r="W254" s="123">
        <f t="shared" si="121"/>
        <v>1.4621557663583125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0.1007650722950121</v>
      </c>
      <c r="C255" s="99">
        <f>RES_hhdet_tess!C67</f>
        <v>0.10587761080917509</v>
      </c>
      <c r="D255" s="99">
        <f>RES_hhdet_tess!D67</f>
        <v>0.11518628520210608</v>
      </c>
      <c r="E255" s="99">
        <f>RES_hhdet_tess!E67</f>
        <v>0.1750243051733307</v>
      </c>
      <c r="F255" s="99">
        <f>RES_hhdet_tess!F67</f>
        <v>0.1399205408710385</v>
      </c>
      <c r="G255" s="99">
        <f>RES_hhdet_tess!G67</f>
        <v>0.15844516738633849</v>
      </c>
      <c r="H255" s="99">
        <f>RES_hhdet_tess!H67</f>
        <v>0.2690941764680882</v>
      </c>
      <c r="I255" s="99">
        <f>RES_hhdet_tess!I67</f>
        <v>0.19843451575553492</v>
      </c>
      <c r="J255" s="99">
        <f>RES_hhdet_tess!J67</f>
        <v>0.21725870424885912</v>
      </c>
      <c r="K255" s="99">
        <f>RES_hhdet_tess!K67</f>
        <v>0.25433124020639053</v>
      </c>
      <c r="L255" s="99">
        <f>RES_hhdet_tess!L67</f>
        <v>0.29743125820788946</v>
      </c>
      <c r="M255" s="99">
        <f>RES_hhdet_tess!M67</f>
        <v>0.39340912772362802</v>
      </c>
      <c r="N255" s="99">
        <f>RES_hhdet_tess!N67</f>
        <v>0.49075267917699006</v>
      </c>
      <c r="O255" s="99">
        <f>RES_hhdet_tess!O67</f>
        <v>0.58285412454197383</v>
      </c>
      <c r="P255" s="99">
        <f>RES_hhdet_tess!P67</f>
        <v>0.6908187215070194</v>
      </c>
      <c r="Q255" s="99">
        <f>RES_hhdet_tess!Q67</f>
        <v>0.79694595731171736</v>
      </c>
      <c r="R255" s="99">
        <f>RES_hhdet_tess!R67</f>
        <v>0.90187848690945061</v>
      </c>
      <c r="S255" s="99">
        <f>RES_hhdet_tess!S67</f>
        <v>1.0121318573690981</v>
      </c>
      <c r="T255" s="99">
        <f>RES_hhdet_tess!T67</f>
        <v>1.1262930278547496</v>
      </c>
      <c r="U255" s="99">
        <f>RES_hhdet_tess!U67</f>
        <v>1.2409645282755659</v>
      </c>
      <c r="V255" s="99">
        <f>RES_hhdet_tess!V67</f>
        <v>1.3463639849289259</v>
      </c>
      <c r="W255" s="99">
        <f>RES_hhdet_tess!W67</f>
        <v>1.4621557663583125</v>
      </c>
      <c r="DA255" s="63" t="s">
        <v>2976</v>
      </c>
    </row>
    <row r="256" spans="1:105" ht="12" customHeight="1" x14ac:dyDescent="0.25">
      <c r="A256" s="121" t="s">
        <v>55</v>
      </c>
      <c r="B256" s="123">
        <v>9.2205892335570301</v>
      </c>
      <c r="C256" s="123">
        <v>9.4199900103285312</v>
      </c>
      <c r="D256" s="123">
        <v>10.161043908509296</v>
      </c>
      <c r="E256" s="123">
        <v>10.429269276631466</v>
      </c>
      <c r="F256" s="123">
        <v>10.075998385897289</v>
      </c>
      <c r="G256" s="123">
        <v>9.9480356947597866</v>
      </c>
      <c r="H256" s="123">
        <v>9.9964807735023467</v>
      </c>
      <c r="I256" s="123">
        <v>9.5091184417404637</v>
      </c>
      <c r="J256" s="123">
        <v>9.9034947275530509</v>
      </c>
      <c r="K256" s="123">
        <v>10.092747095967312</v>
      </c>
      <c r="L256" s="123">
        <v>11.818433441861258</v>
      </c>
      <c r="M256" s="123">
        <v>9.0217532707419661</v>
      </c>
      <c r="N256" s="123">
        <v>9.5126905186526773</v>
      </c>
      <c r="O256" s="123">
        <v>10.458070932054282</v>
      </c>
      <c r="P256" s="123">
        <v>8.3893566553200429</v>
      </c>
      <c r="Q256" s="123">
        <v>10.146122077238635</v>
      </c>
      <c r="R256" s="123">
        <v>10.503301884635855</v>
      </c>
      <c r="S256" s="123">
        <v>9.9900798655776839</v>
      </c>
      <c r="T256" s="123">
        <v>9.6467503092208773</v>
      </c>
      <c r="U256" s="123">
        <v>8.9007551090520476</v>
      </c>
      <c r="V256" s="123">
        <v>7.8603128588269469</v>
      </c>
      <c r="W256" s="123">
        <v>8.3037360925958819</v>
      </c>
      <c r="DA256" s="130" t="s">
        <v>2977</v>
      </c>
    </row>
    <row r="257" spans="1:105" ht="12" customHeight="1" x14ac:dyDescent="0.25">
      <c r="A257" s="97" t="s">
        <v>134</v>
      </c>
      <c r="B257" s="99">
        <v>9.2156810836227088</v>
      </c>
      <c r="C257" s="99">
        <v>9.4239797833515002</v>
      </c>
      <c r="D257" s="99">
        <v>10.15997271180361</v>
      </c>
      <c r="E257" s="99">
        <v>10.430791219221929</v>
      </c>
      <c r="F257" s="99">
        <v>10.077120592583787</v>
      </c>
      <c r="G257" s="99">
        <v>9.9477938074265886</v>
      </c>
      <c r="H257" s="99">
        <v>9.9981795358362682</v>
      </c>
      <c r="I257" s="99">
        <v>9.5022450111785588</v>
      </c>
      <c r="J257" s="99">
        <v>9.9100592097447784</v>
      </c>
      <c r="K257" s="99">
        <v>10.095323887583406</v>
      </c>
      <c r="L257" s="99">
        <v>11.84174685813336</v>
      </c>
      <c r="M257" s="99">
        <v>9.01384306662559</v>
      </c>
      <c r="N257" s="99">
        <v>9.511252800880813</v>
      </c>
      <c r="O257" s="99">
        <v>10.466472049165056</v>
      </c>
      <c r="P257" s="99">
        <v>8.3811693948486266</v>
      </c>
      <c r="Q257" s="99">
        <v>10.149620166972113</v>
      </c>
      <c r="R257" s="99">
        <v>10.508200833369978</v>
      </c>
      <c r="S257" s="99">
        <v>9.9918120943114879</v>
      </c>
      <c r="T257" s="99">
        <v>9.6498810123826289</v>
      </c>
      <c r="U257" s="99">
        <v>8.9017195790787884</v>
      </c>
      <c r="V257" s="99">
        <v>7.8553899451031537</v>
      </c>
      <c r="W257" s="99">
        <v>8.3060717080560202</v>
      </c>
      <c r="DA257" s="63" t="s">
        <v>2978</v>
      </c>
    </row>
    <row r="258" spans="1:105" ht="12" customHeight="1" x14ac:dyDescent="0.25">
      <c r="A258" s="97" t="s">
        <v>133</v>
      </c>
      <c r="B258" s="99">
        <v>9.2156810836227123</v>
      </c>
      <c r="C258" s="99">
        <v>9.4236185868380442</v>
      </c>
      <c r="D258" s="99">
        <v>10.159867886101395</v>
      </c>
      <c r="E258" s="99">
        <v>10.430223276782526</v>
      </c>
      <c r="F258" s="99">
        <v>10.075893826607821</v>
      </c>
      <c r="G258" s="99">
        <v>9.9466954186785674</v>
      </c>
      <c r="H258" s="99">
        <v>9.9970721580696793</v>
      </c>
      <c r="I258" s="99">
        <v>9.5023830454358702</v>
      </c>
      <c r="J258" s="99">
        <v>9.9078529194442702</v>
      </c>
      <c r="K258" s="99">
        <v>10.093547138842062</v>
      </c>
      <c r="L258" s="99">
        <v>11.839558462087947</v>
      </c>
      <c r="M258" s="99">
        <v>9.0151260477456976</v>
      </c>
      <c r="N258" s="99">
        <v>9.5142650397005841</v>
      </c>
      <c r="O258" s="99">
        <v>10.466544528524544</v>
      </c>
      <c r="P258" s="99">
        <v>8.3851042745612752</v>
      </c>
      <c r="Q258" s="99">
        <v>10.150872607852</v>
      </c>
      <c r="R258" s="99">
        <v>10.505097836388341</v>
      </c>
      <c r="S258" s="99">
        <v>9.9918976233089989</v>
      </c>
      <c r="T258" s="99">
        <v>9.6536287628368136</v>
      </c>
      <c r="U258" s="99">
        <v>8.907963405731909</v>
      </c>
      <c r="V258" s="99">
        <v>7.8660194073508949</v>
      </c>
      <c r="W258" s="99">
        <v>8.311261771086448</v>
      </c>
      <c r="DA258" s="63" t="s">
        <v>2979</v>
      </c>
    </row>
    <row r="259" spans="1:105" ht="12" customHeight="1" x14ac:dyDescent="0.25">
      <c r="A259" s="100" t="s">
        <v>217</v>
      </c>
      <c r="B259" s="102">
        <v>4.9171333580818448</v>
      </c>
      <c r="C259" s="102">
        <v>4.6189344085214783</v>
      </c>
      <c r="D259" s="102">
        <v>5.1840180778680054</v>
      </c>
      <c r="E259" s="102">
        <v>5.2277553309126725</v>
      </c>
      <c r="F259" s="102">
        <v>5.0585216185626729</v>
      </c>
      <c r="G259" s="102">
        <v>5.0469720860040166</v>
      </c>
      <c r="H259" s="102">
        <v>5.0021529041286881</v>
      </c>
      <c r="I259" s="102">
        <v>5.0180216583594071</v>
      </c>
      <c r="J259" s="102">
        <v>4.832561678925968</v>
      </c>
      <c r="K259" s="102">
        <v>5.0471397756646494</v>
      </c>
      <c r="L259" s="102">
        <v>5.269461927991089</v>
      </c>
      <c r="M259" s="102">
        <v>4.1485901791537989</v>
      </c>
      <c r="N259" s="102">
        <v>4.191917871253013</v>
      </c>
      <c r="O259" s="102">
        <v>4.8233703803595862</v>
      </c>
      <c r="P259" s="102">
        <v>3.9236246731046274</v>
      </c>
      <c r="Q259" s="102">
        <v>4.862740874143662</v>
      </c>
      <c r="R259" s="102">
        <v>5.2308152955329827</v>
      </c>
      <c r="S259" s="102">
        <v>4.970006199923426</v>
      </c>
      <c r="T259" s="102">
        <v>4.6037709384673251</v>
      </c>
      <c r="U259" s="102">
        <v>4.0787753210635858</v>
      </c>
      <c r="V259" s="102">
        <v>3.5368482705431434</v>
      </c>
      <c r="W259" s="102">
        <v>3.7657419062656259</v>
      </c>
      <c r="DA259" s="131" t="s">
        <v>2980</v>
      </c>
    </row>
    <row r="260" spans="1:105" ht="12" customHeight="1" x14ac:dyDescent="0.25">
      <c r="A260" s="103" t="s">
        <v>52</v>
      </c>
      <c r="B260" s="105">
        <v>4.2985477255408657</v>
      </c>
      <c r="C260" s="105">
        <v>4.804684178316565</v>
      </c>
      <c r="D260" s="105">
        <v>4.9758498082333888</v>
      </c>
      <c r="E260" s="105">
        <v>5.2024679458698504</v>
      </c>
      <c r="F260" s="105">
        <v>5.0173722080451473</v>
      </c>
      <c r="G260" s="105">
        <v>4.8997233326745508</v>
      </c>
      <c r="H260" s="105">
        <v>4.9949192539409921</v>
      </c>
      <c r="I260" s="105">
        <v>4.4843613870764623</v>
      </c>
      <c r="J260" s="105">
        <v>5.075291240518303</v>
      </c>
      <c r="K260" s="105">
        <v>5.0464073631774129</v>
      </c>
      <c r="L260" s="105">
        <v>6.5700965340968578</v>
      </c>
      <c r="M260" s="105">
        <v>4.8665358685919005</v>
      </c>
      <c r="N260" s="105">
        <v>5.3223471684475721</v>
      </c>
      <c r="O260" s="105">
        <v>5.6431741481649578</v>
      </c>
      <c r="P260" s="105">
        <v>4.4614796014566496</v>
      </c>
      <c r="Q260" s="105">
        <v>5.2881317337083376</v>
      </c>
      <c r="R260" s="105">
        <v>5.2742825408553591</v>
      </c>
      <c r="S260" s="105">
        <v>5.0218914233855747</v>
      </c>
      <c r="T260" s="105">
        <v>5.0498578243694885</v>
      </c>
      <c r="U260" s="105">
        <v>4.8291880846683224</v>
      </c>
      <c r="V260" s="105">
        <v>4.3291711368077497</v>
      </c>
      <c r="W260" s="105">
        <v>4.5455198648208217</v>
      </c>
      <c r="DA260" s="132" t="s">
        <v>2981</v>
      </c>
    </row>
    <row r="261" spans="1:105" ht="12" customHeight="1" x14ac:dyDescent="0.25">
      <c r="A261" s="106" t="s">
        <v>122</v>
      </c>
      <c r="B261" s="102">
        <v>9.9962036068121964</v>
      </c>
      <c r="C261" s="102">
        <v>8.9602708159612963</v>
      </c>
      <c r="D261" s="102">
        <v>10.274653753206934</v>
      </c>
      <c r="E261" s="102">
        <v>10.259962951446362</v>
      </c>
      <c r="F261" s="102">
        <v>9.9458725291212442</v>
      </c>
      <c r="G261" s="102">
        <v>9.9768392831372985</v>
      </c>
      <c r="H261" s="102">
        <v>9.7950590467166077</v>
      </c>
      <c r="I261" s="102">
        <v>10.160858414649304</v>
      </c>
      <c r="J261" s="102">
        <v>9.3245379509552553</v>
      </c>
      <c r="K261" s="102">
        <v>9.8663954547864403</v>
      </c>
      <c r="L261" s="102">
        <v>9.6538800744958522</v>
      </c>
      <c r="M261" s="102">
        <v>9.8347138567697368</v>
      </c>
      <c r="N261" s="102">
        <v>9.6391343519454455</v>
      </c>
      <c r="O261" s="102">
        <v>9.5645816792362215</v>
      </c>
      <c r="P261" s="102">
        <v>9.7566941987468709</v>
      </c>
      <c r="Q261" s="102">
        <v>9.7689467615474843</v>
      </c>
      <c r="R261" s="102">
        <v>9.8985621191800028</v>
      </c>
      <c r="S261" s="102">
        <v>9.7839580380414368</v>
      </c>
      <c r="T261" s="102">
        <v>9.3174317065780894</v>
      </c>
      <c r="U261" s="102">
        <v>8.8147646182308446</v>
      </c>
      <c r="V261" s="102">
        <v>8.2384095503983907</v>
      </c>
      <c r="W261" s="102">
        <v>8.0634513157107168</v>
      </c>
      <c r="DA261" s="131" t="s">
        <v>2982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8.9615816703284032</v>
      </c>
      <c r="D262" s="105">
        <v>10.276445346436788</v>
      </c>
      <c r="E262" s="105">
        <v>10.262205464784547</v>
      </c>
      <c r="F262" s="105">
        <v>9.9484304500341398</v>
      </c>
      <c r="G262" s="105">
        <v>9.9783718343180698</v>
      </c>
      <c r="H262" s="105">
        <v>9.7964352074804619</v>
      </c>
      <c r="I262" s="105">
        <v>10.156443083836066</v>
      </c>
      <c r="J262" s="105">
        <v>9.3229508586013328</v>
      </c>
      <c r="K262" s="105">
        <v>9.8637384112773248</v>
      </c>
      <c r="L262" s="105">
        <v>9.6532299977072054</v>
      </c>
      <c r="M262" s="105">
        <v>9.8404568490467188</v>
      </c>
      <c r="N262" s="105">
        <v>9.6457945824751512</v>
      </c>
      <c r="O262" s="105">
        <v>9.5710368881837908</v>
      </c>
      <c r="P262" s="105">
        <v>9.7681022144368068</v>
      </c>
      <c r="Q262" s="105">
        <v>9.7725992241745381</v>
      </c>
      <c r="R262" s="105">
        <v>9.8962910089869887</v>
      </c>
      <c r="S262" s="105">
        <v>9.7724488048885956</v>
      </c>
      <c r="T262" s="105">
        <v>9.3092300543769664</v>
      </c>
      <c r="U262" s="105">
        <v>8.8081193455953013</v>
      </c>
      <c r="V262" s="105">
        <v>8.2327851633614024</v>
      </c>
      <c r="W262" s="105">
        <v>8.0590224146351499</v>
      </c>
      <c r="DA262" s="132" t="s">
        <v>2983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4.3549360672320674</v>
      </c>
      <c r="D263" s="99">
        <v>5.2523766383670232</v>
      </c>
      <c r="E263" s="99">
        <v>5.1306060103843212</v>
      </c>
      <c r="F263" s="99">
        <v>4.9835736769186969</v>
      </c>
      <c r="G263" s="99">
        <v>5.0656950216014014</v>
      </c>
      <c r="H263" s="99">
        <v>4.886765541503868</v>
      </c>
      <c r="I263" s="99">
        <v>5.4092988633898997</v>
      </c>
      <c r="J263" s="99">
        <v>4.4971204144296193</v>
      </c>
      <c r="K263" s="99">
        <v>4.915116853152881</v>
      </c>
      <c r="L263" s="99">
        <v>4.0676211477870385</v>
      </c>
      <c r="M263" s="99">
        <v>4.5587673777730764</v>
      </c>
      <c r="N263" s="99">
        <v>4.263535082473485</v>
      </c>
      <c r="O263" s="99">
        <v>4.3257236582057557</v>
      </c>
      <c r="P263" s="99">
        <v>4.5966828513189908</v>
      </c>
      <c r="Q263" s="99">
        <v>4.6515722545774443</v>
      </c>
      <c r="R263" s="99">
        <v>4.8811682782625123</v>
      </c>
      <c r="S263" s="99">
        <v>4.8494312156525243</v>
      </c>
      <c r="T263" s="99">
        <v>4.4175318628343385</v>
      </c>
      <c r="U263" s="99">
        <v>4.0305703613178903</v>
      </c>
      <c r="V263" s="99">
        <v>3.7299192849659066</v>
      </c>
      <c r="W263" s="99">
        <v>3.6385182611244473</v>
      </c>
      <c r="DA263" s="63" t="s">
        <v>2984</v>
      </c>
    </row>
    <row r="264" spans="1:105" ht="12" customHeight="1" x14ac:dyDescent="0.25">
      <c r="A264" s="108" t="s">
        <v>52</v>
      </c>
      <c r="B264" s="99">
        <v>4.6168311256957537</v>
      </c>
      <c r="C264" s="99">
        <v>4.6066456030963359</v>
      </c>
      <c r="D264" s="99">
        <v>5.0240687080697644</v>
      </c>
      <c r="E264" s="99">
        <v>5.1315994544002255</v>
      </c>
      <c r="F264" s="99">
        <v>4.9648567731154447</v>
      </c>
      <c r="G264" s="99">
        <v>4.9126768127166693</v>
      </c>
      <c r="H264" s="99">
        <v>4.9096696659765966</v>
      </c>
      <c r="I264" s="99">
        <v>4.7471442204461685</v>
      </c>
      <c r="J264" s="99">
        <v>4.8258304441717152</v>
      </c>
      <c r="K264" s="99">
        <v>4.9486215581244446</v>
      </c>
      <c r="L264" s="99">
        <v>5.585608849920165</v>
      </c>
      <c r="M264" s="99">
        <v>5.2816894712736406</v>
      </c>
      <c r="N264" s="99">
        <v>5.3822595000016653</v>
      </c>
      <c r="O264" s="99">
        <v>5.2453132299780325</v>
      </c>
      <c r="P264" s="99">
        <v>5.171419363117816</v>
      </c>
      <c r="Q264" s="99">
        <v>5.1210269695970938</v>
      </c>
      <c r="R264" s="99">
        <v>5.0151227307244755</v>
      </c>
      <c r="S264" s="99">
        <v>4.9230175892360712</v>
      </c>
      <c r="T264" s="99">
        <v>4.891698191542627</v>
      </c>
      <c r="U264" s="99">
        <v>4.7775489842774084</v>
      </c>
      <c r="V264" s="99">
        <v>4.5028658783954976</v>
      </c>
      <c r="W264" s="99">
        <v>4.420504153510703</v>
      </c>
      <c r="DA264" s="63" t="s">
        <v>2985</v>
      </c>
    </row>
    <row r="265" spans="1:105" ht="12" customHeight="1" x14ac:dyDescent="0.25">
      <c r="A265" s="121" t="s">
        <v>54</v>
      </c>
      <c r="B265" s="123">
        <v>1.6835935855622626</v>
      </c>
      <c r="C265" s="123">
        <v>1.8004532016583383</v>
      </c>
      <c r="D265" s="123">
        <v>1.7894825562664018</v>
      </c>
      <c r="E265" s="123">
        <v>1.7916980825854825</v>
      </c>
      <c r="F265" s="123">
        <v>1.830458730578471</v>
      </c>
      <c r="G265" s="123">
        <v>1.833083741605906</v>
      </c>
      <c r="H265" s="123">
        <v>2.0226135302976007</v>
      </c>
      <c r="I265" s="123">
        <v>1.8460383074617757</v>
      </c>
      <c r="J265" s="123">
        <v>1.9228117833736069</v>
      </c>
      <c r="K265" s="123">
        <v>1.7439988505330841</v>
      </c>
      <c r="L265" s="123">
        <v>2.2238741788439813</v>
      </c>
      <c r="M265" s="123">
        <v>2.1199287157069611</v>
      </c>
      <c r="N265" s="123">
        <v>2.0900198844262925</v>
      </c>
      <c r="O265" s="123">
        <v>2.0395106928010449</v>
      </c>
      <c r="P265" s="123">
        <v>1.9930177841356129</v>
      </c>
      <c r="Q265" s="123">
        <v>1.9573387471016115</v>
      </c>
      <c r="R265" s="123">
        <v>1.9042982599615326</v>
      </c>
      <c r="S265" s="123">
        <v>1.8654553782713093</v>
      </c>
      <c r="T265" s="123">
        <v>1.8306759828187524</v>
      </c>
      <c r="U265" s="123">
        <v>1.7953832839846968</v>
      </c>
      <c r="V265" s="123">
        <v>1.7540907024119543</v>
      </c>
      <c r="W265" s="123">
        <v>1.7258925695762843</v>
      </c>
      <c r="DA265" s="130" t="s">
        <v>2986</v>
      </c>
    </row>
    <row r="266" spans="1:105" ht="12" customHeight="1" x14ac:dyDescent="0.25">
      <c r="A266" s="97" t="s">
        <v>175</v>
      </c>
      <c r="B266" s="99">
        <v>1.6836948413919042</v>
      </c>
      <c r="C266" s="99">
        <v>1.8040875823883706</v>
      </c>
      <c r="D266" s="99">
        <v>1.7886905141411908</v>
      </c>
      <c r="E266" s="99">
        <v>1.7941286809213854</v>
      </c>
      <c r="F266" s="99">
        <v>1.8287821987284234</v>
      </c>
      <c r="G266" s="99">
        <v>1.8316064870059472</v>
      </c>
      <c r="H266" s="99">
        <v>2.0286442344496831</v>
      </c>
      <c r="I266" s="99">
        <v>1.836344362474094</v>
      </c>
      <c r="J266" s="99">
        <v>1.9253628200260966</v>
      </c>
      <c r="K266" s="99">
        <v>1.7439770190469737</v>
      </c>
      <c r="L266" s="99">
        <v>2.2628963502540156</v>
      </c>
      <c r="M266" s="99">
        <v>2.124791344173008</v>
      </c>
      <c r="N266" s="99">
        <v>2.087155462545518</v>
      </c>
      <c r="O266" s="99">
        <v>2.0375130195899334</v>
      </c>
      <c r="P266" s="99">
        <v>1.9923237717019231</v>
      </c>
      <c r="Q266" s="99">
        <v>1.9602603981774094</v>
      </c>
      <c r="R266" s="99">
        <v>1.9042859683078446</v>
      </c>
      <c r="S266" s="99">
        <v>1.8658043068758583</v>
      </c>
      <c r="T266" s="99">
        <v>1.8319845627367937</v>
      </c>
      <c r="U266" s="99">
        <v>1.7965220187986397</v>
      </c>
      <c r="V266" s="99">
        <v>1.7525263588918867</v>
      </c>
      <c r="W266" s="99">
        <v>1.7190482967587017</v>
      </c>
      <c r="DA266" s="63" t="s">
        <v>2987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1.7906892823099034</v>
      </c>
      <c r="D267" s="110">
        <v>1.7916066293065804</v>
      </c>
      <c r="E267" s="110">
        <v>1.7851762134610165</v>
      </c>
      <c r="F267" s="110">
        <v>1.8349466825892011</v>
      </c>
      <c r="G267" s="110">
        <v>1.8370278652689369</v>
      </c>
      <c r="H267" s="110">
        <v>2.0064880656995343</v>
      </c>
      <c r="I267" s="110">
        <v>1.8717526701263043</v>
      </c>
      <c r="J267" s="110">
        <v>1.9160046066026968</v>
      </c>
      <c r="K267" s="110">
        <v>1.7440571049748357</v>
      </c>
      <c r="L267" s="110">
        <v>2.1230032798019591</v>
      </c>
      <c r="M267" s="110">
        <v>2.1075118273089846</v>
      </c>
      <c r="N267" s="110">
        <v>2.0972769491872945</v>
      </c>
      <c r="O267" s="110">
        <v>2.0444973250468541</v>
      </c>
      <c r="P267" s="110">
        <v>1.9947288220286974</v>
      </c>
      <c r="Q267" s="110">
        <v>1.950431166097254</v>
      </c>
      <c r="R267" s="110">
        <v>1.9043267070872465</v>
      </c>
      <c r="S267" s="110">
        <v>1.8646683552424472</v>
      </c>
      <c r="T267" s="110">
        <v>1.8277729935503007</v>
      </c>
      <c r="U267" s="110">
        <v>1.7928933285269171</v>
      </c>
      <c r="V267" s="110">
        <v>1.7574897481595009</v>
      </c>
      <c r="W267" s="110">
        <v>1.740560674721092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31.02495724088098</v>
      </c>
      <c r="C269" s="118">
        <f t="shared" si="122"/>
        <v>32.568031555195411</v>
      </c>
      <c r="D269" s="118">
        <f t="shared" si="122"/>
        <v>31.118657161593447</v>
      </c>
      <c r="E269" s="118">
        <f t="shared" si="122"/>
        <v>31.618176428070853</v>
      </c>
      <c r="F269" s="118">
        <f t="shared" si="122"/>
        <v>30.085167888213583</v>
      </c>
      <c r="G269" s="118">
        <f t="shared" si="122"/>
        <v>28.852672425444183</v>
      </c>
      <c r="H269" s="118">
        <f t="shared" si="122"/>
        <v>28.894419636097272</v>
      </c>
      <c r="I269" s="118">
        <f t="shared" si="122"/>
        <v>25.575646618533302</v>
      </c>
      <c r="J269" s="118">
        <f t="shared" si="122"/>
        <v>28.738758689797749</v>
      </c>
      <c r="K269" s="118">
        <f t="shared" si="122"/>
        <v>28.298865208633998</v>
      </c>
      <c r="L269" s="118">
        <f t="shared" si="122"/>
        <v>32.512531565772349</v>
      </c>
      <c r="M269" s="118">
        <f t="shared" si="122"/>
        <v>25.042635415070045</v>
      </c>
      <c r="N269" s="118">
        <f t="shared" si="122"/>
        <v>26.637935794015906</v>
      </c>
      <c r="O269" s="118">
        <f t="shared" si="122"/>
        <v>27.926185404566777</v>
      </c>
      <c r="P269" s="118">
        <f t="shared" si="122"/>
        <v>20.716504615795198</v>
      </c>
      <c r="Q269" s="118">
        <f t="shared" si="122"/>
        <v>21.798931836509787</v>
      </c>
      <c r="R269" s="118">
        <f t="shared" ref="R269:V269" si="123">R270+R273+R275+R284</f>
        <v>22.274983136004444</v>
      </c>
      <c r="S269" s="118">
        <f t="shared" si="123"/>
        <v>21.33619499239612</v>
      </c>
      <c r="T269" s="118">
        <f t="shared" si="123"/>
        <v>21.031919303406305</v>
      </c>
      <c r="U269" s="118">
        <f t="shared" si="123"/>
        <v>20.137897771468488</v>
      </c>
      <c r="V269" s="118">
        <f t="shared" si="123"/>
        <v>19.062670203639463</v>
      </c>
      <c r="W269" s="118">
        <f t="shared" ref="W269" si="124">W270+W273+W275+W284</f>
        <v>21.463327297782619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27.450222767658804</v>
      </c>
      <c r="C270" s="123">
        <f t="shared" si="125"/>
        <v>28.928735718677014</v>
      </c>
      <c r="D270" s="123">
        <f t="shared" si="125"/>
        <v>27.265689142845318</v>
      </c>
      <c r="E270" s="123">
        <f t="shared" si="125"/>
        <v>27.705904520651547</v>
      </c>
      <c r="F270" s="123">
        <f t="shared" si="125"/>
        <v>26.31586887722311</v>
      </c>
      <c r="G270" s="123">
        <f t="shared" si="125"/>
        <v>25.159816058287458</v>
      </c>
      <c r="H270" s="123">
        <f t="shared" si="125"/>
        <v>25.176472608397372</v>
      </c>
      <c r="I270" s="123">
        <f t="shared" si="125"/>
        <v>22.109042630491725</v>
      </c>
      <c r="J270" s="123">
        <f t="shared" si="125"/>
        <v>25.167501520229383</v>
      </c>
      <c r="K270" s="123">
        <f t="shared" si="125"/>
        <v>24.760311239341807</v>
      </c>
      <c r="L270" s="123">
        <f t="shared" si="125"/>
        <v>28.37600871985217</v>
      </c>
      <c r="M270" s="123">
        <f t="shared" si="125"/>
        <v>21.846545765698256</v>
      </c>
      <c r="N270" s="123">
        <f t="shared" si="125"/>
        <v>23.366578884925115</v>
      </c>
      <c r="O270" s="123">
        <f t="shared" si="125"/>
        <v>24.453286217591607</v>
      </c>
      <c r="P270" s="123">
        <f t="shared" si="125"/>
        <v>17.8629348374735</v>
      </c>
      <c r="Q270" s="123">
        <f t="shared" si="125"/>
        <v>18.497456060076757</v>
      </c>
      <c r="R270" s="123">
        <f t="shared" ref="R270:V270" si="126">SUM(R271:R272)</f>
        <v>18.93351351130055</v>
      </c>
      <c r="S270" s="123">
        <f t="shared" si="126"/>
        <v>18.203864821669761</v>
      </c>
      <c r="T270" s="123">
        <f t="shared" si="126"/>
        <v>18.055949079165288</v>
      </c>
      <c r="U270" s="123">
        <f t="shared" si="126"/>
        <v>17.420993593081121</v>
      </c>
      <c r="V270" s="123">
        <f t="shared" si="126"/>
        <v>16.672111753640685</v>
      </c>
      <c r="W270" s="123">
        <f t="shared" ref="W270" si="127">SUM(W271:W272)</f>
        <v>19.003651484324312</v>
      </c>
      <c r="DA270" s="130" t="s">
        <v>3140</v>
      </c>
    </row>
    <row r="271" spans="1:105" ht="12" customHeight="1" x14ac:dyDescent="0.25">
      <c r="A271" s="97" t="s">
        <v>217</v>
      </c>
      <c r="B271" s="99">
        <v>27.450222767658804</v>
      </c>
      <c r="C271" s="99">
        <v>28.928735718677014</v>
      </c>
      <c r="D271" s="99">
        <v>27.265689142845318</v>
      </c>
      <c r="E271" s="99">
        <v>27.705904520651547</v>
      </c>
      <c r="F271" s="99">
        <v>26.31586887722311</v>
      </c>
      <c r="G271" s="99">
        <v>25.159816058287458</v>
      </c>
      <c r="H271" s="99">
        <v>25.176472608397372</v>
      </c>
      <c r="I271" s="99">
        <v>22.109042630491725</v>
      </c>
      <c r="J271" s="99">
        <v>25.167501520229383</v>
      </c>
      <c r="K271" s="99">
        <v>24.760311239341807</v>
      </c>
      <c r="L271" s="99">
        <v>28.37600871985217</v>
      </c>
      <c r="M271" s="99">
        <v>21.846545765698256</v>
      </c>
      <c r="N271" s="99">
        <v>23.366578884925115</v>
      </c>
      <c r="O271" s="99">
        <v>24.453286217591607</v>
      </c>
      <c r="P271" s="99">
        <v>17.8629348374735</v>
      </c>
      <c r="Q271" s="99">
        <v>18.497456060076757</v>
      </c>
      <c r="R271" s="99">
        <v>18.93351351130055</v>
      </c>
      <c r="S271" s="99">
        <v>18.203864821669761</v>
      </c>
      <c r="T271" s="99">
        <v>18.055949079165288</v>
      </c>
      <c r="U271" s="99">
        <v>17.420993593081121</v>
      </c>
      <c r="V271" s="99">
        <v>16.672111753640685</v>
      </c>
      <c r="W271" s="99">
        <v>19.003651484324312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3.1669629049230084</v>
      </c>
      <c r="C275" s="123">
        <v>3.2021429229263316</v>
      </c>
      <c r="D275" s="123">
        <v>3.4205110559403424</v>
      </c>
      <c r="E275" s="123">
        <v>3.4792109968357874</v>
      </c>
      <c r="F275" s="123">
        <v>3.3289617916478869</v>
      </c>
      <c r="G275" s="123">
        <v>3.2529945316788296</v>
      </c>
      <c r="H275" s="123">
        <v>3.2315577685740133</v>
      </c>
      <c r="I275" s="123">
        <v>3.0277017262542802</v>
      </c>
      <c r="J275" s="123">
        <v>3.1104880932577341</v>
      </c>
      <c r="K275" s="123">
        <v>3.1213844297340785</v>
      </c>
      <c r="L275" s="123">
        <v>3.6001801577118333</v>
      </c>
      <c r="M275" s="123">
        <v>2.6944111849753378</v>
      </c>
      <c r="N275" s="123">
        <v>2.7798338824754634</v>
      </c>
      <c r="O275" s="123">
        <v>2.9952223045392703</v>
      </c>
      <c r="P275" s="123">
        <v>2.3882085231836125</v>
      </c>
      <c r="Q275" s="123">
        <v>2.8492365628398857</v>
      </c>
      <c r="R275" s="123">
        <v>2.905073869836543</v>
      </c>
      <c r="S275" s="123">
        <v>2.7083625393898143</v>
      </c>
      <c r="T275" s="123">
        <v>2.5622355143762388</v>
      </c>
      <c r="U275" s="123">
        <v>2.3135738195711957</v>
      </c>
      <c r="V275" s="123">
        <v>1.9985674422923465</v>
      </c>
      <c r="W275" s="123">
        <v>2.0775527458965333</v>
      </c>
      <c r="DA275" s="130" t="s">
        <v>3145</v>
      </c>
    </row>
    <row r="276" spans="1:105" ht="12" customHeight="1" x14ac:dyDescent="0.25">
      <c r="A276" s="97" t="s">
        <v>134</v>
      </c>
      <c r="B276" s="99">
        <v>3.1939653392316849</v>
      </c>
      <c r="C276" s="99">
        <v>3.2398139773360533</v>
      </c>
      <c r="D276" s="99">
        <v>3.4621942143177589</v>
      </c>
      <c r="E276" s="99">
        <v>3.5213894250226407</v>
      </c>
      <c r="F276" s="99">
        <v>3.3690238304686964</v>
      </c>
      <c r="G276" s="99">
        <v>3.2915076919521629</v>
      </c>
      <c r="H276" s="99">
        <v>3.2703238436183097</v>
      </c>
      <c r="I276" s="99">
        <v>3.0696627069526636</v>
      </c>
      <c r="J276" s="99">
        <v>3.158422888706212</v>
      </c>
      <c r="K276" s="99">
        <v>3.1692879718461167</v>
      </c>
      <c r="L276" s="99">
        <v>3.6562418242918437</v>
      </c>
      <c r="M276" s="99">
        <v>2.7320931501430841</v>
      </c>
      <c r="N276" s="99">
        <v>2.8220498759635038</v>
      </c>
      <c r="O276" s="99">
        <v>3.0372794759083344</v>
      </c>
      <c r="P276" s="99">
        <v>2.4125723193041071</v>
      </c>
      <c r="Q276" s="99">
        <v>2.8881445036403082</v>
      </c>
      <c r="R276" s="99">
        <v>2.9409066192530138</v>
      </c>
      <c r="S276" s="99">
        <v>2.7414297392990505</v>
      </c>
      <c r="T276" s="99">
        <v>2.59674834938513</v>
      </c>
      <c r="U276" s="99">
        <v>2.3487668103315005</v>
      </c>
      <c r="V276" s="99">
        <v>2.0316278079987691</v>
      </c>
      <c r="W276" s="99">
        <v>2.1057728039089971</v>
      </c>
      <c r="DA276" s="63" t="s">
        <v>3146</v>
      </c>
    </row>
    <row r="277" spans="1:105" ht="12" customHeight="1" x14ac:dyDescent="0.25">
      <c r="A277" s="97" t="s">
        <v>133</v>
      </c>
      <c r="B277" s="99">
        <v>1.7041771922862128</v>
      </c>
      <c r="C277" s="99">
        <v>1.5594436206299884</v>
      </c>
      <c r="D277" s="99">
        <v>1.7434723124886329</v>
      </c>
      <c r="E277" s="99">
        <v>1.7349501194307457</v>
      </c>
      <c r="F277" s="99">
        <v>1.6554306638448688</v>
      </c>
      <c r="G277" s="99">
        <v>1.6369649999017089</v>
      </c>
      <c r="H277" s="99">
        <v>1.6053141156488626</v>
      </c>
      <c r="I277" s="99">
        <v>1.5995305432610876</v>
      </c>
      <c r="J277" s="99">
        <v>1.5101557625167785</v>
      </c>
      <c r="K277" s="99">
        <v>1.5592948586991389</v>
      </c>
      <c r="L277" s="99">
        <v>1.6040317681914049</v>
      </c>
      <c r="M277" s="99">
        <v>1.2546024991309517</v>
      </c>
      <c r="N277" s="99">
        <v>1.2523644812276009</v>
      </c>
      <c r="O277" s="99">
        <v>1.4018961790340538</v>
      </c>
      <c r="P277" s="99">
        <v>1.1370800467610864</v>
      </c>
      <c r="Q277" s="99">
        <v>1.3849487781436742</v>
      </c>
      <c r="R277" s="99">
        <v>1.4557320260199442</v>
      </c>
      <c r="S277" s="99">
        <v>1.363866367937804</v>
      </c>
      <c r="T277" s="99">
        <v>1.2478352866557398</v>
      </c>
      <c r="U277" s="99">
        <v>1.0894030573262612</v>
      </c>
      <c r="V277" s="99">
        <v>0.9333682924225053</v>
      </c>
      <c r="W277" s="99">
        <v>0.96548951458292043</v>
      </c>
      <c r="DA277" s="63" t="s">
        <v>3147</v>
      </c>
    </row>
    <row r="278" spans="1:105" ht="12" customHeight="1" x14ac:dyDescent="0.25">
      <c r="A278" s="100" t="s">
        <v>217</v>
      </c>
      <c r="B278" s="102">
        <v>1.7041771922862128</v>
      </c>
      <c r="C278" s="102">
        <v>1.5594436206299884</v>
      </c>
      <c r="D278" s="102">
        <v>1.7434723124886329</v>
      </c>
      <c r="E278" s="102">
        <v>1.7349501194307457</v>
      </c>
      <c r="F278" s="102">
        <v>1.6554306638448688</v>
      </c>
      <c r="G278" s="102">
        <v>1.6369649999017089</v>
      </c>
      <c r="H278" s="102">
        <v>1.6053141156488626</v>
      </c>
      <c r="I278" s="102">
        <v>1.5995305432610876</v>
      </c>
      <c r="J278" s="102">
        <v>1.5101557625167785</v>
      </c>
      <c r="K278" s="102">
        <v>1.5592948586991389</v>
      </c>
      <c r="L278" s="102">
        <v>1.6040317681914049</v>
      </c>
      <c r="M278" s="102">
        <v>1.2546024991309517</v>
      </c>
      <c r="N278" s="102">
        <v>1.2523644812276009</v>
      </c>
      <c r="O278" s="102">
        <v>1.4018961790340538</v>
      </c>
      <c r="P278" s="102">
        <v>1.1370800467610864</v>
      </c>
      <c r="Q278" s="102">
        <v>1.3849487781436742</v>
      </c>
      <c r="R278" s="102">
        <v>1.4557320260199442</v>
      </c>
      <c r="S278" s="102">
        <v>1.363866367937804</v>
      </c>
      <c r="T278" s="102">
        <v>1.2478352866557398</v>
      </c>
      <c r="U278" s="102">
        <v>1.0894030573262612</v>
      </c>
      <c r="V278" s="102">
        <v>0.9333682924225053</v>
      </c>
      <c r="W278" s="102">
        <v>0.96548951458292043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0.40777156829916866</v>
      </c>
      <c r="C284" s="123">
        <v>0.43715291359206343</v>
      </c>
      <c r="D284" s="123">
        <v>0.43245696280778867</v>
      </c>
      <c r="E284" s="123">
        <v>0.43306091058352014</v>
      </c>
      <c r="F284" s="123">
        <v>0.4403372193425853</v>
      </c>
      <c r="G284" s="123">
        <v>0.43986183547789603</v>
      </c>
      <c r="H284" s="123">
        <v>0.48638925912588754</v>
      </c>
      <c r="I284" s="123">
        <v>0.43890226178729325</v>
      </c>
      <c r="J284" s="123">
        <v>0.4607690763106348</v>
      </c>
      <c r="K284" s="123">
        <v>0.41716953955811442</v>
      </c>
      <c r="L284" s="123">
        <v>0.53634268820834941</v>
      </c>
      <c r="M284" s="123">
        <v>0.50167846439645336</v>
      </c>
      <c r="N284" s="123">
        <v>0.49152302661533032</v>
      </c>
      <c r="O284" s="123">
        <v>0.47767688243589701</v>
      </c>
      <c r="P284" s="123">
        <v>0.46536125513808974</v>
      </c>
      <c r="Q284" s="123">
        <v>0.45223921359314462</v>
      </c>
      <c r="R284" s="123">
        <v>0.43639575486735038</v>
      </c>
      <c r="S284" s="123">
        <v>0.42396763133654386</v>
      </c>
      <c r="T284" s="123">
        <v>0.41373470986477706</v>
      </c>
      <c r="U284" s="123">
        <v>0.40333035881617096</v>
      </c>
      <c r="V284" s="123">
        <v>0.39199100770642858</v>
      </c>
      <c r="W284" s="123">
        <v>0.38212306756177594</v>
      </c>
      <c r="DA284" s="130" t="s">
        <v>3154</v>
      </c>
    </row>
    <row r="285" spans="1:105" ht="12" customHeight="1" x14ac:dyDescent="0.25">
      <c r="A285" s="97" t="s">
        <v>175</v>
      </c>
      <c r="B285" s="99">
        <v>0.56082222002474391</v>
      </c>
      <c r="C285" s="99">
        <v>0.59987241879682096</v>
      </c>
      <c r="D285" s="99">
        <v>0.59371513303320977</v>
      </c>
      <c r="E285" s="99">
        <v>0.59445591997742064</v>
      </c>
      <c r="F285" s="99">
        <v>0.60483081714045461</v>
      </c>
      <c r="G285" s="99">
        <v>0.6046101992010452</v>
      </c>
      <c r="H285" s="99">
        <v>0.66829221805771621</v>
      </c>
      <c r="I285" s="99">
        <v>0.60436210367574228</v>
      </c>
      <c r="J285" s="99">
        <v>0.63344547969496789</v>
      </c>
      <c r="K285" s="99">
        <v>0.57350836514599757</v>
      </c>
      <c r="L285" s="99">
        <v>0.74382826147627246</v>
      </c>
      <c r="M285" s="99">
        <v>0.69814282032755126</v>
      </c>
      <c r="N285" s="99">
        <v>0.68553112199670752</v>
      </c>
      <c r="O285" s="99">
        <v>0.66903695564187782</v>
      </c>
      <c r="P285" s="99">
        <v>0.65411598612838728</v>
      </c>
      <c r="Q285" s="99">
        <v>0.64351966098553015</v>
      </c>
      <c r="R285" s="99">
        <v>0.62495700156305789</v>
      </c>
      <c r="S285" s="99">
        <v>0.6119347282967853</v>
      </c>
      <c r="T285" s="99">
        <v>0.60023382600323916</v>
      </c>
      <c r="U285" s="99">
        <v>0.58778599623300287</v>
      </c>
      <c r="V285" s="99">
        <v>0.57239710941100708</v>
      </c>
      <c r="W285" s="99">
        <v>0.56042520669049689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257.0405294817138</v>
      </c>
      <c r="D290" s="117">
        <f t="shared" si="129"/>
        <v>236.70954792863947</v>
      </c>
      <c r="E290" s="117">
        <f t="shared" si="129"/>
        <v>230.69025294043109</v>
      </c>
      <c r="F290" s="117">
        <f t="shared" si="129"/>
        <v>202.22147453835501</v>
      </c>
      <c r="G290" s="117">
        <f t="shared" si="129"/>
        <v>183.27798295759874</v>
      </c>
      <c r="H290" s="117">
        <f t="shared" si="129"/>
        <v>202.83248324832766</v>
      </c>
      <c r="I290" s="117">
        <f t="shared" si="129"/>
        <v>188.71519142091975</v>
      </c>
      <c r="J290" s="117">
        <f t="shared" si="129"/>
        <v>203.95728804226735</v>
      </c>
      <c r="K290" s="117">
        <f t="shared" si="129"/>
        <v>221.79525401456084</v>
      </c>
      <c r="L290" s="117">
        <f t="shared" si="129"/>
        <v>276.72788027510938</v>
      </c>
      <c r="M290" s="117">
        <f t="shared" si="129"/>
        <v>194.03055168865831</v>
      </c>
      <c r="N290" s="117">
        <f t="shared" si="129"/>
        <v>184.95554750152689</v>
      </c>
      <c r="O290" s="117">
        <f t="shared" si="129"/>
        <v>238.42171453554397</v>
      </c>
      <c r="P290" s="117">
        <f t="shared" si="129"/>
        <v>123.4142626973255</v>
      </c>
      <c r="Q290" s="117">
        <f t="shared" si="129"/>
        <v>137.28116847222574</v>
      </c>
      <c r="R290" s="117">
        <f t="shared" ref="R290:V290" si="130">R291+R294+R296+R305</f>
        <v>184.93178351826316</v>
      </c>
      <c r="S290" s="117">
        <f t="shared" si="130"/>
        <v>149.36616353252208</v>
      </c>
      <c r="T290" s="117">
        <f t="shared" si="130"/>
        <v>133.90611511450138</v>
      </c>
      <c r="U290" s="117">
        <f t="shared" si="130"/>
        <v>127.31518502237709</v>
      </c>
      <c r="V290" s="117">
        <f t="shared" si="130"/>
        <v>127.14831359661251</v>
      </c>
      <c r="W290" s="117">
        <f t="shared" ref="W290" si="131">W291+W294+W296+W305</f>
        <v>107.49172325161456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226.73819557524146</v>
      </c>
      <c r="D291" s="122">
        <f t="shared" si="132"/>
        <v>205.66995219708792</v>
      </c>
      <c r="E291" s="122">
        <f t="shared" si="132"/>
        <v>200.33299139197706</v>
      </c>
      <c r="F291" s="122">
        <f t="shared" si="132"/>
        <v>175.3304778884883</v>
      </c>
      <c r="G291" s="122">
        <f t="shared" si="132"/>
        <v>158.21475195149074</v>
      </c>
      <c r="H291" s="122">
        <f t="shared" si="132"/>
        <v>174.62198657406324</v>
      </c>
      <c r="I291" s="122">
        <f t="shared" si="132"/>
        <v>161.37712415884894</v>
      </c>
      <c r="J291" s="122">
        <f t="shared" si="132"/>
        <v>176.69096675241983</v>
      </c>
      <c r="K291" s="122">
        <f t="shared" si="132"/>
        <v>191.67196941917018</v>
      </c>
      <c r="L291" s="122">
        <f t="shared" si="132"/>
        <v>238.19132755138918</v>
      </c>
      <c r="M291" s="122">
        <f t="shared" si="132"/>
        <v>166.0804612758412</v>
      </c>
      <c r="N291" s="122">
        <f t="shared" si="132"/>
        <v>159.11229259068799</v>
      </c>
      <c r="O291" s="122">
        <f t="shared" si="132"/>
        <v>205.00536694594118</v>
      </c>
      <c r="P291" s="122">
        <f t="shared" si="132"/>
        <v>103.63421736400812</v>
      </c>
      <c r="Q291" s="122">
        <f t="shared" si="132"/>
        <v>113.02429600789301</v>
      </c>
      <c r="R291" s="122">
        <f t="shared" ref="R291:V291" si="133">SUM(R292:R293)</f>
        <v>151.71485921650859</v>
      </c>
      <c r="S291" s="122">
        <f t="shared" si="133"/>
        <v>122.51779816807348</v>
      </c>
      <c r="T291" s="122">
        <f t="shared" si="133"/>
        <v>109.92792150937576</v>
      </c>
      <c r="U291" s="122">
        <f t="shared" si="133"/>
        <v>104.47788596561814</v>
      </c>
      <c r="V291" s="122">
        <f t="shared" si="133"/>
        <v>104.5108387274779</v>
      </c>
      <c r="W291" s="122">
        <f t="shared" ref="W291" si="134">SUM(W292:W293)</f>
        <v>87.729742806769025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223.40751484425505</v>
      </c>
      <c r="D292" s="98">
        <v>202.67061018396214</v>
      </c>
      <c r="E292" s="98">
        <v>197.42981116879434</v>
      </c>
      <c r="F292" s="98">
        <v>172.81133459595762</v>
      </c>
      <c r="G292" s="98">
        <v>155.96935822224648</v>
      </c>
      <c r="H292" s="98">
        <v>172.17815257060951</v>
      </c>
      <c r="I292" s="98">
        <v>159.15938682224518</v>
      </c>
      <c r="J292" s="98">
        <v>174.22514081039495</v>
      </c>
      <c r="K292" s="98">
        <v>188.99888689472843</v>
      </c>
      <c r="L292" s="98">
        <v>234.76121653429112</v>
      </c>
      <c r="M292" s="98">
        <v>163.79914283054921</v>
      </c>
      <c r="N292" s="98">
        <v>156.88798357077059</v>
      </c>
      <c r="O292" s="98">
        <v>202.0544626143253</v>
      </c>
      <c r="P292" s="98">
        <v>102.2064409089178</v>
      </c>
      <c r="Q292" s="98">
        <v>111.39137544890345</v>
      </c>
      <c r="R292" s="98">
        <v>149.48856796889538</v>
      </c>
      <c r="S292" s="98">
        <v>120.73402366442848</v>
      </c>
      <c r="T292" s="98">
        <v>108.33428302896782</v>
      </c>
      <c r="U292" s="98">
        <v>102.98462964413461</v>
      </c>
      <c r="V292" s="98">
        <v>103.04708594197227</v>
      </c>
      <c r="W292" s="98">
        <v>86.466857143848415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3.3306807309864159</v>
      </c>
      <c r="D293" s="98">
        <v>2.9993420131257813</v>
      </c>
      <c r="E293" s="98">
        <v>2.9031802231827064</v>
      </c>
      <c r="F293" s="98">
        <v>2.5191432925306754</v>
      </c>
      <c r="G293" s="98">
        <v>2.2453937292442467</v>
      </c>
      <c r="H293" s="98">
        <v>2.4438340034537389</v>
      </c>
      <c r="I293" s="98">
        <v>2.2177373366037751</v>
      </c>
      <c r="J293" s="98">
        <v>2.4658259420248911</v>
      </c>
      <c r="K293" s="98">
        <v>2.6730825244417664</v>
      </c>
      <c r="L293" s="98">
        <v>3.4301110170980444</v>
      </c>
      <c r="M293" s="98">
        <v>2.2813184452919866</v>
      </c>
      <c r="N293" s="98">
        <v>2.2243090199173894</v>
      </c>
      <c r="O293" s="98">
        <v>2.9509043316158641</v>
      </c>
      <c r="P293" s="98">
        <v>1.4277764550903203</v>
      </c>
      <c r="Q293" s="98">
        <v>1.6329205589895741</v>
      </c>
      <c r="R293" s="98">
        <v>2.2262912476132066</v>
      </c>
      <c r="S293" s="98">
        <v>1.7837745036450021</v>
      </c>
      <c r="T293" s="98">
        <v>1.5936384804079504</v>
      </c>
      <c r="U293" s="98">
        <v>1.4932563214835266</v>
      </c>
      <c r="V293" s="98">
        <v>1.4637527855056309</v>
      </c>
      <c r="W293" s="98">
        <v>1.2628856629206073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5.6827243722088944E-2</v>
      </c>
      <c r="D294" s="122">
        <f t="shared" si="135"/>
        <v>1.3094763245275837E-2</v>
      </c>
      <c r="E294" s="122">
        <f t="shared" si="135"/>
        <v>0.12387181752118015</v>
      </c>
      <c r="F294" s="122">
        <f t="shared" si="135"/>
        <v>0.14421389384209371</v>
      </c>
      <c r="G294" s="122">
        <f t="shared" si="135"/>
        <v>0.30089293236890696</v>
      </c>
      <c r="H294" s="122">
        <f t="shared" si="135"/>
        <v>0.51731432453318915</v>
      </c>
      <c r="I294" s="122">
        <f t="shared" si="135"/>
        <v>9.7462655377049567E-2</v>
      </c>
      <c r="J294" s="122">
        <f t="shared" si="135"/>
        <v>0.17352775440638724</v>
      </c>
      <c r="K294" s="122">
        <f t="shared" si="135"/>
        <v>0.35073243884077782</v>
      </c>
      <c r="L294" s="122">
        <f t="shared" si="135"/>
        <v>0.46810436682891898</v>
      </c>
      <c r="M294" s="122">
        <f t="shared" si="135"/>
        <v>0.94608514453411363</v>
      </c>
      <c r="N294" s="122">
        <f t="shared" si="135"/>
        <v>0.87323697140194423</v>
      </c>
      <c r="O294" s="122">
        <f t="shared" si="135"/>
        <v>0.79956815805352954</v>
      </c>
      <c r="P294" s="122">
        <f t="shared" si="135"/>
        <v>0.72139414626103426</v>
      </c>
      <c r="Q294" s="122">
        <f t="shared" si="135"/>
        <v>0.73721772645561956</v>
      </c>
      <c r="R294" s="122">
        <f t="shared" si="135"/>
        <v>1.0229490631131781</v>
      </c>
      <c r="S294" s="122">
        <f t="shared" si="135"/>
        <v>0.53301051705785618</v>
      </c>
      <c r="T294" s="122">
        <f t="shared" si="135"/>
        <v>0.32144301663120473</v>
      </c>
      <c r="U294" s="122">
        <f t="shared" si="135"/>
        <v>0.24663708837402942</v>
      </c>
      <c r="V294" s="122">
        <f t="shared" si="135"/>
        <v>0.23437952505196613</v>
      </c>
      <c r="W294" s="122">
        <f t="shared" si="135"/>
        <v>0.42392728301535526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5.6827243722088944E-2</v>
      </c>
      <c r="D295" s="98">
        <v>1.3094763245275837E-2</v>
      </c>
      <c r="E295" s="98">
        <v>0.12387181752118015</v>
      </c>
      <c r="F295" s="98">
        <v>0.14421389384209371</v>
      </c>
      <c r="G295" s="98">
        <v>0.30089293236890696</v>
      </c>
      <c r="H295" s="98">
        <v>0.51731432453318915</v>
      </c>
      <c r="I295" s="98">
        <v>9.7462655377049567E-2</v>
      </c>
      <c r="J295" s="98">
        <v>0.17352775440638724</v>
      </c>
      <c r="K295" s="98">
        <v>0.35073243884077782</v>
      </c>
      <c r="L295" s="98">
        <v>0.46810436682891898</v>
      </c>
      <c r="M295" s="98">
        <v>0.94608514453411363</v>
      </c>
      <c r="N295" s="98">
        <v>0.87323697140194423</v>
      </c>
      <c r="O295" s="98">
        <v>0.79956815805352954</v>
      </c>
      <c r="P295" s="98">
        <v>0.72139414626103426</v>
      </c>
      <c r="Q295" s="98">
        <v>0.73721772645561956</v>
      </c>
      <c r="R295" s="98">
        <v>1.0229490631131781</v>
      </c>
      <c r="S295" s="98">
        <v>0.53301051705785618</v>
      </c>
      <c r="T295" s="98">
        <v>0.32144301663120473</v>
      </c>
      <c r="U295" s="98">
        <v>0.24663708837402942</v>
      </c>
      <c r="V295" s="98">
        <v>0.23437952505196613</v>
      </c>
      <c r="W295" s="98">
        <v>0.42392728301535526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25.569422519489017</v>
      </c>
      <c r="D296" s="122">
        <v>26.562599128116535</v>
      </c>
      <c r="E296" s="122">
        <v>25.947023349709276</v>
      </c>
      <c r="F296" s="122">
        <v>22.746103352789365</v>
      </c>
      <c r="G296" s="122">
        <v>20.951407867733149</v>
      </c>
      <c r="H296" s="122">
        <v>23.014086745698311</v>
      </c>
      <c r="I296" s="122">
        <v>22.656885664629584</v>
      </c>
      <c r="J296" s="122">
        <v>22.379447492720708</v>
      </c>
      <c r="K296" s="122">
        <v>25.087079595504591</v>
      </c>
      <c r="L296" s="122">
        <v>31.639684909100776</v>
      </c>
      <c r="M296" s="122">
        <v>21.398726441082367</v>
      </c>
      <c r="N296" s="122">
        <v>19.92486477070624</v>
      </c>
      <c r="O296" s="122">
        <v>26.473569940345005</v>
      </c>
      <c r="P296" s="122">
        <v>14.806205085495266</v>
      </c>
      <c r="Q296" s="122">
        <v>18.958285236953699</v>
      </c>
      <c r="R296" s="122">
        <v>26.081831744005211</v>
      </c>
      <c r="S296" s="122">
        <v>21.139075467825034</v>
      </c>
      <c r="T296" s="122">
        <v>18.878243692451392</v>
      </c>
      <c r="U296" s="122">
        <v>17.731217329300758</v>
      </c>
      <c r="V296" s="122">
        <v>17.143479830537085</v>
      </c>
      <c r="W296" s="122">
        <v>15.010953247709292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24.421237157244509</v>
      </c>
      <c r="D297" s="98">
        <v>26.068519899975136</v>
      </c>
      <c r="E297" s="98">
        <v>25.546845038900745</v>
      </c>
      <c r="F297" s="98">
        <v>22.346304258162029</v>
      </c>
      <c r="G297" s="98">
        <v>20.593950882517664</v>
      </c>
      <c r="H297" s="98">
        <v>22.499226205850473</v>
      </c>
      <c r="I297" s="98">
        <v>21.768231738106728</v>
      </c>
      <c r="J297" s="98">
        <v>21.617106308082757</v>
      </c>
      <c r="K297" s="98">
        <v>24.486775583544631</v>
      </c>
      <c r="L297" s="98">
        <v>31.138697557915798</v>
      </c>
      <c r="M297" s="98">
        <v>21.379019510578239</v>
      </c>
      <c r="N297" s="98">
        <v>19.378793335075187</v>
      </c>
      <c r="O297" s="98">
        <v>26.048705069882622</v>
      </c>
      <c r="P297" s="98">
        <v>14.806105924588788</v>
      </c>
      <c r="Q297" s="98">
        <v>17.526961078753029</v>
      </c>
      <c r="R297" s="98">
        <v>25.698201364427469</v>
      </c>
      <c r="S297" s="98">
        <v>20.725087005634457</v>
      </c>
      <c r="T297" s="98">
        <v>18.289130143634807</v>
      </c>
      <c r="U297" s="98">
        <v>17.034587969257078</v>
      </c>
      <c r="V297" s="98">
        <v>16.420959731274007</v>
      </c>
      <c r="W297" s="98">
        <v>14.846209890735363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0.37807067042846465</v>
      </c>
      <c r="D298" s="98">
        <v>3.9118320874779774E-2</v>
      </c>
      <c r="E298" s="98">
        <v>0.20888776058684083</v>
      </c>
      <c r="F298" s="98">
        <v>0.2203967958020196</v>
      </c>
      <c r="G298" s="98">
        <v>0.11227425903058075</v>
      </c>
      <c r="H298" s="98">
        <v>0.14594070790440558</v>
      </c>
      <c r="I298" s="98">
        <v>5.2481674851272059E-2</v>
      </c>
      <c r="J298" s="98">
        <v>0.3182723354786825</v>
      </c>
      <c r="K298" s="98">
        <v>0.1576034059264261</v>
      </c>
      <c r="L298" s="98">
        <v>0.28451861588474292</v>
      </c>
      <c r="M298" s="98">
        <v>0</v>
      </c>
      <c r="N298" s="98">
        <v>6.1637357667777809E-2</v>
      </c>
      <c r="O298" s="98">
        <v>0.34214877352375728</v>
      </c>
      <c r="P298" s="98">
        <v>0</v>
      </c>
      <c r="Q298" s="98">
        <v>0.20638910321076415</v>
      </c>
      <c r="R298" s="98">
        <v>0.28785671310316313</v>
      </c>
      <c r="S298" s="98">
        <v>6.5454206403347995E-2</v>
      </c>
      <c r="T298" s="98">
        <v>5.9412441243517147E-2</v>
      </c>
      <c r="U298" s="98">
        <v>5.39161885799124E-2</v>
      </c>
      <c r="V298" s="98">
        <v>2.0659141449255562E-2</v>
      </c>
      <c r="W298" s="98">
        <v>0.16474335697392972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0.2264086513515049</v>
      </c>
      <c r="D299" s="101">
        <v>2.4087964865359631E-2</v>
      </c>
      <c r="E299" s="101">
        <v>0.12634662519010151</v>
      </c>
      <c r="F299" s="101">
        <v>0.13296861398418355</v>
      </c>
      <c r="G299" s="101">
        <v>6.8043178813738198E-2</v>
      </c>
      <c r="H299" s="101">
        <v>8.7103060893029272E-2</v>
      </c>
      <c r="I299" s="101">
        <v>3.2578630353608605E-2</v>
      </c>
      <c r="J299" s="101">
        <v>0.18440462805033728</v>
      </c>
      <c r="K299" s="101">
        <v>9.2744490111040828E-2</v>
      </c>
      <c r="L299" s="101">
        <v>0.1510910288866498</v>
      </c>
      <c r="M299" s="101">
        <v>0</v>
      </c>
      <c r="N299" s="101">
        <v>3.1763528809460845E-2</v>
      </c>
      <c r="O299" s="101">
        <v>0.18038820253635288</v>
      </c>
      <c r="P299" s="101">
        <v>0</v>
      </c>
      <c r="Q299" s="101">
        <v>0.10891422675437436</v>
      </c>
      <c r="R299" s="101">
        <v>0.15581358662786748</v>
      </c>
      <c r="S299" s="101">
        <v>3.5089467965619486E-2</v>
      </c>
      <c r="T299" s="101">
        <v>3.0393747157942221E-2</v>
      </c>
      <c r="U299" s="101">
        <v>2.6373997042105555E-2</v>
      </c>
      <c r="V299" s="101">
        <v>9.8836049520187701E-3</v>
      </c>
      <c r="W299" s="101">
        <v>7.9182199693922997E-2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0.15166201907695973</v>
      </c>
      <c r="D300" s="104">
        <v>1.5030356009420143E-2</v>
      </c>
      <c r="E300" s="104">
        <v>8.254113539673931E-2</v>
      </c>
      <c r="F300" s="104">
        <v>8.7428181817836043E-2</v>
      </c>
      <c r="G300" s="104">
        <v>4.4231080216842543E-2</v>
      </c>
      <c r="H300" s="104">
        <v>5.8837647011376316E-2</v>
      </c>
      <c r="I300" s="104">
        <v>1.9903044497663454E-2</v>
      </c>
      <c r="J300" s="104">
        <v>0.13386770742834525</v>
      </c>
      <c r="K300" s="104">
        <v>6.4858915815385276E-2</v>
      </c>
      <c r="L300" s="104">
        <v>0.13342758699809315</v>
      </c>
      <c r="M300" s="104">
        <v>0</v>
      </c>
      <c r="N300" s="104">
        <v>2.9873828858316961E-2</v>
      </c>
      <c r="O300" s="104">
        <v>0.1617605709874044</v>
      </c>
      <c r="P300" s="104">
        <v>0</v>
      </c>
      <c r="Q300" s="104">
        <v>9.7474876456389803E-2</v>
      </c>
      <c r="R300" s="104">
        <v>0.13204312647529565</v>
      </c>
      <c r="S300" s="104">
        <v>3.0364738437728508E-2</v>
      </c>
      <c r="T300" s="104">
        <v>2.901869408557493E-2</v>
      </c>
      <c r="U300" s="104">
        <v>2.7542191537806841E-2</v>
      </c>
      <c r="V300" s="104">
        <v>1.0775536497236794E-2</v>
      </c>
      <c r="W300" s="104">
        <v>8.5561157280006739E-2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0.38079949647320438</v>
      </c>
      <c r="D301" s="101">
        <v>0.25359662333127253</v>
      </c>
      <c r="E301" s="101">
        <v>0.103562085084657</v>
      </c>
      <c r="F301" s="101">
        <v>7.7536275098614202E-2</v>
      </c>
      <c r="G301" s="101">
        <v>0.1275152964165962</v>
      </c>
      <c r="H301" s="101">
        <v>0.21385054341640761</v>
      </c>
      <c r="I301" s="101">
        <v>0.28092632980246507</v>
      </c>
      <c r="J301" s="101">
        <v>0.2548953697660909</v>
      </c>
      <c r="K301" s="101">
        <v>0.14380989138904191</v>
      </c>
      <c r="L301" s="101">
        <v>0.19285481862300172</v>
      </c>
      <c r="M301" s="101">
        <v>1.7661987293071558E-3</v>
      </c>
      <c r="N301" s="101">
        <v>0.2956908195594663</v>
      </c>
      <c r="O301" s="101">
        <v>4.084776964306832E-2</v>
      </c>
      <c r="P301" s="101">
        <v>0</v>
      </c>
      <c r="Q301" s="101">
        <v>0.67590867945233934</v>
      </c>
      <c r="R301" s="101">
        <v>4.2571769718016399E-2</v>
      </c>
      <c r="S301" s="101">
        <v>0.17938927618061448</v>
      </c>
      <c r="T301" s="101">
        <v>0.34465794061451982</v>
      </c>
      <c r="U301" s="101">
        <v>0.31895446574154057</v>
      </c>
      <c r="V301" s="101">
        <v>0.3905118714433361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0.38931519534283937</v>
      </c>
      <c r="D302" s="104">
        <v>0.20136428393534328</v>
      </c>
      <c r="E302" s="104">
        <v>8.7728465137034861E-2</v>
      </c>
      <c r="F302" s="104">
        <v>0.10186602372670381</v>
      </c>
      <c r="G302" s="104">
        <v>0.11766742976830787</v>
      </c>
      <c r="H302" s="104">
        <v>0.15506928852702856</v>
      </c>
      <c r="I302" s="104">
        <v>0.5552459218691177</v>
      </c>
      <c r="J302" s="104">
        <v>0.18917347939318097</v>
      </c>
      <c r="K302" s="104">
        <v>0.29889071464448824</v>
      </c>
      <c r="L302" s="104">
        <v>2.3613916677234087E-2</v>
      </c>
      <c r="M302" s="104">
        <v>1.7940731774822766E-2</v>
      </c>
      <c r="N302" s="104">
        <v>0.18874325840380801</v>
      </c>
      <c r="O302" s="104">
        <v>4.1868327295556312E-2</v>
      </c>
      <c r="P302" s="104">
        <v>9.9160906478767854E-5</v>
      </c>
      <c r="Q302" s="104">
        <v>0.54902637553756928</v>
      </c>
      <c r="R302" s="104">
        <v>5.3201896756560285E-2</v>
      </c>
      <c r="S302" s="104">
        <v>0.16914497960661462</v>
      </c>
      <c r="T302" s="104">
        <v>0.18504316695854806</v>
      </c>
      <c r="U302" s="104">
        <v>0.32375870572222742</v>
      </c>
      <c r="V302" s="104">
        <v>0.31134908637048586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0.22035205279141432</v>
      </c>
      <c r="D303" s="98">
        <v>0.11884461291346556</v>
      </c>
      <c r="E303" s="98">
        <v>5.0794242274706122E-2</v>
      </c>
      <c r="F303" s="98">
        <v>5.9040444657775332E-2</v>
      </c>
      <c r="G303" s="98">
        <v>6.892263105196951E-2</v>
      </c>
      <c r="H303" s="98">
        <v>8.9432206270344289E-2</v>
      </c>
      <c r="I303" s="98">
        <v>0.33810185146994248</v>
      </c>
      <c r="J303" s="98">
        <v>0.10586722788375157</v>
      </c>
      <c r="K303" s="98">
        <v>0.17177877842718162</v>
      </c>
      <c r="L303" s="98">
        <v>1.1737446693302511E-2</v>
      </c>
      <c r="M303" s="98">
        <v>9.6576026005966188E-3</v>
      </c>
      <c r="N303" s="98">
        <v>9.7213863258096347E-2</v>
      </c>
      <c r="O303" s="98">
        <v>2.1868462007788438E-2</v>
      </c>
      <c r="P303" s="98">
        <v>5.3289437848491097E-5</v>
      </c>
      <c r="Q303" s="98">
        <v>0.29610785655571137</v>
      </c>
      <c r="R303" s="98">
        <v>2.9474372186894072E-2</v>
      </c>
      <c r="S303" s="98">
        <v>9.3806483670691457E-2</v>
      </c>
      <c r="T303" s="98">
        <v>9.8207982706551997E-2</v>
      </c>
      <c r="U303" s="98">
        <v>0.16563304933285519</v>
      </c>
      <c r="V303" s="98">
        <v>0.15726791698960735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0.16896314255142506</v>
      </c>
      <c r="D304" s="98">
        <v>8.2519671021877725E-2</v>
      </c>
      <c r="E304" s="98">
        <v>3.6934222862328746E-2</v>
      </c>
      <c r="F304" s="98">
        <v>4.2825579068928477E-2</v>
      </c>
      <c r="G304" s="98">
        <v>4.8744798716338356E-2</v>
      </c>
      <c r="H304" s="98">
        <v>6.563708225668427E-2</v>
      </c>
      <c r="I304" s="98">
        <v>0.21714407039917527</v>
      </c>
      <c r="J304" s="98">
        <v>8.3306251509429413E-2</v>
      </c>
      <c r="K304" s="98">
        <v>0.12711193621730663</v>
      </c>
      <c r="L304" s="98">
        <v>1.1876469983931577E-2</v>
      </c>
      <c r="M304" s="98">
        <v>8.2831291742261476E-3</v>
      </c>
      <c r="N304" s="98">
        <v>9.1529395145711664E-2</v>
      </c>
      <c r="O304" s="98">
        <v>1.9999865287767878E-2</v>
      </c>
      <c r="P304" s="98">
        <v>4.5871468630276757E-5</v>
      </c>
      <c r="Q304" s="98">
        <v>0.25291851898185796</v>
      </c>
      <c r="R304" s="98">
        <v>2.372752456966621E-2</v>
      </c>
      <c r="S304" s="98">
        <v>7.5338495935923164E-2</v>
      </c>
      <c r="T304" s="98">
        <v>8.6835184251996059E-2</v>
      </c>
      <c r="U304" s="98">
        <v>0.15812565638937223</v>
      </c>
      <c r="V304" s="98">
        <v>0.15408116938087851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4.6760841432612237</v>
      </c>
      <c r="D305" s="122">
        <v>4.4639018401897301</v>
      </c>
      <c r="E305" s="122">
        <v>4.2863663812235977</v>
      </c>
      <c r="F305" s="122">
        <v>4.0006794032352424</v>
      </c>
      <c r="G305" s="122">
        <v>3.81093020600595</v>
      </c>
      <c r="H305" s="122">
        <v>4.6790956040329084</v>
      </c>
      <c r="I305" s="122">
        <v>4.5837189420641629</v>
      </c>
      <c r="J305" s="122">
        <v>4.713346042720409</v>
      </c>
      <c r="K305" s="122">
        <v>4.6854725610452794</v>
      </c>
      <c r="L305" s="122">
        <v>6.4287634477904945</v>
      </c>
      <c r="M305" s="122">
        <v>5.6052788272005962</v>
      </c>
      <c r="N305" s="122">
        <v>5.0451531687306943</v>
      </c>
      <c r="O305" s="122">
        <v>6.1432094912042459</v>
      </c>
      <c r="P305" s="122">
        <v>4.2524461015610715</v>
      </c>
      <c r="Q305" s="122">
        <v>4.5613695009234059</v>
      </c>
      <c r="R305" s="122">
        <v>6.1121434946361894</v>
      </c>
      <c r="S305" s="122">
        <v>5.1762793795656892</v>
      </c>
      <c r="T305" s="122">
        <v>4.7785068960430213</v>
      </c>
      <c r="U305" s="122">
        <v>4.8594446390841606</v>
      </c>
      <c r="V305" s="122">
        <v>5.25961551354556</v>
      </c>
      <c r="W305" s="122">
        <v>4.3270999141208835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2.640998819636653</v>
      </c>
      <c r="D306" s="98">
        <v>2.3760218911263951</v>
      </c>
      <c r="E306" s="98">
        <v>2.2605287045994844</v>
      </c>
      <c r="F306" s="98">
        <v>1.9877230720885748</v>
      </c>
      <c r="G306" s="98">
        <v>2.0337515859675435</v>
      </c>
      <c r="H306" s="98">
        <v>2.6588547275864309</v>
      </c>
      <c r="I306" s="98">
        <v>2.9514465169046304</v>
      </c>
      <c r="J306" s="98">
        <v>3.5683330311746739</v>
      </c>
      <c r="K306" s="98">
        <v>3.2453963219117572</v>
      </c>
      <c r="L306" s="98">
        <v>4.2977952123641954</v>
      </c>
      <c r="M306" s="98">
        <v>3.8429269626529154</v>
      </c>
      <c r="N306" s="98">
        <v>3.5014208099165316</v>
      </c>
      <c r="O306" s="98">
        <v>4.1706246272535914</v>
      </c>
      <c r="P306" s="98">
        <v>2.5062897855781787</v>
      </c>
      <c r="Q306" s="98">
        <v>2.6358770423613627</v>
      </c>
      <c r="R306" s="98">
        <v>3.9001592029244958</v>
      </c>
      <c r="S306" s="98">
        <v>3.2785551564636672</v>
      </c>
      <c r="T306" s="98">
        <v>3.0830969179518886</v>
      </c>
      <c r="U306" s="98">
        <v>3.2366869181887634</v>
      </c>
      <c r="V306" s="98">
        <v>3.5554779043610965</v>
      </c>
      <c r="W306" s="98">
        <v>2.7931652184859432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2.0350853236245707</v>
      </c>
      <c r="D307" s="33">
        <v>2.0878799490633351</v>
      </c>
      <c r="E307" s="33">
        <v>2.0258376766241133</v>
      </c>
      <c r="F307" s="33">
        <v>2.0129563311466678</v>
      </c>
      <c r="G307" s="33">
        <v>1.7771786200384063</v>
      </c>
      <c r="H307" s="33">
        <v>2.0202408764464774</v>
      </c>
      <c r="I307" s="33">
        <v>1.6322724251595329</v>
      </c>
      <c r="J307" s="33">
        <v>1.1450130115457353</v>
      </c>
      <c r="K307" s="33">
        <v>1.4400762391335225</v>
      </c>
      <c r="L307" s="33">
        <v>2.1309682354262991</v>
      </c>
      <c r="M307" s="33">
        <v>1.762351864547681</v>
      </c>
      <c r="N307" s="33">
        <v>1.5437323588141632</v>
      </c>
      <c r="O307" s="33">
        <v>1.9725848639506545</v>
      </c>
      <c r="P307" s="33">
        <v>1.7461563159828926</v>
      </c>
      <c r="Q307" s="33">
        <v>1.9254924585620434</v>
      </c>
      <c r="R307" s="33">
        <v>2.2119842917116936</v>
      </c>
      <c r="S307" s="33">
        <v>1.8977242231020219</v>
      </c>
      <c r="T307" s="33">
        <v>1.6954099780911327</v>
      </c>
      <c r="U307" s="33">
        <v>1.6227577208953972</v>
      </c>
      <c r="V307" s="33">
        <v>1.7041376091844631</v>
      </c>
      <c r="W307" s="33">
        <v>1.5339346956349404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168.00966328069936</v>
      </c>
      <c r="D309" s="117">
        <f t="shared" si="136"/>
        <v>156.33269587492751</v>
      </c>
      <c r="E309" s="117">
        <f t="shared" si="136"/>
        <v>154.32678389291738</v>
      </c>
      <c r="F309" s="117">
        <f t="shared" si="136"/>
        <v>136.9075459977139</v>
      </c>
      <c r="G309" s="117">
        <f t="shared" si="136"/>
        <v>125.82265325022242</v>
      </c>
      <c r="H309" s="117">
        <f t="shared" si="136"/>
        <v>141.2162623241625</v>
      </c>
      <c r="I309" s="117">
        <f t="shared" si="136"/>
        <v>131.85769123028123</v>
      </c>
      <c r="J309" s="117">
        <f t="shared" si="136"/>
        <v>144.19061586087787</v>
      </c>
      <c r="K309" s="117">
        <f t="shared" si="136"/>
        <v>159.04784000847101</v>
      </c>
      <c r="L309" s="117">
        <f t="shared" si="136"/>
        <v>200.80772166667205</v>
      </c>
      <c r="M309" s="117">
        <f t="shared" si="136"/>
        <v>144.55275703133</v>
      </c>
      <c r="N309" s="117">
        <f t="shared" si="136"/>
        <v>140.44848046863666</v>
      </c>
      <c r="O309" s="117">
        <f t="shared" si="136"/>
        <v>184.43904845279661</v>
      </c>
      <c r="P309" s="117">
        <f t="shared" si="136"/>
        <v>98.937828237557866</v>
      </c>
      <c r="Q309" s="117">
        <f t="shared" si="136"/>
        <v>112.38054976567261</v>
      </c>
      <c r="R309" s="117">
        <f t="shared" ref="R309:V309" si="137">R310+R313+R315+R324</f>
        <v>153.42525817706161</v>
      </c>
      <c r="S309" s="117">
        <f t="shared" si="137"/>
        <v>124.0979378662302</v>
      </c>
      <c r="T309" s="117">
        <f t="shared" si="137"/>
        <v>111.57283617561819</v>
      </c>
      <c r="U309" s="117">
        <f t="shared" si="137"/>
        <v>106.53574861545607</v>
      </c>
      <c r="V309" s="117">
        <f t="shared" si="137"/>
        <v>106.87051717074286</v>
      </c>
      <c r="W309" s="117">
        <f t="shared" ref="W309" si="138">W310+W313+W315+W324</f>
        <v>91.715350557636128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148.04904519596499</v>
      </c>
      <c r="D310" s="122">
        <f t="shared" si="139"/>
        <v>135.90167378382321</v>
      </c>
      <c r="E310" s="122">
        <f t="shared" si="139"/>
        <v>133.94458250871074</v>
      </c>
      <c r="F310" s="122">
        <f t="shared" si="139"/>
        <v>118.58263586813597</v>
      </c>
      <c r="G310" s="122">
        <f t="shared" si="139"/>
        <v>108.22630831483352</v>
      </c>
      <c r="H310" s="122">
        <f t="shared" si="139"/>
        <v>120.79255706171149</v>
      </c>
      <c r="I310" s="122">
        <f t="shared" si="139"/>
        <v>112.87090607823568</v>
      </c>
      <c r="J310" s="122">
        <f t="shared" si="139"/>
        <v>124.98332854289097</v>
      </c>
      <c r="K310" s="122">
        <f t="shared" si="139"/>
        <v>137.12340581535744</v>
      </c>
      <c r="L310" s="122">
        <f t="shared" si="139"/>
        <v>172.40256169975854</v>
      </c>
      <c r="M310" s="122">
        <f t="shared" si="139"/>
        <v>121.93475697840475</v>
      </c>
      <c r="N310" s="122">
        <f t="shared" si="139"/>
        <v>118.99041854096104</v>
      </c>
      <c r="O310" s="122">
        <f t="shared" si="139"/>
        <v>156.81549397116942</v>
      </c>
      <c r="P310" s="122">
        <f t="shared" si="139"/>
        <v>81.216199565036192</v>
      </c>
      <c r="Q310" s="122">
        <f t="shared" si="139"/>
        <v>90.404482779525566</v>
      </c>
      <c r="R310" s="122">
        <f t="shared" ref="R310:V310" si="140">SUM(R311:R312)</f>
        <v>122.74927952853112</v>
      </c>
      <c r="S310" s="122">
        <f t="shared" si="140"/>
        <v>99.996409805991959</v>
      </c>
      <c r="T310" s="122">
        <f t="shared" si="140"/>
        <v>90.349131444385122</v>
      </c>
      <c r="U310" s="122">
        <f t="shared" si="140"/>
        <v>86.369720118059959</v>
      </c>
      <c r="V310" s="122">
        <f t="shared" si="140"/>
        <v>86.83444183560799</v>
      </c>
      <c r="W310" s="122">
        <f t="shared" ref="W310" si="141">SUM(W311:W312)</f>
        <v>73.162655732269187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144.71836446497858</v>
      </c>
      <c r="D311" s="98">
        <v>132.90233177069743</v>
      </c>
      <c r="E311" s="98">
        <v>131.04140228552802</v>
      </c>
      <c r="F311" s="98">
        <v>116.0634925756053</v>
      </c>
      <c r="G311" s="98">
        <v>105.98091458558928</v>
      </c>
      <c r="H311" s="98">
        <v>118.34872305825775</v>
      </c>
      <c r="I311" s="98">
        <v>110.6531687416319</v>
      </c>
      <c r="J311" s="98">
        <v>122.51750260086608</v>
      </c>
      <c r="K311" s="98">
        <v>134.45032329091569</v>
      </c>
      <c r="L311" s="98">
        <v>168.97245068266048</v>
      </c>
      <c r="M311" s="98">
        <v>119.65343853311276</v>
      </c>
      <c r="N311" s="98">
        <v>116.76610952104366</v>
      </c>
      <c r="O311" s="98">
        <v>153.86458963955354</v>
      </c>
      <c r="P311" s="98">
        <v>79.788423109945867</v>
      </c>
      <c r="Q311" s="98">
        <v>88.771562220535998</v>
      </c>
      <c r="R311" s="98">
        <v>120.52298828091791</v>
      </c>
      <c r="S311" s="98">
        <v>98.212635302346953</v>
      </c>
      <c r="T311" s="98">
        <v>88.755492963977176</v>
      </c>
      <c r="U311" s="98">
        <v>84.876463796576431</v>
      </c>
      <c r="V311" s="98">
        <v>85.370689050102357</v>
      </c>
      <c r="W311" s="98">
        <v>71.899770069348577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3.3306807309864159</v>
      </c>
      <c r="D312" s="98">
        <v>2.9993420131257813</v>
      </c>
      <c r="E312" s="98">
        <v>2.9031802231827064</v>
      </c>
      <c r="F312" s="98">
        <v>2.5191432925306754</v>
      </c>
      <c r="G312" s="98">
        <v>2.2453937292442467</v>
      </c>
      <c r="H312" s="98">
        <v>2.4438340034537389</v>
      </c>
      <c r="I312" s="98">
        <v>2.2177373366037751</v>
      </c>
      <c r="J312" s="98">
        <v>2.4658259420248911</v>
      </c>
      <c r="K312" s="98">
        <v>2.6730825244417664</v>
      </c>
      <c r="L312" s="98">
        <v>3.4301110170980444</v>
      </c>
      <c r="M312" s="98">
        <v>2.2813184452919866</v>
      </c>
      <c r="N312" s="98">
        <v>2.2243090199173894</v>
      </c>
      <c r="O312" s="98">
        <v>2.9509043316158641</v>
      </c>
      <c r="P312" s="98">
        <v>1.4277764550903203</v>
      </c>
      <c r="Q312" s="98">
        <v>1.6329205589895741</v>
      </c>
      <c r="R312" s="98">
        <v>2.2262912476132066</v>
      </c>
      <c r="S312" s="98">
        <v>1.7837745036450021</v>
      </c>
      <c r="T312" s="98">
        <v>1.5936384804079504</v>
      </c>
      <c r="U312" s="98">
        <v>1.4932563214835266</v>
      </c>
      <c r="V312" s="98">
        <v>1.4637527855056309</v>
      </c>
      <c r="W312" s="98">
        <v>1.2628856629206073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0.14832252451205014</v>
      </c>
      <c r="D313" s="122">
        <f t="shared" si="142"/>
        <v>3.5414266060946671E-2</v>
      </c>
      <c r="E313" s="122">
        <f t="shared" si="142"/>
        <v>0.34682337362641563</v>
      </c>
      <c r="F313" s="122">
        <f t="shared" si="142"/>
        <v>0.41755059486568735</v>
      </c>
      <c r="G313" s="122">
        <f t="shared" si="142"/>
        <v>0.90020032329006139</v>
      </c>
      <c r="H313" s="122">
        <f t="shared" si="142"/>
        <v>1.5979701753933113</v>
      </c>
      <c r="I313" s="122">
        <f t="shared" si="142"/>
        <v>0.31063107048909178</v>
      </c>
      <c r="J313" s="122">
        <f t="shared" si="142"/>
        <v>0.5704181164644101</v>
      </c>
      <c r="K313" s="122">
        <f t="shared" si="142"/>
        <v>1.1888660549801082</v>
      </c>
      <c r="L313" s="122">
        <f t="shared" si="142"/>
        <v>1.6359252123272607</v>
      </c>
      <c r="M313" s="122">
        <f t="shared" si="142"/>
        <v>3.4251537453771514</v>
      </c>
      <c r="N313" s="122">
        <f t="shared" si="142"/>
        <v>3.2939901012295216</v>
      </c>
      <c r="O313" s="122">
        <f t="shared" si="142"/>
        <v>3.1610579810121142</v>
      </c>
      <c r="P313" s="122">
        <f t="shared" si="142"/>
        <v>2.99383485148936</v>
      </c>
      <c r="Q313" s="122">
        <f t="shared" si="142"/>
        <v>3.1840675959362317</v>
      </c>
      <c r="R313" s="122">
        <f t="shared" si="142"/>
        <v>4.5265846895497335</v>
      </c>
      <c r="S313" s="122">
        <f t="shared" si="142"/>
        <v>2.4035609447333295</v>
      </c>
      <c r="T313" s="122">
        <f t="shared" si="142"/>
        <v>1.4721775743943082</v>
      </c>
      <c r="U313" s="122">
        <f t="shared" si="142"/>
        <v>1.1454022982624135</v>
      </c>
      <c r="V313" s="122">
        <f t="shared" si="142"/>
        <v>1.1038140577022442</v>
      </c>
      <c r="W313" s="122">
        <f t="shared" si="142"/>
        <v>2.0236501580029929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0.14832252451205014</v>
      </c>
      <c r="D314" s="98">
        <v>3.5414266060946671E-2</v>
      </c>
      <c r="E314" s="98">
        <v>0.34682337362641563</v>
      </c>
      <c r="F314" s="98">
        <v>0.41755059486568735</v>
      </c>
      <c r="G314" s="98">
        <v>0.90020032329006139</v>
      </c>
      <c r="H314" s="98">
        <v>1.5979701753933113</v>
      </c>
      <c r="I314" s="98">
        <v>0.31063107048909178</v>
      </c>
      <c r="J314" s="98">
        <v>0.5704181164644101</v>
      </c>
      <c r="K314" s="98">
        <v>1.1888660549801082</v>
      </c>
      <c r="L314" s="98">
        <v>1.6359252123272607</v>
      </c>
      <c r="M314" s="98">
        <v>3.4251537453771514</v>
      </c>
      <c r="N314" s="98">
        <v>3.2939901012295216</v>
      </c>
      <c r="O314" s="98">
        <v>3.1610579810121142</v>
      </c>
      <c r="P314" s="98">
        <v>2.99383485148936</v>
      </c>
      <c r="Q314" s="98">
        <v>3.1840675959362317</v>
      </c>
      <c r="R314" s="98">
        <v>4.5265846895497335</v>
      </c>
      <c r="S314" s="98">
        <v>2.4035609447333295</v>
      </c>
      <c r="T314" s="98">
        <v>1.4721775743943082</v>
      </c>
      <c r="U314" s="98">
        <v>1.1454022982624135</v>
      </c>
      <c r="V314" s="98">
        <v>1.1038140577022442</v>
      </c>
      <c r="W314" s="98">
        <v>2.0236501580029929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16.628560111016597</v>
      </c>
      <c r="D315" s="122">
        <v>17.33025096421153</v>
      </c>
      <c r="E315" s="122">
        <v>17.085284142819368</v>
      </c>
      <c r="F315" s="122">
        <v>15.13125860352479</v>
      </c>
      <c r="G315" s="122">
        <v>14.071084161422711</v>
      </c>
      <c r="H315" s="122">
        <v>15.625063502876509</v>
      </c>
      <c r="I315" s="122">
        <v>15.593671635181723</v>
      </c>
      <c r="J315" s="122">
        <v>15.551503649786822</v>
      </c>
      <c r="K315" s="122">
        <v>17.615584444852345</v>
      </c>
      <c r="L315" s="122">
        <v>22.457812084778499</v>
      </c>
      <c r="M315" s="122">
        <v>15.444872885962114</v>
      </c>
      <c r="N315" s="122">
        <v>14.792813437233358</v>
      </c>
      <c r="O315" s="122">
        <v>20.332714951425441</v>
      </c>
      <c r="P315" s="122">
        <v>11.791462280150164</v>
      </c>
      <c r="Q315" s="122">
        <v>15.618419378328895</v>
      </c>
      <c r="R315" s="122">
        <v>21.941456597543127</v>
      </c>
      <c r="S315" s="122">
        <v>18.101083491414265</v>
      </c>
      <c r="T315" s="122">
        <v>16.41513222260766</v>
      </c>
      <c r="U315" s="122">
        <v>15.624060919740298</v>
      </c>
      <c r="V315" s="122">
        <v>15.244490481705899</v>
      </c>
      <c r="W315" s="122">
        <v>13.446649265355614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15.726367709506098</v>
      </c>
      <c r="D316" s="98">
        <v>16.946685759428455</v>
      </c>
      <c r="E316" s="98">
        <v>16.770650433210402</v>
      </c>
      <c r="F316" s="98">
        <v>14.813418862500768</v>
      </c>
      <c r="G316" s="98">
        <v>13.789292014806179</v>
      </c>
      <c r="H316" s="98">
        <v>15.220115659141369</v>
      </c>
      <c r="I316" s="98">
        <v>14.881330810604899</v>
      </c>
      <c r="J316" s="98">
        <v>14.942319027211695</v>
      </c>
      <c r="K316" s="98">
        <v>17.126798759404224</v>
      </c>
      <c r="L316" s="98">
        <v>22.054738718994113</v>
      </c>
      <c r="M316" s="98">
        <v>15.428132873965932</v>
      </c>
      <c r="N316" s="98">
        <v>14.354842795298493</v>
      </c>
      <c r="O316" s="98">
        <v>19.965391839078297</v>
      </c>
      <c r="P316" s="98">
        <v>11.791375635234553</v>
      </c>
      <c r="Q316" s="98">
        <v>14.424260770764429</v>
      </c>
      <c r="R316" s="98">
        <v>21.598281441921717</v>
      </c>
      <c r="S316" s="98">
        <v>17.749198043801776</v>
      </c>
      <c r="T316" s="98">
        <v>15.919199460890955</v>
      </c>
      <c r="U316" s="98">
        <v>15.024839343946029</v>
      </c>
      <c r="V316" s="98">
        <v>14.626275006041201</v>
      </c>
      <c r="W316" s="98">
        <v>13.290204854872487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0.29746076304890018</v>
      </c>
      <c r="D317" s="98">
        <v>3.0689517815449353E-2</v>
      </c>
      <c r="E317" s="98">
        <v>0.16548347450955458</v>
      </c>
      <c r="F317" s="98">
        <v>0.17557339597755306</v>
      </c>
      <c r="G317" s="98">
        <v>8.9791413327805242E-2</v>
      </c>
      <c r="H317" s="98">
        <v>0.11776050279885279</v>
      </c>
      <c r="I317" s="98">
        <v>4.2174645676906958E-2</v>
      </c>
      <c r="J317" s="98">
        <v>0.26133309262618643</v>
      </c>
      <c r="K317" s="98">
        <v>0.12972724495720922</v>
      </c>
      <c r="L317" s="98">
        <v>0.24044147730873502</v>
      </c>
      <c r="M317" s="98">
        <v>0</v>
      </c>
      <c r="N317" s="98">
        <v>5.3402665499474943E-2</v>
      </c>
      <c r="O317" s="98">
        <v>0.30002161456416798</v>
      </c>
      <c r="P317" s="98">
        <v>0</v>
      </c>
      <c r="Q317" s="98">
        <v>0.18710862421747254</v>
      </c>
      <c r="R317" s="98">
        <v>0.26299803840630454</v>
      </c>
      <c r="S317" s="98">
        <v>6.0415754194820259E-2</v>
      </c>
      <c r="T317" s="98">
        <v>5.5473977610339106E-2</v>
      </c>
      <c r="U317" s="98">
        <v>5.0804572120800529E-2</v>
      </c>
      <c r="V317" s="98">
        <v>1.9578939370454948E-2</v>
      </c>
      <c r="W317" s="98">
        <v>0.15644441048312668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0.14579874397194045</v>
      </c>
      <c r="D318" s="101">
        <v>1.565916180602921E-2</v>
      </c>
      <c r="E318" s="101">
        <v>8.2942339112815289E-2</v>
      </c>
      <c r="F318" s="101">
        <v>8.8145214159717017E-2</v>
      </c>
      <c r="G318" s="101">
        <v>4.5560333110962706E-2</v>
      </c>
      <c r="H318" s="101">
        <v>5.8922855787476476E-2</v>
      </c>
      <c r="I318" s="101">
        <v>2.2271601179243504E-2</v>
      </c>
      <c r="J318" s="101">
        <v>0.12746538519784115</v>
      </c>
      <c r="K318" s="101">
        <v>6.4868329141823958E-2</v>
      </c>
      <c r="L318" s="101">
        <v>0.10701389031064187</v>
      </c>
      <c r="M318" s="101">
        <v>0</v>
      </c>
      <c r="N318" s="101">
        <v>2.3528836641157982E-2</v>
      </c>
      <c r="O318" s="101">
        <v>0.13826104357676355</v>
      </c>
      <c r="P318" s="101">
        <v>0</v>
      </c>
      <c r="Q318" s="101">
        <v>8.9633747761082738E-2</v>
      </c>
      <c r="R318" s="101">
        <v>0.13095491193100889</v>
      </c>
      <c r="S318" s="101">
        <v>3.0051015757091747E-2</v>
      </c>
      <c r="T318" s="101">
        <v>2.6455283524764176E-2</v>
      </c>
      <c r="U318" s="101">
        <v>2.3262380582993687E-2</v>
      </c>
      <c r="V318" s="101">
        <v>8.8034028732181524E-3</v>
      </c>
      <c r="W318" s="101">
        <v>7.0883253203119931E-2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0.15166201907695973</v>
      </c>
      <c r="D319" s="104">
        <v>1.5030356009420143E-2</v>
      </c>
      <c r="E319" s="104">
        <v>8.254113539673931E-2</v>
      </c>
      <c r="F319" s="104">
        <v>8.7428181817836043E-2</v>
      </c>
      <c r="G319" s="104">
        <v>4.4231080216842543E-2</v>
      </c>
      <c r="H319" s="104">
        <v>5.8837647011376316E-2</v>
      </c>
      <c r="I319" s="104">
        <v>1.9903044497663454E-2</v>
      </c>
      <c r="J319" s="104">
        <v>0.13386770742834525</v>
      </c>
      <c r="K319" s="104">
        <v>6.4858915815385276E-2</v>
      </c>
      <c r="L319" s="104">
        <v>0.13342758699809315</v>
      </c>
      <c r="M319" s="104">
        <v>0</v>
      </c>
      <c r="N319" s="104">
        <v>2.9873828858316961E-2</v>
      </c>
      <c r="O319" s="104">
        <v>0.1617605709874044</v>
      </c>
      <c r="P319" s="104">
        <v>0</v>
      </c>
      <c r="Q319" s="104">
        <v>9.7474876456389803E-2</v>
      </c>
      <c r="R319" s="104">
        <v>0.13204312647529565</v>
      </c>
      <c r="S319" s="104">
        <v>3.0364738437728508E-2</v>
      </c>
      <c r="T319" s="104">
        <v>2.901869408557493E-2</v>
      </c>
      <c r="U319" s="104">
        <v>2.7542191537806841E-2</v>
      </c>
      <c r="V319" s="104">
        <v>1.0775536497236794E-2</v>
      </c>
      <c r="W319" s="104">
        <v>8.5561157280006739E-2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0.27603758823290425</v>
      </c>
      <c r="D320" s="101">
        <v>0.18408641704777462</v>
      </c>
      <c r="E320" s="101">
        <v>7.5288939598192134E-2</v>
      </c>
      <c r="F320" s="101">
        <v>5.645373970471855E-2</v>
      </c>
      <c r="G320" s="101">
        <v>9.2992851206688279E-2</v>
      </c>
      <c r="H320" s="101">
        <v>0.15621938030308213</v>
      </c>
      <c r="I320" s="101">
        <v>0.20558973260133934</v>
      </c>
      <c r="J320" s="101">
        <v>0.18691340789479988</v>
      </c>
      <c r="K320" s="101">
        <v>0.10569518103130758</v>
      </c>
      <c r="L320" s="101">
        <v>0.1421065886567433</v>
      </c>
      <c r="M320" s="101">
        <v>1.3074925992399877E-3</v>
      </c>
      <c r="N320" s="101">
        <v>0.22053394131808246</v>
      </c>
      <c r="O320" s="101">
        <v>3.0808072121771061E-2</v>
      </c>
      <c r="P320" s="101">
        <v>0</v>
      </c>
      <c r="Q320" s="101">
        <v>0.52439848843093761</v>
      </c>
      <c r="R320" s="101">
        <v>3.3355832737709333E-2</v>
      </c>
      <c r="S320" s="101">
        <v>0.1419188171053678</v>
      </c>
      <c r="T320" s="101">
        <v>0.27520559894182667</v>
      </c>
      <c r="U320" s="101">
        <v>0.25688892983021638</v>
      </c>
      <c r="V320" s="101">
        <v>0.31692324536134159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0.32869405022869319</v>
      </c>
      <c r="D321" s="104">
        <v>0.16878926991985205</v>
      </c>
      <c r="E321" s="104">
        <v>7.3861295501221169E-2</v>
      </c>
      <c r="F321" s="104">
        <v>8.5812605341750559E-2</v>
      </c>
      <c r="G321" s="104">
        <v>9.9007882082037979E-2</v>
      </c>
      <c r="H321" s="104">
        <v>0.13096796063320693</v>
      </c>
      <c r="I321" s="104">
        <v>0.46457644629857836</v>
      </c>
      <c r="J321" s="104">
        <v>0.16093812205414032</v>
      </c>
      <c r="K321" s="104">
        <v>0.25336325945960558</v>
      </c>
      <c r="L321" s="104">
        <v>2.0525299818908042E-2</v>
      </c>
      <c r="M321" s="104">
        <v>1.5432519396941544E-2</v>
      </c>
      <c r="N321" s="104">
        <v>0.16403403511730716</v>
      </c>
      <c r="O321" s="104">
        <v>3.6493425661203949E-2</v>
      </c>
      <c r="P321" s="104">
        <v>8.6644915611085139E-5</v>
      </c>
      <c r="Q321" s="104">
        <v>0.48265149491605619</v>
      </c>
      <c r="R321" s="104">
        <v>4.6821284477395961E-2</v>
      </c>
      <c r="S321" s="104">
        <v>0.14955087631229919</v>
      </c>
      <c r="T321" s="104">
        <v>0.16525318516454077</v>
      </c>
      <c r="U321" s="104">
        <v>0.2915280738432533</v>
      </c>
      <c r="V321" s="104">
        <v>0.28171329093290298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0.15973090767726814</v>
      </c>
      <c r="D322" s="98">
        <v>8.6269598897974337E-2</v>
      </c>
      <c r="E322" s="98">
        <v>3.6927072638892423E-2</v>
      </c>
      <c r="F322" s="98">
        <v>4.2987026272822082E-2</v>
      </c>
      <c r="G322" s="98">
        <v>5.026308336569963E-2</v>
      </c>
      <c r="H322" s="98">
        <v>6.5330878376522641E-2</v>
      </c>
      <c r="I322" s="98">
        <v>0.24743237589940309</v>
      </c>
      <c r="J322" s="98">
        <v>7.7631870544710921E-2</v>
      </c>
      <c r="K322" s="98">
        <v>0.12625132324229896</v>
      </c>
      <c r="L322" s="98">
        <v>8.6488298349764649E-3</v>
      </c>
      <c r="M322" s="98">
        <v>7.1493902227153967E-3</v>
      </c>
      <c r="N322" s="98">
        <v>7.2504639971595494E-2</v>
      </c>
      <c r="O322" s="98">
        <v>1.6493560373436075E-2</v>
      </c>
      <c r="P322" s="98">
        <v>4.0773446980808388E-5</v>
      </c>
      <c r="Q322" s="98">
        <v>0.2297329759341982</v>
      </c>
      <c r="R322" s="98">
        <v>2.3093759907729754E-2</v>
      </c>
      <c r="S322" s="98">
        <v>7.4212380376376008E-2</v>
      </c>
      <c r="T322" s="98">
        <v>7.8418000912544708E-2</v>
      </c>
      <c r="U322" s="98">
        <v>0.13340241745388107</v>
      </c>
      <c r="V322" s="98">
        <v>0.1276321215520245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0.16896314255142506</v>
      </c>
      <c r="D323" s="98">
        <v>8.2519671021877725E-2</v>
      </c>
      <c r="E323" s="98">
        <v>3.6934222862328746E-2</v>
      </c>
      <c r="F323" s="98">
        <v>4.2825579068928477E-2</v>
      </c>
      <c r="G323" s="98">
        <v>4.8744798716338356E-2</v>
      </c>
      <c r="H323" s="98">
        <v>6.563708225668427E-2</v>
      </c>
      <c r="I323" s="98">
        <v>0.21714407039917527</v>
      </c>
      <c r="J323" s="98">
        <v>8.3306251509429413E-2</v>
      </c>
      <c r="K323" s="98">
        <v>0.12711193621730663</v>
      </c>
      <c r="L323" s="98">
        <v>1.1876469983931577E-2</v>
      </c>
      <c r="M323" s="98">
        <v>8.2831291742261476E-3</v>
      </c>
      <c r="N323" s="98">
        <v>9.1529395145711664E-2</v>
      </c>
      <c r="O323" s="98">
        <v>1.9999865287767878E-2</v>
      </c>
      <c r="P323" s="98">
        <v>4.5871468630276757E-5</v>
      </c>
      <c r="Q323" s="98">
        <v>0.25291851898185796</v>
      </c>
      <c r="R323" s="98">
        <v>2.372752456966621E-2</v>
      </c>
      <c r="S323" s="98">
        <v>7.5338495935923164E-2</v>
      </c>
      <c r="T323" s="98">
        <v>8.6835184251996059E-2</v>
      </c>
      <c r="U323" s="98">
        <v>0.15812565638937223</v>
      </c>
      <c r="V323" s="98">
        <v>0.15408116938087851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3.183735449205725</v>
      </c>
      <c r="D324" s="122">
        <v>3.0653568608318214</v>
      </c>
      <c r="E324" s="122">
        <v>2.9500938677608461</v>
      </c>
      <c r="F324" s="122">
        <v>2.776100931187429</v>
      </c>
      <c r="G324" s="122">
        <v>2.6250604506761146</v>
      </c>
      <c r="H324" s="122">
        <v>3.200671584181193</v>
      </c>
      <c r="I324" s="122">
        <v>3.0824824463747493</v>
      </c>
      <c r="J324" s="122">
        <v>3.0853655517356495</v>
      </c>
      <c r="K324" s="122">
        <v>3.1199836932811107</v>
      </c>
      <c r="L324" s="122">
        <v>4.311422669807742</v>
      </c>
      <c r="M324" s="122">
        <v>3.7479734215859906</v>
      </c>
      <c r="N324" s="122">
        <v>3.3712583892127199</v>
      </c>
      <c r="O324" s="122">
        <v>4.1297815491896621</v>
      </c>
      <c r="P324" s="122">
        <v>2.9363315408821657</v>
      </c>
      <c r="Q324" s="122">
        <v>3.173580011881918</v>
      </c>
      <c r="R324" s="122">
        <v>4.2079373614376081</v>
      </c>
      <c r="S324" s="122">
        <v>3.5968836240906388</v>
      </c>
      <c r="T324" s="122">
        <v>3.3363949342310892</v>
      </c>
      <c r="U324" s="122">
        <v>3.3965652793934025</v>
      </c>
      <c r="V324" s="122">
        <v>3.6877707957267338</v>
      </c>
      <c r="W324" s="122">
        <v>3.0823954020083271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1.6182237736264449</v>
      </c>
      <c r="D325" s="98">
        <v>1.4565411118427898</v>
      </c>
      <c r="E325" s="98">
        <v>1.3863769710018377</v>
      </c>
      <c r="F325" s="98">
        <v>1.2196232899950508</v>
      </c>
      <c r="G325" s="98">
        <v>1.2484281318820443</v>
      </c>
      <c r="H325" s="98">
        <v>1.6328775941548663</v>
      </c>
      <c r="I325" s="98">
        <v>1.8133612799871737</v>
      </c>
      <c r="J325" s="98">
        <v>2.1933097872447829</v>
      </c>
      <c r="K325" s="98">
        <v>1.9956316523002879</v>
      </c>
      <c r="L325" s="98">
        <v>2.6438010952780897</v>
      </c>
      <c r="M325" s="98">
        <v>2.3644866693605056</v>
      </c>
      <c r="N325" s="98">
        <v>2.154363824586913</v>
      </c>
      <c r="O325" s="98">
        <v>2.5661133895815866</v>
      </c>
      <c r="P325" s="98">
        <v>1.5420768713915405</v>
      </c>
      <c r="Q325" s="98">
        <v>1.6218096751009585</v>
      </c>
      <c r="R325" s="98">
        <v>2.4029007200991082</v>
      </c>
      <c r="S325" s="98">
        <v>2.024327246829686</v>
      </c>
      <c r="T325" s="98">
        <v>1.9084685239757953</v>
      </c>
      <c r="U325" s="98">
        <v>2.0087896368107172</v>
      </c>
      <c r="V325" s="98">
        <v>2.2120079722672954</v>
      </c>
      <c r="W325" s="98">
        <v>1.741645826004447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1.5655116755792802</v>
      </c>
      <c r="D326" s="33">
        <v>1.6088157489890316</v>
      </c>
      <c r="E326" s="33">
        <v>1.5637168967590085</v>
      </c>
      <c r="F326" s="33">
        <v>1.5564776411923784</v>
      </c>
      <c r="G326" s="33">
        <v>1.3766323187940703</v>
      </c>
      <c r="H326" s="33">
        <v>1.5677939900263269</v>
      </c>
      <c r="I326" s="33">
        <v>1.2691211663875754</v>
      </c>
      <c r="J326" s="33">
        <v>0.89205576449086643</v>
      </c>
      <c r="K326" s="33">
        <v>1.1243520409808228</v>
      </c>
      <c r="L326" s="33">
        <v>1.6676215745296521</v>
      </c>
      <c r="M326" s="33">
        <v>1.383486752225485</v>
      </c>
      <c r="N326" s="33">
        <v>1.2168945646258071</v>
      </c>
      <c r="O326" s="33">
        <v>1.5636681596080757</v>
      </c>
      <c r="P326" s="33">
        <v>1.3942546694906255</v>
      </c>
      <c r="Q326" s="33">
        <v>1.5517703367809592</v>
      </c>
      <c r="R326" s="33">
        <v>1.8050366413384995</v>
      </c>
      <c r="S326" s="33">
        <v>1.5725563772609528</v>
      </c>
      <c r="T326" s="33">
        <v>1.427926410255294</v>
      </c>
      <c r="U326" s="33">
        <v>1.3877756425826855</v>
      </c>
      <c r="V326" s="33">
        <v>1.4757628234594382</v>
      </c>
      <c r="W326" s="33">
        <v>1.3407495760038803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0.65363101927726064</v>
      </c>
      <c r="D328" s="119">
        <f t="shared" si="143"/>
        <v>0.66044102252291459</v>
      </c>
      <c r="E328" s="119">
        <f t="shared" si="143"/>
        <v>0.66897834618425633</v>
      </c>
      <c r="F328" s="119">
        <f t="shared" si="143"/>
        <v>0.67701784051498881</v>
      </c>
      <c r="G328" s="119">
        <f t="shared" si="143"/>
        <v>0.68651264718103877</v>
      </c>
      <c r="H328" s="119">
        <f t="shared" si="143"/>
        <v>0.69622113806727659</v>
      </c>
      <c r="I328" s="119">
        <f t="shared" si="143"/>
        <v>0.69871264860802473</v>
      </c>
      <c r="J328" s="119">
        <f t="shared" si="143"/>
        <v>0.7069647632841457</v>
      </c>
      <c r="K328" s="119">
        <f t="shared" si="143"/>
        <v>0.71709307178425707</v>
      </c>
      <c r="L328" s="119">
        <f t="shared" si="143"/>
        <v>0.72565048909072261</v>
      </c>
      <c r="M328" s="119">
        <f t="shared" si="143"/>
        <v>0.74499997950466867</v>
      </c>
      <c r="N328" s="119">
        <f t="shared" si="143"/>
        <v>0.75936343822007935</v>
      </c>
      <c r="O328" s="119">
        <f t="shared" si="143"/>
        <v>0.77358326531663457</v>
      </c>
      <c r="P328" s="119">
        <f t="shared" si="143"/>
        <v>0.80167256259678599</v>
      </c>
      <c r="Q328" s="119">
        <f t="shared" si="143"/>
        <v>0.81861591809228418</v>
      </c>
      <c r="R328" s="119">
        <f t="shared" ref="R328:V328" si="144">IF(R309=0,"",R309/R290)</f>
        <v>0.82963163636990456</v>
      </c>
      <c r="S328" s="119">
        <f t="shared" si="144"/>
        <v>0.83083032282080316</v>
      </c>
      <c r="T328" s="119">
        <f t="shared" si="144"/>
        <v>0.83321688542912109</v>
      </c>
      <c r="U328" s="119">
        <f t="shared" si="144"/>
        <v>0.8367874468134433</v>
      </c>
      <c r="V328" s="119">
        <f t="shared" si="144"/>
        <v>0.84051855779855267</v>
      </c>
      <c r="W328" s="119">
        <f t="shared" ref="W328" si="145">IF(W309=0,"",W309/W290)</f>
        <v>0.85323174457767881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0.65295150126938351</v>
      </c>
      <c r="D329" s="124">
        <f t="shared" si="146"/>
        <v>0.66077554028695618</v>
      </c>
      <c r="E329" s="124">
        <f t="shared" si="146"/>
        <v>0.66860970615983606</v>
      </c>
      <c r="F329" s="124">
        <f t="shared" si="146"/>
        <v>0.67633783524821933</v>
      </c>
      <c r="G329" s="124">
        <f t="shared" si="146"/>
        <v>0.68404688551429216</v>
      </c>
      <c r="H329" s="124">
        <f t="shared" si="146"/>
        <v>0.69173738903994875</v>
      </c>
      <c r="I329" s="124">
        <f t="shared" si="146"/>
        <v>0.69942320924701218</v>
      </c>
      <c r="J329" s="124">
        <f t="shared" si="146"/>
        <v>0.70735550798144753</v>
      </c>
      <c r="K329" s="124">
        <f t="shared" si="146"/>
        <v>0.71540667230000798</v>
      </c>
      <c r="L329" s="124">
        <f t="shared" si="146"/>
        <v>0.7237986515800543</v>
      </c>
      <c r="M329" s="124">
        <f t="shared" si="146"/>
        <v>0.73419086171662695</v>
      </c>
      <c r="N329" s="124">
        <f t="shared" si="146"/>
        <v>0.74783925618531966</v>
      </c>
      <c r="O329" s="124">
        <f t="shared" si="146"/>
        <v>0.76493360299450519</v>
      </c>
      <c r="P329" s="124">
        <f t="shared" si="146"/>
        <v>0.78368131328449009</v>
      </c>
      <c r="Q329" s="124">
        <f t="shared" si="146"/>
        <v>0.79986769192716045</v>
      </c>
      <c r="R329" s="124">
        <f t="shared" ref="R329:V329" si="147">IF(R310=0,"",R310/R291)</f>
        <v>0.80907882169510248</v>
      </c>
      <c r="S329" s="124">
        <f t="shared" si="147"/>
        <v>0.81617863935829116</v>
      </c>
      <c r="T329" s="124">
        <f t="shared" si="147"/>
        <v>0.82189429404138448</v>
      </c>
      <c r="U329" s="124">
        <f t="shared" si="147"/>
        <v>0.82667943861807014</v>
      </c>
      <c r="V329" s="124">
        <f t="shared" si="147"/>
        <v>0.83086541925127189</v>
      </c>
      <c r="W329" s="124">
        <f t="shared" ref="W329" si="148">IF(W310=0,"",W310/W291)</f>
        <v>0.83395497799891105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0.64777751350874058</v>
      </c>
      <c r="D330" s="111">
        <f t="shared" si="149"/>
        <v>0.65575532461299291</v>
      </c>
      <c r="E330" s="111">
        <f t="shared" si="149"/>
        <v>0.66373665410383753</v>
      </c>
      <c r="F330" s="111">
        <f t="shared" si="149"/>
        <v>0.67161967614548035</v>
      </c>
      <c r="G330" s="111">
        <f t="shared" si="149"/>
        <v>0.67949830526694333</v>
      </c>
      <c r="H330" s="111">
        <f t="shared" si="149"/>
        <v>0.68736202178568184</v>
      </c>
      <c r="I330" s="111">
        <f t="shared" si="149"/>
        <v>0.69523495252726286</v>
      </c>
      <c r="J330" s="111">
        <f t="shared" si="149"/>
        <v>0.7032136810507672</v>
      </c>
      <c r="K330" s="111">
        <f t="shared" si="149"/>
        <v>0.71138156155281462</v>
      </c>
      <c r="L330" s="111">
        <f t="shared" si="149"/>
        <v>0.71976305616894343</v>
      </c>
      <c r="M330" s="111">
        <f t="shared" si="149"/>
        <v>0.73048879539555744</v>
      </c>
      <c r="N330" s="111">
        <f t="shared" si="149"/>
        <v>0.74426419961202217</v>
      </c>
      <c r="O330" s="111">
        <f t="shared" si="149"/>
        <v>0.7615005758781237</v>
      </c>
      <c r="P330" s="111">
        <f t="shared" si="149"/>
        <v>0.7806594418159033</v>
      </c>
      <c r="Q330" s="111">
        <f t="shared" si="149"/>
        <v>0.79693389064269682</v>
      </c>
      <c r="R330" s="111">
        <f t="shared" ref="R330:V330" si="150">IF(R311=0,"",R311/R292)</f>
        <v>0.80623548622123109</v>
      </c>
      <c r="S330" s="111">
        <f t="shared" si="150"/>
        <v>0.813462786391696</v>
      </c>
      <c r="T330" s="111">
        <f t="shared" si="150"/>
        <v>0.81927429141008468</v>
      </c>
      <c r="U330" s="111">
        <f t="shared" si="150"/>
        <v>0.82416632549797675</v>
      </c>
      <c r="V330" s="111">
        <f t="shared" si="150"/>
        <v>0.82846291352844448</v>
      </c>
      <c r="W330" s="111">
        <f t="shared" ref="W330" si="151">IF(W311=0,"",W311/W292)</f>
        <v>0.83152981898872913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3.3896666613144908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3.9534565617362758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3.3896666613144908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3.9534565617362758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0.65032990472672214</v>
      </c>
      <c r="D334" s="124">
        <f t="shared" si="161"/>
        <v>0.65243054268237788</v>
      </c>
      <c r="E334" s="124">
        <f t="shared" si="161"/>
        <v>0.6584679834964885</v>
      </c>
      <c r="F334" s="124">
        <f t="shared" si="161"/>
        <v>0.66522420868492349</v>
      </c>
      <c r="G334" s="124">
        <f t="shared" si="161"/>
        <v>0.67160566250506304</v>
      </c>
      <c r="H334" s="124">
        <f t="shared" si="161"/>
        <v>0.67893476180613921</v>
      </c>
      <c r="I334" s="124">
        <f t="shared" si="161"/>
        <v>0.68825309294496384</v>
      </c>
      <c r="J334" s="124">
        <f t="shared" si="161"/>
        <v>0.69490114333006703</v>
      </c>
      <c r="K334" s="124">
        <f t="shared" si="161"/>
        <v>0.70217756426335576</v>
      </c>
      <c r="L334" s="124">
        <f t="shared" si="161"/>
        <v>0.7097988538539074</v>
      </c>
      <c r="M334" s="124">
        <f t="shared" si="161"/>
        <v>0.72176598586307728</v>
      </c>
      <c r="N334" s="124">
        <f t="shared" si="161"/>
        <v>0.74242980353783472</v>
      </c>
      <c r="O334" s="124">
        <f t="shared" si="161"/>
        <v>0.76803827354009147</v>
      </c>
      <c r="P334" s="124">
        <f t="shared" si="161"/>
        <v>0.7963865293005794</v>
      </c>
      <c r="Q334" s="124">
        <f t="shared" si="161"/>
        <v>0.82383080448042312</v>
      </c>
      <c r="R334" s="124">
        <f t="shared" ref="R334:V334" si="162">IF(R315=0,"",R315/R296)</f>
        <v>0.84125443384881393</v>
      </c>
      <c r="S334" s="124">
        <f t="shared" si="162"/>
        <v>0.85628548509442726</v>
      </c>
      <c r="T334" s="124">
        <f t="shared" si="162"/>
        <v>0.86952645013113028</v>
      </c>
      <c r="U334" s="124">
        <f t="shared" si="162"/>
        <v>0.88116121017374294</v>
      </c>
      <c r="V334" s="124">
        <f t="shared" si="162"/>
        <v>0.88922964487941458</v>
      </c>
      <c r="W334" s="124">
        <f t="shared" ref="W334" si="163">IF(W315=0,"",W315/W296)</f>
        <v>0.89578916431623723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0.64396277748938302</v>
      </c>
      <c r="D335" s="111">
        <f t="shared" si="164"/>
        <v>0.65008239149951197</v>
      </c>
      <c r="E335" s="111">
        <f t="shared" si="164"/>
        <v>0.65646659725196443</v>
      </c>
      <c r="F335" s="111">
        <f t="shared" si="164"/>
        <v>0.66290240620393148</v>
      </c>
      <c r="G335" s="111">
        <f t="shared" si="164"/>
        <v>0.66957972724466375</v>
      </c>
      <c r="H335" s="111">
        <f t="shared" si="164"/>
        <v>0.6764728493277552</v>
      </c>
      <c r="I335" s="111">
        <f t="shared" si="164"/>
        <v>0.68362607443920886</v>
      </c>
      <c r="J335" s="111">
        <f t="shared" si="164"/>
        <v>0.69122660610799136</v>
      </c>
      <c r="K335" s="111">
        <f t="shared" si="164"/>
        <v>0.69943054368144786</v>
      </c>
      <c r="L335" s="111">
        <f t="shared" si="164"/>
        <v>0.70827428404716808</v>
      </c>
      <c r="M335" s="111">
        <f t="shared" si="164"/>
        <v>0.72164829010667042</v>
      </c>
      <c r="N335" s="111">
        <f t="shared" si="164"/>
        <v>0.74075008423339472</v>
      </c>
      <c r="O335" s="111">
        <f t="shared" si="164"/>
        <v>0.76646389083510258</v>
      </c>
      <c r="P335" s="111">
        <f t="shared" si="164"/>
        <v>0.79638601096675843</v>
      </c>
      <c r="Q335" s="111">
        <f t="shared" si="164"/>
        <v>0.822975569236025</v>
      </c>
      <c r="R335" s="111">
        <f t="shared" ref="R335:V335" si="165">IF(R316=0,"",R316/R297)</f>
        <v>0.84045887630949012</v>
      </c>
      <c r="S335" s="111">
        <f t="shared" si="165"/>
        <v>0.8564112680914856</v>
      </c>
      <c r="T335" s="111">
        <f t="shared" si="165"/>
        <v>0.87041862220174193</v>
      </c>
      <c r="U335" s="111">
        <f t="shared" si="165"/>
        <v>0.88201953408335365</v>
      </c>
      <c r="V335" s="111">
        <f t="shared" si="165"/>
        <v>0.89070768367973052</v>
      </c>
      <c r="W335" s="111">
        <f t="shared" ref="W335" si="166">IF(W316=0,"",W316/W297)</f>
        <v>0.89519176629491903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0.78678613898240279</v>
      </c>
      <c r="D336" s="111">
        <f t="shared" si="167"/>
        <v>0.7845305506258422</v>
      </c>
      <c r="E336" s="111">
        <f t="shared" si="167"/>
        <v>0.79221240174461161</v>
      </c>
      <c r="F336" s="111">
        <f t="shared" si="167"/>
        <v>0.79662408583865718</v>
      </c>
      <c r="G336" s="111">
        <f t="shared" si="167"/>
        <v>0.7997506650509113</v>
      </c>
      <c r="H336" s="111">
        <f t="shared" si="167"/>
        <v>0.80690647928053461</v>
      </c>
      <c r="I336" s="111">
        <f t="shared" si="167"/>
        <v>0.80360708373781486</v>
      </c>
      <c r="J336" s="111">
        <f t="shared" si="167"/>
        <v>0.82109898817671578</v>
      </c>
      <c r="K336" s="111">
        <f t="shared" si="167"/>
        <v>0.82312462852338164</v>
      </c>
      <c r="L336" s="111">
        <f t="shared" si="167"/>
        <v>0.84508170602846133</v>
      </c>
      <c r="M336" s="111" t="str">
        <f t="shared" si="167"/>
        <v/>
      </c>
      <c r="N336" s="111">
        <f t="shared" si="167"/>
        <v>0.86640095422831986</v>
      </c>
      <c r="O336" s="111">
        <f t="shared" si="167"/>
        <v>0.87687473339236099</v>
      </c>
      <c r="P336" s="111" t="str">
        <f t="shared" si="167"/>
        <v/>
      </c>
      <c r="Q336" s="111">
        <f t="shared" si="167"/>
        <v>0.9065818946187173</v>
      </c>
      <c r="R336" s="111">
        <f t="shared" ref="R336:V336" si="168">IF(R317=0,"",R317/R298)</f>
        <v>0.91364219222516563</v>
      </c>
      <c r="S336" s="111">
        <f t="shared" si="168"/>
        <v>0.92302324807852199</v>
      </c>
      <c r="T336" s="111">
        <f t="shared" si="168"/>
        <v>0.93370978282081973</v>
      </c>
      <c r="U336" s="111">
        <f t="shared" si="168"/>
        <v>0.94228790014524189</v>
      </c>
      <c r="V336" s="111">
        <f t="shared" si="168"/>
        <v>0.94771311859914975</v>
      </c>
      <c r="W336" s="111">
        <f t="shared" ref="W336" si="169">IF(W317=0,"",W317/W298)</f>
        <v>0.94962500070873068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0.64396277748938302</v>
      </c>
      <c r="D337" s="112">
        <f t="shared" si="170"/>
        <v>0.65008239149951197</v>
      </c>
      <c r="E337" s="112">
        <f t="shared" si="170"/>
        <v>0.65646659725196455</v>
      </c>
      <c r="F337" s="112">
        <f t="shared" si="170"/>
        <v>0.66290240620393148</v>
      </c>
      <c r="G337" s="112">
        <f t="shared" si="170"/>
        <v>0.66957972724466375</v>
      </c>
      <c r="H337" s="112">
        <f t="shared" si="170"/>
        <v>0.6764728493277552</v>
      </c>
      <c r="I337" s="112">
        <f t="shared" si="170"/>
        <v>0.68362607443920886</v>
      </c>
      <c r="J337" s="112">
        <f t="shared" si="170"/>
        <v>0.69122660610799136</v>
      </c>
      <c r="K337" s="112">
        <f t="shared" si="170"/>
        <v>0.69943054368144797</v>
      </c>
      <c r="L337" s="112">
        <f t="shared" si="170"/>
        <v>0.70827428404716808</v>
      </c>
      <c r="M337" s="112" t="str">
        <f t="shared" si="170"/>
        <v/>
      </c>
      <c r="N337" s="112">
        <f t="shared" si="170"/>
        <v>0.74075008423339472</v>
      </c>
      <c r="O337" s="112">
        <f t="shared" si="170"/>
        <v>0.76646389083510258</v>
      </c>
      <c r="P337" s="112" t="str">
        <f t="shared" si="170"/>
        <v/>
      </c>
      <c r="Q337" s="112">
        <f t="shared" si="170"/>
        <v>0.822975569236025</v>
      </c>
      <c r="R337" s="112">
        <f t="shared" ref="R337:V337" si="171">IF(R318=0,"",R318/R299)</f>
        <v>0.84045887630949001</v>
      </c>
      <c r="S337" s="112">
        <f t="shared" si="171"/>
        <v>0.8564112680914856</v>
      </c>
      <c r="T337" s="112">
        <f t="shared" si="171"/>
        <v>0.87041862220174193</v>
      </c>
      <c r="U337" s="112">
        <f t="shared" si="171"/>
        <v>0.88201953408335354</v>
      </c>
      <c r="V337" s="112">
        <f t="shared" si="171"/>
        <v>0.89070768367973052</v>
      </c>
      <c r="W337" s="112">
        <f t="shared" ref="W337" si="172">IF(W318=0,"",W318/W299)</f>
        <v>0.89519176629491914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0.72590247705034727</v>
      </c>
      <c r="E339" s="112">
        <f t="shared" si="176"/>
        <v>0.72699327689904136</v>
      </c>
      <c r="F339" s="112">
        <f t="shared" si="176"/>
        <v>0.72809455487664432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0.73685785852484942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 t="str">
        <f t="shared" si="176"/>
        <v/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0.79848907137070257</v>
      </c>
      <c r="U339" s="112">
        <f t="shared" si="177"/>
        <v>0.80540941551946177</v>
      </c>
      <c r="V339" s="112">
        <f t="shared" si="177"/>
        <v>0.81155854286833806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0.84428774977364573</v>
      </c>
      <c r="D340" s="113">
        <f t="shared" si="179"/>
        <v>0.83822844161405086</v>
      </c>
      <c r="E340" s="113">
        <f t="shared" si="179"/>
        <v>0.84193078478971795</v>
      </c>
      <c r="F340" s="113">
        <f t="shared" si="179"/>
        <v>0.84240654736830667</v>
      </c>
      <c r="G340" s="113">
        <f t="shared" si="179"/>
        <v>0.84142130304867435</v>
      </c>
      <c r="H340" s="113">
        <f t="shared" si="179"/>
        <v>0.84457703957530716</v>
      </c>
      <c r="I340" s="113">
        <f t="shared" si="179"/>
        <v>0.8367039324389457</v>
      </c>
      <c r="J340" s="113">
        <f t="shared" si="179"/>
        <v>0.85074357447136728</v>
      </c>
      <c r="K340" s="113">
        <f t="shared" si="179"/>
        <v>0.84767858968441123</v>
      </c>
      <c r="L340" s="113">
        <f t="shared" si="179"/>
        <v>0.86920353363896874</v>
      </c>
      <c r="M340" s="113">
        <f t="shared" si="179"/>
        <v>0.86019453334667562</v>
      </c>
      <c r="N340" s="113">
        <f t="shared" si="179"/>
        <v>0.86908553187295012</v>
      </c>
      <c r="O340" s="113">
        <f t="shared" si="179"/>
        <v>0.87162368354460562</v>
      </c>
      <c r="P340" s="113">
        <f t="shared" si="179"/>
        <v>0.87378099583667468</v>
      </c>
      <c r="Q340" s="113">
        <f t="shared" si="179"/>
        <v>0.8791043862755713</v>
      </c>
      <c r="R340" s="113">
        <f t="shared" ref="R340:V340" si="180">IF(R321=0,"",R321/R302)</f>
        <v>0.88006795493851375</v>
      </c>
      <c r="S340" s="113">
        <f t="shared" si="180"/>
        <v>0.8841579375285864</v>
      </c>
      <c r="T340" s="113">
        <f t="shared" si="180"/>
        <v>0.89305208012117254</v>
      </c>
      <c r="U340" s="113">
        <f t="shared" si="180"/>
        <v>0.90044860166130403</v>
      </c>
      <c r="V340" s="113">
        <f t="shared" si="180"/>
        <v>0.90481489512926294</v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0.72699327689904136</v>
      </c>
      <c r="F341" s="111">
        <f t="shared" si="182"/>
        <v>0.72809455487664432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0.73329463797763061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0.75421675139120004</v>
      </c>
      <c r="P341" s="111">
        <f t="shared" si="182"/>
        <v>0.76513186528130916</v>
      </c>
      <c r="Q341" s="111">
        <f t="shared" si="182"/>
        <v>0.77584221711109835</v>
      </c>
      <c r="R341" s="111">
        <f t="shared" ref="R341:V341" si="183">IF(R322=0,"",R322/R303)</f>
        <v>0.78351999361664137</v>
      </c>
      <c r="S341" s="111">
        <f t="shared" si="183"/>
        <v>0.79112207890553987</v>
      </c>
      <c r="T341" s="111">
        <f t="shared" si="183"/>
        <v>0.79848907137070246</v>
      </c>
      <c r="U341" s="111">
        <f t="shared" si="183"/>
        <v>0.80540941551946166</v>
      </c>
      <c r="V341" s="111">
        <f t="shared" si="183"/>
        <v>0.81155854286833817</v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0.68085503846072892</v>
      </c>
      <c r="D343" s="124">
        <f t="shared" si="188"/>
        <v>0.68669898455955602</v>
      </c>
      <c r="E343" s="124">
        <f t="shared" si="188"/>
        <v>0.68825051462789433</v>
      </c>
      <c r="F343" s="124">
        <f t="shared" si="188"/>
        <v>0.69390737206847175</v>
      </c>
      <c r="G343" s="124">
        <f t="shared" si="188"/>
        <v>0.68882406886882153</v>
      </c>
      <c r="H343" s="124">
        <f t="shared" si="188"/>
        <v>0.68403637263203965</v>
      </c>
      <c r="I343" s="124">
        <f t="shared" si="188"/>
        <v>0.67248504660423847</v>
      </c>
      <c r="J343" s="124">
        <f t="shared" si="188"/>
        <v>0.65460195872969773</v>
      </c>
      <c r="K343" s="124">
        <f t="shared" si="188"/>
        <v>0.6658845298167908</v>
      </c>
      <c r="L343" s="124">
        <f t="shared" si="188"/>
        <v>0.67064571667970418</v>
      </c>
      <c r="M343" s="124">
        <f t="shared" si="188"/>
        <v>0.66865066611821233</v>
      </c>
      <c r="N343" s="124">
        <f t="shared" si="188"/>
        <v>0.6682172525717176</v>
      </c>
      <c r="O343" s="124">
        <f t="shared" si="188"/>
        <v>0.67225145994168367</v>
      </c>
      <c r="P343" s="124">
        <f t="shared" si="188"/>
        <v>0.69050411710197557</v>
      </c>
      <c r="Q343" s="124">
        <f t="shared" si="188"/>
        <v>0.69575157444260038</v>
      </c>
      <c r="R343" s="124">
        <f t="shared" ref="R343:V343" si="189">IF(R324=0,"",R324/R305)</f>
        <v>0.68845526371073451</v>
      </c>
      <c r="S343" s="124">
        <f t="shared" si="189"/>
        <v>0.69487818572737703</v>
      </c>
      <c r="T343" s="124">
        <f t="shared" si="189"/>
        <v>0.69820866785687519</v>
      </c>
      <c r="U343" s="124">
        <f t="shared" si="189"/>
        <v>0.69896161632855625</v>
      </c>
      <c r="V343" s="124">
        <f t="shared" si="189"/>
        <v>0.70114836079353837</v>
      </c>
      <c r="W343" s="124">
        <f t="shared" ref="W343" si="190">IF(W324=0,"",W324/W305)</f>
        <v>0.7123467133146989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0.61273172922094643</v>
      </c>
      <c r="D344" s="111">
        <f t="shared" si="191"/>
        <v>0.61301670547837028</v>
      </c>
      <c r="E344" s="111">
        <f t="shared" si="191"/>
        <v>0.61329766270208586</v>
      </c>
      <c r="F344" s="111">
        <f t="shared" si="191"/>
        <v>0.61357807187575031</v>
      </c>
      <c r="G344" s="111">
        <f t="shared" si="191"/>
        <v>0.61385477975576508</v>
      </c>
      <c r="H344" s="111">
        <f t="shared" si="191"/>
        <v>0.61412817225900385</v>
      </c>
      <c r="I344" s="111">
        <f t="shared" si="191"/>
        <v>0.6143974724261515</v>
      </c>
      <c r="J344" s="111">
        <f t="shared" si="191"/>
        <v>0.61465949732913761</v>
      </c>
      <c r="K344" s="111">
        <f t="shared" si="191"/>
        <v>0.61491154064189191</v>
      </c>
      <c r="L344" s="111">
        <f t="shared" si="191"/>
        <v>0.61515287831123722</v>
      </c>
      <c r="M344" s="111">
        <f t="shared" si="191"/>
        <v>0.61528274992981191</v>
      </c>
      <c r="N344" s="111">
        <f t="shared" si="191"/>
        <v>0.61528274992981202</v>
      </c>
      <c r="O344" s="111">
        <f t="shared" si="191"/>
        <v>0.61528274992981191</v>
      </c>
      <c r="P344" s="111">
        <f t="shared" si="191"/>
        <v>0.61528274992981191</v>
      </c>
      <c r="Q344" s="111">
        <f t="shared" si="191"/>
        <v>0.61528274992981191</v>
      </c>
      <c r="R344" s="111">
        <f t="shared" ref="R344:V344" si="192">IF(R325=0,"",R325/R306)</f>
        <v>0.61610323965681113</v>
      </c>
      <c r="S344" s="111">
        <f t="shared" si="192"/>
        <v>0.6174449262623285</v>
      </c>
      <c r="T344" s="111">
        <f t="shared" si="192"/>
        <v>0.61901022730209765</v>
      </c>
      <c r="U344" s="111">
        <f t="shared" si="192"/>
        <v>0.62063143195043025</v>
      </c>
      <c r="V344" s="111">
        <f t="shared" si="192"/>
        <v>0.62214082938163651</v>
      </c>
      <c r="W344" s="111">
        <f t="shared" ref="W344" si="193">IF(W325=0,"",W325/W306)</f>
        <v>0.62353841959571565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0.76926095304497577</v>
      </c>
      <c r="D345" s="45">
        <f t="shared" si="194"/>
        <v>0.77054993018673257</v>
      </c>
      <c r="E345" s="45">
        <f t="shared" si="194"/>
        <v>0.77188657057894694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0.78075869209350512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588.83383574894992</v>
      </c>
      <c r="D347" s="117">
        <f t="shared" si="197"/>
        <v>542.89864484685768</v>
      </c>
      <c r="E347" s="117">
        <f t="shared" si="197"/>
        <v>529.33269098488006</v>
      </c>
      <c r="F347" s="117">
        <f t="shared" si="197"/>
        <v>463.36631692548514</v>
      </c>
      <c r="G347" s="117">
        <f t="shared" si="197"/>
        <v>419.64766691024823</v>
      </c>
      <c r="H347" s="117">
        <f t="shared" si="197"/>
        <v>463.70690632237972</v>
      </c>
      <c r="I347" s="117">
        <f t="shared" si="197"/>
        <v>431.97071239988747</v>
      </c>
      <c r="J347" s="117">
        <f t="shared" si="197"/>
        <v>468.80766235194733</v>
      </c>
      <c r="K347" s="117">
        <f t="shared" si="197"/>
        <v>509.27462168446988</v>
      </c>
      <c r="L347" s="117">
        <f t="shared" si="197"/>
        <v>634.993856409464</v>
      </c>
      <c r="M347" s="117">
        <f t="shared" si="197"/>
        <v>443.97175164705499</v>
      </c>
      <c r="N347" s="117">
        <f t="shared" si="197"/>
        <v>422.31321401145175</v>
      </c>
      <c r="O347" s="117">
        <f t="shared" si="197"/>
        <v>545.98717042953956</v>
      </c>
      <c r="P347" s="117">
        <f t="shared" si="197"/>
        <v>280.72522195295591</v>
      </c>
      <c r="Q347" s="117">
        <f t="shared" si="197"/>
        <v>309.24966992079408</v>
      </c>
      <c r="R347" s="117">
        <f t="shared" ref="R347:V347" si="198">R348+R351+R353+R362</f>
        <v>421.00442063595028</v>
      </c>
      <c r="S347" s="117">
        <f t="shared" si="198"/>
        <v>340.04149481737585</v>
      </c>
      <c r="T347" s="117">
        <f t="shared" si="198"/>
        <v>304.7253651021191</v>
      </c>
      <c r="U347" s="117">
        <f t="shared" si="198"/>
        <v>289.56477474018033</v>
      </c>
      <c r="V347" s="117">
        <f t="shared" si="198"/>
        <v>288.98022701667816</v>
      </c>
      <c r="W347" s="117">
        <f t="shared" ref="W347" si="199">W348+W351+W353+W362</f>
        <v>244.71015970249613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524.73840914710911</v>
      </c>
      <c r="D348" s="122">
        <f t="shared" si="200"/>
        <v>476.0316753129174</v>
      </c>
      <c r="E348" s="122">
        <f t="shared" si="200"/>
        <v>463.72211383824612</v>
      </c>
      <c r="F348" s="122">
        <f t="shared" si="200"/>
        <v>405.89836408004538</v>
      </c>
      <c r="G348" s="122">
        <f t="shared" si="200"/>
        <v>366.34001755174984</v>
      </c>
      <c r="H348" s="122">
        <f t="shared" si="200"/>
        <v>404.41114943145431</v>
      </c>
      <c r="I348" s="122">
        <f t="shared" si="200"/>
        <v>373.83274013927803</v>
      </c>
      <c r="J348" s="122">
        <f t="shared" si="200"/>
        <v>409.21910476472351</v>
      </c>
      <c r="K348" s="122">
        <f t="shared" si="200"/>
        <v>443.91960274412634</v>
      </c>
      <c r="L348" s="122">
        <f t="shared" si="200"/>
        <v>551.40592463741712</v>
      </c>
      <c r="M348" s="122">
        <f t="shared" si="200"/>
        <v>384.73057492485134</v>
      </c>
      <c r="N348" s="122">
        <f t="shared" si="200"/>
        <v>368.49767999351144</v>
      </c>
      <c r="O348" s="122">
        <f t="shared" si="200"/>
        <v>474.58447110532171</v>
      </c>
      <c r="P348" s="122">
        <f t="shared" si="200"/>
        <v>240.06195693337344</v>
      </c>
      <c r="Q348" s="122">
        <f t="shared" si="200"/>
        <v>261.63548341923212</v>
      </c>
      <c r="R348" s="122">
        <f t="shared" ref="R348:V348" si="201">SUM(R349:R350)</f>
        <v>351.11797110478807</v>
      </c>
      <c r="S348" s="122">
        <f t="shared" si="201"/>
        <v>283.57944696608661</v>
      </c>
      <c r="T348" s="122">
        <f t="shared" si="201"/>
        <v>254.4550006401679</v>
      </c>
      <c r="U348" s="122">
        <f t="shared" si="201"/>
        <v>241.88976258806926</v>
      </c>
      <c r="V348" s="122">
        <f t="shared" si="201"/>
        <v>242.03645961565761</v>
      </c>
      <c r="W348" s="122">
        <f t="shared" ref="W348" si="202">SUM(W349:W350)</f>
        <v>203.09290443181405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524.73840914710911</v>
      </c>
      <c r="D349" s="98">
        <v>476.0316753129174</v>
      </c>
      <c r="E349" s="98">
        <v>463.72211383824612</v>
      </c>
      <c r="F349" s="98">
        <v>405.89836408004538</v>
      </c>
      <c r="G349" s="98">
        <v>366.34001755174984</v>
      </c>
      <c r="H349" s="98">
        <v>404.41114943145431</v>
      </c>
      <c r="I349" s="98">
        <v>373.83274013927803</v>
      </c>
      <c r="J349" s="98">
        <v>409.21910476472351</v>
      </c>
      <c r="K349" s="98">
        <v>443.91960274412634</v>
      </c>
      <c r="L349" s="98">
        <v>551.40592463741712</v>
      </c>
      <c r="M349" s="98">
        <v>384.73057492485134</v>
      </c>
      <c r="N349" s="98">
        <v>368.49767999351144</v>
      </c>
      <c r="O349" s="98">
        <v>474.58447110532171</v>
      </c>
      <c r="P349" s="98">
        <v>240.06195693337344</v>
      </c>
      <c r="Q349" s="98">
        <v>261.63548341923212</v>
      </c>
      <c r="R349" s="98">
        <v>351.11797110478807</v>
      </c>
      <c r="S349" s="98">
        <v>283.57944696608661</v>
      </c>
      <c r="T349" s="98">
        <v>254.4550006401679</v>
      </c>
      <c r="U349" s="98">
        <v>241.88976258806926</v>
      </c>
      <c r="V349" s="98">
        <v>242.03645961565761</v>
      </c>
      <c r="W349" s="98">
        <v>203.09290443181405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57.892262307472116</v>
      </c>
      <c r="D353" s="122">
        <v>61.286181671376468</v>
      </c>
      <c r="E353" s="122">
        <v>60.30105908001994</v>
      </c>
      <c r="F353" s="122">
        <v>52.799199229878091</v>
      </c>
      <c r="G353" s="122">
        <v>48.530784208886082</v>
      </c>
      <c r="H353" s="122">
        <v>53.050652732814953</v>
      </c>
      <c r="I353" s="122">
        <v>51.205630029225723</v>
      </c>
      <c r="J353" s="122">
        <v>51.207275518932555</v>
      </c>
      <c r="K353" s="122">
        <v>57.732248935498063</v>
      </c>
      <c r="L353" s="122">
        <v>73.493292725780947</v>
      </c>
      <c r="M353" s="122">
        <v>50.214929855544717</v>
      </c>
      <c r="N353" s="122">
        <v>45.591415026996579</v>
      </c>
      <c r="O353" s="122">
        <v>61.60675788697268</v>
      </c>
      <c r="P353" s="122">
        <v>34.776504603923343</v>
      </c>
      <c r="Q353" s="122">
        <v>41.423052211024206</v>
      </c>
      <c r="R353" s="122">
        <v>60.725775876161038</v>
      </c>
      <c r="S353" s="122">
        <v>48.761394548274197</v>
      </c>
      <c r="T353" s="122">
        <v>43.028802453169789</v>
      </c>
      <c r="U353" s="122">
        <v>40.072698749441301</v>
      </c>
      <c r="V353" s="122">
        <v>38.592679387742344</v>
      </c>
      <c r="W353" s="122">
        <v>35.056683329961444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57.36047484450269</v>
      </c>
      <c r="D354" s="98">
        <v>61.229603984758128</v>
      </c>
      <c r="E354" s="98">
        <v>60.004296783775878</v>
      </c>
      <c r="F354" s="98">
        <v>52.486883240788835</v>
      </c>
      <c r="G354" s="98">
        <v>48.370964744312907</v>
      </c>
      <c r="H354" s="98">
        <v>52.846065516325325</v>
      </c>
      <c r="I354" s="98">
        <v>51.129109511660047</v>
      </c>
      <c r="J354" s="98">
        <v>50.774146887471986</v>
      </c>
      <c r="K354" s="98">
        <v>57.514411159396602</v>
      </c>
      <c r="L354" s="98">
        <v>73.138410902805333</v>
      </c>
      <c r="M354" s="98">
        <v>50.214929855544717</v>
      </c>
      <c r="N354" s="98">
        <v>45.516809015699266</v>
      </c>
      <c r="O354" s="98">
        <v>61.183063014873944</v>
      </c>
      <c r="P354" s="98">
        <v>34.776504603923343</v>
      </c>
      <c r="Q354" s="98">
        <v>41.167235041577513</v>
      </c>
      <c r="R354" s="98">
        <v>60.359801734120154</v>
      </c>
      <c r="S354" s="98">
        <v>48.678976588381786</v>
      </c>
      <c r="T354" s="98">
        <v>42.957413777892697</v>
      </c>
      <c r="U354" s="98">
        <v>40.010751642333588</v>
      </c>
      <c r="V354" s="98">
        <v>38.56946482782579</v>
      </c>
      <c r="W354" s="98">
        <v>34.870700591067795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0.53178746296942769</v>
      </c>
      <c r="D355" s="98">
        <v>5.6577686618339409E-2</v>
      </c>
      <c r="E355" s="98">
        <v>0.29676229624405948</v>
      </c>
      <c r="F355" s="98">
        <v>0.31231598908925767</v>
      </c>
      <c r="G355" s="98">
        <v>0.15981946457317847</v>
      </c>
      <c r="H355" s="98">
        <v>0.20458721648963055</v>
      </c>
      <c r="I355" s="98">
        <v>7.6520517565678056E-2</v>
      </c>
      <c r="J355" s="98">
        <v>0.4331286314605664</v>
      </c>
      <c r="K355" s="98">
        <v>0.21783777610146415</v>
      </c>
      <c r="L355" s="98">
        <v>0.35488182297561288</v>
      </c>
      <c r="M355" s="98">
        <v>0</v>
      </c>
      <c r="N355" s="98">
        <v>7.4606011297311828E-2</v>
      </c>
      <c r="O355" s="98">
        <v>0.42369487209873252</v>
      </c>
      <c r="P355" s="98">
        <v>0</v>
      </c>
      <c r="Q355" s="98">
        <v>0.25581716944669541</v>
      </c>
      <c r="R355" s="98">
        <v>0.36597414204088474</v>
      </c>
      <c r="S355" s="98">
        <v>8.2417959892413642E-2</v>
      </c>
      <c r="T355" s="98">
        <v>7.1388675277089475E-2</v>
      </c>
      <c r="U355" s="98">
        <v>6.1947107107712916E-2</v>
      </c>
      <c r="V355" s="98">
        <v>2.3214559916555938E-2</v>
      </c>
      <c r="W355" s="98">
        <v>0.18598273889364794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0.53178746296942769</v>
      </c>
      <c r="D356" s="101">
        <v>5.6577686618339409E-2</v>
      </c>
      <c r="E356" s="101">
        <v>0.29676229624405948</v>
      </c>
      <c r="F356" s="101">
        <v>0.31231598908925767</v>
      </c>
      <c r="G356" s="101">
        <v>0.15981946457317847</v>
      </c>
      <c r="H356" s="101">
        <v>0.20458721648963055</v>
      </c>
      <c r="I356" s="101">
        <v>7.6520517565678056E-2</v>
      </c>
      <c r="J356" s="101">
        <v>0.4331286314605664</v>
      </c>
      <c r="K356" s="101">
        <v>0.21783777610146415</v>
      </c>
      <c r="L356" s="101">
        <v>0.35488182297561288</v>
      </c>
      <c r="M356" s="101">
        <v>0</v>
      </c>
      <c r="N356" s="101">
        <v>7.4606011297311828E-2</v>
      </c>
      <c r="O356" s="101">
        <v>0.42369487209873252</v>
      </c>
      <c r="P356" s="101">
        <v>0</v>
      </c>
      <c r="Q356" s="101">
        <v>0.25581716944669541</v>
      </c>
      <c r="R356" s="101">
        <v>0.36597414204088474</v>
      </c>
      <c r="S356" s="101">
        <v>8.2417959892413642E-2</v>
      </c>
      <c r="T356" s="101">
        <v>7.1388675277089475E-2</v>
      </c>
      <c r="U356" s="101">
        <v>6.1947107107712916E-2</v>
      </c>
      <c r="V356" s="101">
        <v>2.3214559916555938E-2</v>
      </c>
      <c r="W356" s="101">
        <v>0.18598273889364794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6.2031642943687091</v>
      </c>
      <c r="D362" s="122">
        <v>5.5807878625638434</v>
      </c>
      <c r="E362" s="122">
        <v>5.3095180666140056</v>
      </c>
      <c r="F362" s="122">
        <v>4.6687536155616698</v>
      </c>
      <c r="G362" s="122">
        <v>4.7768651496123198</v>
      </c>
      <c r="H362" s="122">
        <v>6.2451041581104265</v>
      </c>
      <c r="I362" s="122">
        <v>6.9323422313837089</v>
      </c>
      <c r="J362" s="122">
        <v>8.3812820682913127</v>
      </c>
      <c r="K362" s="122">
        <v>7.6227700048454627</v>
      </c>
      <c r="L362" s="122">
        <v>10.09463904626592</v>
      </c>
      <c r="M362" s="122">
        <v>9.0262468666589637</v>
      </c>
      <c r="N362" s="122">
        <v>8.2241189909437384</v>
      </c>
      <c r="O362" s="122">
        <v>9.7959414372451743</v>
      </c>
      <c r="P362" s="122">
        <v>5.8867604156591415</v>
      </c>
      <c r="Q362" s="122">
        <v>6.1911342905377493</v>
      </c>
      <c r="R362" s="122">
        <v>9.1606736550012009</v>
      </c>
      <c r="S362" s="122">
        <v>7.7006533030150486</v>
      </c>
      <c r="T362" s="122">
        <v>7.2415620087814236</v>
      </c>
      <c r="U362" s="122">
        <v>7.6023134026697941</v>
      </c>
      <c r="V362" s="122">
        <v>8.3510880132782415</v>
      </c>
      <c r="W362" s="122">
        <v>6.5605719407206484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6.2031642943687091</v>
      </c>
      <c r="D363" s="98">
        <v>5.5807878625638434</v>
      </c>
      <c r="E363" s="98">
        <v>5.3095180666140056</v>
      </c>
      <c r="F363" s="98">
        <v>4.6687536155616698</v>
      </c>
      <c r="G363" s="98">
        <v>4.7768651496123198</v>
      </c>
      <c r="H363" s="98">
        <v>6.2451041581104265</v>
      </c>
      <c r="I363" s="98">
        <v>6.9323422313837089</v>
      </c>
      <c r="J363" s="98">
        <v>8.3812820682913127</v>
      </c>
      <c r="K363" s="98">
        <v>7.6227700048454627</v>
      </c>
      <c r="L363" s="98">
        <v>10.09463904626592</v>
      </c>
      <c r="M363" s="98">
        <v>9.0262468666589637</v>
      </c>
      <c r="N363" s="98">
        <v>8.2241189909437384</v>
      </c>
      <c r="O363" s="98">
        <v>9.7959414372451743</v>
      </c>
      <c r="P363" s="98">
        <v>5.8867604156591415</v>
      </c>
      <c r="Q363" s="98">
        <v>6.1911342905377493</v>
      </c>
      <c r="R363" s="98">
        <v>9.1606736550012009</v>
      </c>
      <c r="S363" s="98">
        <v>7.7006533030150486</v>
      </c>
      <c r="T363" s="98">
        <v>7.2415620087814236</v>
      </c>
      <c r="U363" s="98">
        <v>7.6023134026697941</v>
      </c>
      <c r="V363" s="98">
        <v>8.3510880132782415</v>
      </c>
      <c r="W363" s="98">
        <v>6.5605719407206484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14941.453158958637</v>
      </c>
      <c r="D366" s="117">
        <f t="shared" si="204"/>
        <v>14257.321972821223</v>
      </c>
      <c r="E366" s="117">
        <f t="shared" si="204"/>
        <v>14457.298582237003</v>
      </c>
      <c r="F366" s="117">
        <f t="shared" si="204"/>
        <v>13820.101359665454</v>
      </c>
      <c r="G366" s="117">
        <f t="shared" si="204"/>
        <v>13294.432438919697</v>
      </c>
      <c r="H366" s="117">
        <f t="shared" si="204"/>
        <v>13310.13423411547</v>
      </c>
      <c r="I366" s="117">
        <f t="shared" si="204"/>
        <v>11834.640102157415</v>
      </c>
      <c r="J366" s="117">
        <f t="shared" si="204"/>
        <v>13322.530469269566</v>
      </c>
      <c r="K366" s="117">
        <f t="shared" si="204"/>
        <v>13047.307585099505</v>
      </c>
      <c r="L366" s="117">
        <f t="shared" si="204"/>
        <v>14971.972420656695</v>
      </c>
      <c r="M366" s="117">
        <f t="shared" si="204"/>
        <v>11648.884532713331</v>
      </c>
      <c r="N366" s="117">
        <f t="shared" si="204"/>
        <v>12239.163683884821</v>
      </c>
      <c r="O366" s="117">
        <f t="shared" si="204"/>
        <v>12640.035283075973</v>
      </c>
      <c r="P366" s="117">
        <f t="shared" si="204"/>
        <v>9037.2675853312576</v>
      </c>
      <c r="Q366" s="117">
        <f t="shared" si="204"/>
        <v>9170.2133157116987</v>
      </c>
      <c r="R366" s="117">
        <f t="shared" ref="R366:V366" si="205">R367+R370+R372+R381</f>
        <v>9130.6309479669235</v>
      </c>
      <c r="S366" s="117">
        <f t="shared" si="205"/>
        <v>8499.8359945747543</v>
      </c>
      <c r="T366" s="117">
        <f t="shared" si="205"/>
        <v>8107.3680749534133</v>
      </c>
      <c r="U366" s="117">
        <f t="shared" si="205"/>
        <v>7471.5182555417696</v>
      </c>
      <c r="V366" s="117">
        <f t="shared" si="205"/>
        <v>6761.9710958671112</v>
      </c>
      <c r="W366" s="117">
        <f t="shared" ref="W366" si="206">W367+W370+W372+W381</f>
        <v>6776.5735828460693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13180.015367091302</v>
      </c>
      <c r="D367" s="122">
        <f t="shared" si="207"/>
        <v>12387.767009265845</v>
      </c>
      <c r="E367" s="122">
        <f t="shared" si="207"/>
        <v>12554.816839939935</v>
      </c>
      <c r="F367" s="122">
        <f t="shared" si="207"/>
        <v>11982.332644883907</v>
      </c>
      <c r="G367" s="122">
        <f t="shared" si="207"/>
        <v>11476.421208466414</v>
      </c>
      <c r="H367" s="122">
        <f t="shared" si="207"/>
        <v>11458.924351298918</v>
      </c>
      <c r="I367" s="122">
        <f t="shared" si="207"/>
        <v>10120.224931342955</v>
      </c>
      <c r="J367" s="122">
        <f t="shared" si="207"/>
        <v>11541.488959766817</v>
      </c>
      <c r="K367" s="122">
        <f t="shared" si="207"/>
        <v>11275.277965548903</v>
      </c>
      <c r="L367" s="122">
        <f t="shared" si="207"/>
        <v>12887.00648230192</v>
      </c>
      <c r="M367" s="122">
        <f t="shared" si="207"/>
        <v>9970.8633496357197</v>
      </c>
      <c r="N367" s="122">
        <f t="shared" si="207"/>
        <v>10529.023970581515</v>
      </c>
      <c r="O367" s="122">
        <f t="shared" si="207"/>
        <v>10868.452466523662</v>
      </c>
      <c r="P367" s="122">
        <f t="shared" si="207"/>
        <v>7588.8323832705655</v>
      </c>
      <c r="Q367" s="122">
        <f t="shared" si="207"/>
        <v>7549.8840502673429</v>
      </c>
      <c r="R367" s="122">
        <f t="shared" ref="R367:V367" si="208">SUM(R368:R369)</f>
        <v>7490.6128220620112</v>
      </c>
      <c r="S367" s="122">
        <f t="shared" si="208"/>
        <v>6972.0019997587469</v>
      </c>
      <c r="T367" s="122">
        <f t="shared" si="208"/>
        <v>6655.6043436031414</v>
      </c>
      <c r="U367" s="122">
        <f t="shared" si="208"/>
        <v>6131.3065849554896</v>
      </c>
      <c r="V367" s="122">
        <f t="shared" si="208"/>
        <v>5558.0703407682677</v>
      </c>
      <c r="W367" s="122">
        <f t="shared" ref="W367" si="209">SUM(W368:W369)</f>
        <v>5530.7240367020659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12986.406949656806</v>
      </c>
      <c r="D368" s="98">
        <v>12207.112763748737</v>
      </c>
      <c r="E368" s="98">
        <v>12372.875285021115</v>
      </c>
      <c r="F368" s="98">
        <v>11810.17083209042</v>
      </c>
      <c r="G368" s="98">
        <v>11313.547115514848</v>
      </c>
      <c r="H368" s="98">
        <v>11298.556750848838</v>
      </c>
      <c r="I368" s="98">
        <v>9981.1469746495677</v>
      </c>
      <c r="J368" s="98">
        <v>11380.420720627777</v>
      </c>
      <c r="K368" s="98">
        <v>11118.03145433881</v>
      </c>
      <c r="L368" s="98">
        <v>12701.425154187356</v>
      </c>
      <c r="M368" s="98">
        <v>9833.9013355597235</v>
      </c>
      <c r="N368" s="98">
        <v>10381.833564313298</v>
      </c>
      <c r="O368" s="98">
        <v>10712.008935609259</v>
      </c>
      <c r="P368" s="98">
        <v>7484.2804652452387</v>
      </c>
      <c r="Q368" s="98">
        <v>7440.8069640202575</v>
      </c>
      <c r="R368" s="98">
        <v>7380.69421652043</v>
      </c>
      <c r="S368" s="98">
        <v>6870.494467037086</v>
      </c>
      <c r="T368" s="98">
        <v>6559.117235990253</v>
      </c>
      <c r="U368" s="98">
        <v>6043.6745254787947</v>
      </c>
      <c r="V368" s="98">
        <v>5480.2253914558787</v>
      </c>
      <c r="W368" s="98">
        <v>5451.1082545504451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193.60841743449649</v>
      </c>
      <c r="D369" s="98">
        <v>180.65424551710785</v>
      </c>
      <c r="E369" s="98">
        <v>181.94155491881966</v>
      </c>
      <c r="F369" s="98">
        <v>172.16181279348763</v>
      </c>
      <c r="G369" s="98">
        <v>162.87409295156669</v>
      </c>
      <c r="H369" s="98">
        <v>160.36760045007861</v>
      </c>
      <c r="I369" s="98">
        <v>139.07795669338645</v>
      </c>
      <c r="J369" s="98">
        <v>161.06823913903983</v>
      </c>
      <c r="K369" s="98">
        <v>157.24651121009268</v>
      </c>
      <c r="L369" s="98">
        <v>185.58132811456312</v>
      </c>
      <c r="M369" s="98">
        <v>136.96201407599682</v>
      </c>
      <c r="N369" s="98">
        <v>147.19040626821757</v>
      </c>
      <c r="O369" s="98">
        <v>156.4435309144026</v>
      </c>
      <c r="P369" s="98">
        <v>104.55191802532677</v>
      </c>
      <c r="Q369" s="98">
        <v>109.07708624708506</v>
      </c>
      <c r="R369" s="98">
        <v>109.91860554158109</v>
      </c>
      <c r="S369" s="98">
        <v>101.50753272166135</v>
      </c>
      <c r="T369" s="98">
        <v>96.487107612888167</v>
      </c>
      <c r="U369" s="98">
        <v>87.632059476694522</v>
      </c>
      <c r="V369" s="98">
        <v>77.844949312389048</v>
      </c>
      <c r="W369" s="98">
        <v>79.615782151620593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3.303298518480227</v>
      </c>
      <c r="D370" s="122">
        <f t="shared" si="210"/>
        <v>0.78871451269910764</v>
      </c>
      <c r="E370" s="122">
        <f t="shared" si="210"/>
        <v>7.763014817494315</v>
      </c>
      <c r="F370" s="122">
        <f t="shared" si="210"/>
        <v>9.8557813156077554</v>
      </c>
      <c r="G370" s="122">
        <f t="shared" si="210"/>
        <v>21.825866348890976</v>
      </c>
      <c r="H370" s="122">
        <f t="shared" si="210"/>
        <v>33.946846138730059</v>
      </c>
      <c r="I370" s="122">
        <f t="shared" si="210"/>
        <v>6.112043450785575</v>
      </c>
      <c r="J370" s="122">
        <f t="shared" si="210"/>
        <v>11.334867302530153</v>
      </c>
      <c r="K370" s="122">
        <f t="shared" si="210"/>
        <v>20.632154776978716</v>
      </c>
      <c r="L370" s="122">
        <f t="shared" si="210"/>
        <v>25.326127830647508</v>
      </c>
      <c r="M370" s="122">
        <f t="shared" si="210"/>
        <v>56.799491167129936</v>
      </c>
      <c r="N370" s="122">
        <f t="shared" si="210"/>
        <v>57.785183370723253</v>
      </c>
      <c r="O370" s="122">
        <f t="shared" si="210"/>
        <v>42.389468378367823</v>
      </c>
      <c r="P370" s="122">
        <f t="shared" si="210"/>
        <v>52.825595614029815</v>
      </c>
      <c r="Q370" s="122">
        <f t="shared" si="210"/>
        <v>49.245237980981912</v>
      </c>
      <c r="R370" s="122">
        <f t="shared" si="210"/>
        <v>50.506030905891052</v>
      </c>
      <c r="S370" s="122">
        <f t="shared" si="210"/>
        <v>30.331514656522753</v>
      </c>
      <c r="T370" s="122">
        <f t="shared" si="210"/>
        <v>19.461821058165587</v>
      </c>
      <c r="U370" s="122">
        <f t="shared" si="210"/>
        <v>14.473949104785454</v>
      </c>
      <c r="V370" s="122">
        <f t="shared" si="210"/>
        <v>12.464715646112044</v>
      </c>
      <c r="W370" s="122">
        <f t="shared" si="210"/>
        <v>26.725540722842734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3.303298518480227</v>
      </c>
      <c r="D371" s="98">
        <f>RES_hhdet_in_fech!D67</f>
        <v>0.78871451269910764</v>
      </c>
      <c r="E371" s="98">
        <f>RES_hhdet_in_fech!E67</f>
        <v>7.763014817494315</v>
      </c>
      <c r="F371" s="98">
        <f>RES_hhdet_in_fech!F67</f>
        <v>9.8557813156077554</v>
      </c>
      <c r="G371" s="98">
        <f>RES_hhdet_in_fech!G67</f>
        <v>21.825866348890976</v>
      </c>
      <c r="H371" s="98">
        <f>RES_hhdet_in_fech!H67</f>
        <v>33.946846138730059</v>
      </c>
      <c r="I371" s="98">
        <f>RES_hhdet_in_fech!I67</f>
        <v>6.112043450785575</v>
      </c>
      <c r="J371" s="98">
        <f>RES_hhdet_in_fech!J67</f>
        <v>11.334867302530153</v>
      </c>
      <c r="K371" s="98">
        <f>RES_hhdet_in_fech!K67</f>
        <v>20.632154776978716</v>
      </c>
      <c r="L371" s="98">
        <f>RES_hhdet_in_fech!L67</f>
        <v>25.326127830647508</v>
      </c>
      <c r="M371" s="98">
        <f>RES_hhdet_in_fech!M67</f>
        <v>56.799491167129936</v>
      </c>
      <c r="N371" s="98">
        <f>RES_hhdet_in_fech!N67</f>
        <v>57.785183370723253</v>
      </c>
      <c r="O371" s="98">
        <f>RES_hhdet_in_fech!O67</f>
        <v>42.389468378367823</v>
      </c>
      <c r="P371" s="98">
        <f>RES_hhdet_in_fech!P67</f>
        <v>52.825595614029815</v>
      </c>
      <c r="Q371" s="98">
        <f>RES_hhdet_in_fech!Q67</f>
        <v>49.245237980981912</v>
      </c>
      <c r="R371" s="98">
        <f>RES_hhdet_in_fech!R67</f>
        <v>50.506030905891052</v>
      </c>
      <c r="S371" s="98">
        <f>RES_hhdet_in_fech!S67</f>
        <v>30.331514656522753</v>
      </c>
      <c r="T371" s="98">
        <f>RES_hhdet_in_fech!T67</f>
        <v>19.461821058165587</v>
      </c>
      <c r="U371" s="98">
        <f>RES_hhdet_in_fech!U67</f>
        <v>14.473949104785454</v>
      </c>
      <c r="V371" s="98">
        <f>RES_hhdet_in_fech!V67</f>
        <v>12.464715646112044</v>
      </c>
      <c r="W371" s="98">
        <f>RES_hhdet_in_fech!W67</f>
        <v>26.725540722842734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1486.3194129225694</v>
      </c>
      <c r="D372" s="122">
        <v>1599.8996724826131</v>
      </c>
      <c r="E372" s="122">
        <v>1626.0932532068741</v>
      </c>
      <c r="F372" s="122">
        <v>1554.500849084415</v>
      </c>
      <c r="G372" s="122">
        <v>1519.7519740397208</v>
      </c>
      <c r="H372" s="122">
        <v>1510.2146310844805</v>
      </c>
      <c r="I372" s="122">
        <v>1420.8505720059211</v>
      </c>
      <c r="J372" s="122">
        <v>1461.8299447353033</v>
      </c>
      <c r="K372" s="122">
        <v>1475.7702789841196</v>
      </c>
      <c r="L372" s="122">
        <v>1711.8206137610232</v>
      </c>
      <c r="M372" s="122">
        <v>1284.7012560128637</v>
      </c>
      <c r="N372" s="122">
        <v>1318.4988750117416</v>
      </c>
      <c r="O372" s="122">
        <v>1403.5083120126383</v>
      </c>
      <c r="P372" s="122">
        <v>1084.2153439678</v>
      </c>
      <c r="Q372" s="122">
        <v>1266.3901513786022</v>
      </c>
      <c r="R372" s="122">
        <v>1287.7374325325852</v>
      </c>
      <c r="S372" s="122">
        <v>1202.9409493022781</v>
      </c>
      <c r="T372" s="122">
        <v>1142.9864132231567</v>
      </c>
      <c r="U372" s="122">
        <v>1040.5601966926763</v>
      </c>
      <c r="V372" s="122">
        <v>911.72042961143154</v>
      </c>
      <c r="W372" s="122">
        <v>946.33173750181084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1503.8201262211296</v>
      </c>
      <c r="D373" s="98">
        <v>1605.299621077575</v>
      </c>
      <c r="E373" s="98">
        <v>1631.2793826622067</v>
      </c>
      <c r="F373" s="98">
        <v>1560.1270164209868</v>
      </c>
      <c r="G373" s="98">
        <v>1524.2739962940032</v>
      </c>
      <c r="H373" s="98">
        <v>1516.2539013642902</v>
      </c>
      <c r="I373" s="98">
        <v>1426.3755020856693</v>
      </c>
      <c r="J373" s="98">
        <v>1471.5757621837868</v>
      </c>
      <c r="K373" s="98">
        <v>1482.1778212245638</v>
      </c>
      <c r="L373" s="98">
        <v>1718.2722176815371</v>
      </c>
      <c r="M373" s="98">
        <v>1284.7915344247995</v>
      </c>
      <c r="N373" s="98">
        <v>1320.9509453212152</v>
      </c>
      <c r="O373" s="98">
        <v>1406.8219241237614</v>
      </c>
      <c r="P373" s="98">
        <v>1084.2149093500038</v>
      </c>
      <c r="Q373" s="98">
        <v>1270.1804420856038</v>
      </c>
      <c r="R373" s="98">
        <v>1289.2000115098888</v>
      </c>
      <c r="S373" s="98">
        <v>1203.0044164501157</v>
      </c>
      <c r="T373" s="98">
        <v>1142.5978264071339</v>
      </c>
      <c r="U373" s="98">
        <v>1039.5064516901289</v>
      </c>
      <c r="V373" s="98">
        <v>908.11108737383108</v>
      </c>
      <c r="W373" s="98">
        <v>946.97208922970583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1230.9523788026438</v>
      </c>
      <c r="D374" s="98">
        <v>1330.2516718528911</v>
      </c>
      <c r="E374" s="98">
        <v>1351.9001978992535</v>
      </c>
      <c r="F374" s="98">
        <v>1298.4877077900142</v>
      </c>
      <c r="G374" s="98">
        <v>1276.3926026643735</v>
      </c>
      <c r="H374" s="98">
        <v>1271.3786014443722</v>
      </c>
      <c r="I374" s="98">
        <v>1213.4430984498886</v>
      </c>
      <c r="J374" s="98">
        <v>1239.2056450006955</v>
      </c>
      <c r="K374" s="98">
        <v>1259.7440624909523</v>
      </c>
      <c r="L374" s="98">
        <v>1440.553549298894</v>
      </c>
      <c r="M374" s="98">
        <v>0</v>
      </c>
      <c r="N374" s="98">
        <v>1128.885779017726</v>
      </c>
      <c r="O374" s="98">
        <v>1229.6632373551597</v>
      </c>
      <c r="P374" s="98">
        <v>0</v>
      </c>
      <c r="Q374" s="98">
        <v>1152.8843757642589</v>
      </c>
      <c r="R374" s="98">
        <v>1186.312393121824</v>
      </c>
      <c r="S374" s="98">
        <v>1116.1765696054797</v>
      </c>
      <c r="T374" s="98">
        <v>1064.6636235163396</v>
      </c>
      <c r="U374" s="98">
        <v>972.16321423935074</v>
      </c>
      <c r="V374" s="98">
        <v>852.00643636468862</v>
      </c>
      <c r="W374" s="98">
        <v>891.97636946312969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737.15918679115396</v>
      </c>
      <c r="D375" s="101">
        <v>819.13167071383771</v>
      </c>
      <c r="E375" s="101">
        <v>817.70242123588241</v>
      </c>
      <c r="F375" s="101">
        <v>783.39664672545825</v>
      </c>
      <c r="G375" s="101">
        <v>773.55050792157897</v>
      </c>
      <c r="H375" s="101">
        <v>758.80793871605272</v>
      </c>
      <c r="I375" s="101">
        <v>753.25938571067206</v>
      </c>
      <c r="J375" s="101">
        <v>717.98654979090145</v>
      </c>
      <c r="K375" s="101">
        <v>741.31850171230565</v>
      </c>
      <c r="L375" s="101">
        <v>764.99288896462224</v>
      </c>
      <c r="M375" s="101">
        <v>0</v>
      </c>
      <c r="N375" s="101">
        <v>581.7477796126451</v>
      </c>
      <c r="O375" s="101">
        <v>648.30494298448207</v>
      </c>
      <c r="P375" s="101">
        <v>0</v>
      </c>
      <c r="Q375" s="101">
        <v>608.39215040988165</v>
      </c>
      <c r="R375" s="101">
        <v>642.13749556417395</v>
      </c>
      <c r="S375" s="101">
        <v>598.37318539612113</v>
      </c>
      <c r="T375" s="101">
        <v>544.65220253754694</v>
      </c>
      <c r="U375" s="101">
        <v>475.54974511579474</v>
      </c>
      <c r="V375" s="101">
        <v>407.61108365949752</v>
      </c>
      <c r="W375" s="101">
        <v>428.71926556812122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493.79319201148985</v>
      </c>
      <c r="D376" s="104">
        <v>511.12000113905339</v>
      </c>
      <c r="E376" s="104">
        <v>534.19777666337131</v>
      </c>
      <c r="F376" s="104">
        <v>515.09106106455579</v>
      </c>
      <c r="G376" s="104">
        <v>502.84209474279447</v>
      </c>
      <c r="H376" s="104">
        <v>512.57066272831958</v>
      </c>
      <c r="I376" s="104">
        <v>460.18371273921662</v>
      </c>
      <c r="J376" s="104">
        <v>521.2190952097942</v>
      </c>
      <c r="K376" s="104">
        <v>518.42556077864651</v>
      </c>
      <c r="L376" s="104">
        <v>675.56066033427226</v>
      </c>
      <c r="M376" s="104">
        <v>0</v>
      </c>
      <c r="N376" s="104">
        <v>547.13799940508079</v>
      </c>
      <c r="O376" s="104">
        <v>581.35829437067775</v>
      </c>
      <c r="P376" s="104">
        <v>0</v>
      </c>
      <c r="Q376" s="104">
        <v>544.49222535437718</v>
      </c>
      <c r="R376" s="104">
        <v>544.17489755765007</v>
      </c>
      <c r="S376" s="104">
        <v>517.80338420935857</v>
      </c>
      <c r="T376" s="104">
        <v>520.01142097879256</v>
      </c>
      <c r="U376" s="104">
        <v>496.61346912355594</v>
      </c>
      <c r="V376" s="104">
        <v>444.39535270519121</v>
      </c>
      <c r="W376" s="104">
        <v>463.25710389500858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1270.4240229441673</v>
      </c>
      <c r="D377" s="101">
        <v>1454.3041071709563</v>
      </c>
      <c r="E377" s="101">
        <v>1449.3706973941767</v>
      </c>
      <c r="F377" s="101">
        <v>1402.4057222346551</v>
      </c>
      <c r="G377" s="101">
        <v>1404.3588042850511</v>
      </c>
      <c r="H377" s="101">
        <v>1377.1217164633556</v>
      </c>
      <c r="I377" s="101">
        <v>1427.3364856280773</v>
      </c>
      <c r="J377" s="101">
        <v>1308.2229260280835</v>
      </c>
      <c r="K377" s="101">
        <v>1382.2388734335184</v>
      </c>
      <c r="L377" s="101">
        <v>1350.3320533326369</v>
      </c>
      <c r="M377" s="101">
        <v>1369.392748122815</v>
      </c>
      <c r="N377" s="101">
        <v>1332.900864913408</v>
      </c>
      <c r="O377" s="101">
        <v>1308.7040246525746</v>
      </c>
      <c r="P377" s="101">
        <v>0</v>
      </c>
      <c r="Q377" s="101">
        <v>1307.5212811095655</v>
      </c>
      <c r="R377" s="101">
        <v>1313.2882806910629</v>
      </c>
      <c r="S377" s="101">
        <v>1286.2498655860336</v>
      </c>
      <c r="T377" s="101">
        <v>1215.0263259614626</v>
      </c>
      <c r="U377" s="101">
        <v>1139.9632564763726</v>
      </c>
      <c r="V377" s="101">
        <v>1059.1541662513991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1091.0206558643908</v>
      </c>
      <c r="D378" s="104">
        <v>1259.7453588854451</v>
      </c>
      <c r="E378" s="104">
        <v>1251.8798153910618</v>
      </c>
      <c r="F378" s="104">
        <v>1212.5914595103022</v>
      </c>
      <c r="G378" s="104">
        <v>1217.5019645955699</v>
      </c>
      <c r="H378" s="104">
        <v>1191.1861463469895</v>
      </c>
      <c r="I378" s="104">
        <v>1248.5518312718173</v>
      </c>
      <c r="J378" s="104">
        <v>1127.6717403089158</v>
      </c>
      <c r="K378" s="104">
        <v>1198.6548314880683</v>
      </c>
      <c r="L378" s="104">
        <v>1144.2910456509683</v>
      </c>
      <c r="M378" s="104">
        <v>1178.8175736790326</v>
      </c>
      <c r="N378" s="104">
        <v>1143.8687312330835</v>
      </c>
      <c r="O378" s="104">
        <v>1132.3922010402789</v>
      </c>
      <c r="P378" s="104">
        <v>1153.24134234807</v>
      </c>
      <c r="Q378" s="104">
        <v>1154.4344146631586</v>
      </c>
      <c r="R378" s="104">
        <v>1169.6371630979131</v>
      </c>
      <c r="S378" s="104">
        <v>1151.0568243563066</v>
      </c>
      <c r="T378" s="104">
        <v>1085.2506463579998</v>
      </c>
      <c r="U378" s="104">
        <v>1019.3052917026272</v>
      </c>
      <c r="V378" s="104">
        <v>949.39430374639494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617.51671661786702</v>
      </c>
      <c r="D379" s="98">
        <v>743.4980356017237</v>
      </c>
      <c r="E379" s="98">
        <v>724.8307210488739</v>
      </c>
      <c r="F379" s="98">
        <v>702.80488369491013</v>
      </c>
      <c r="G379" s="98">
        <v>713.14074656085882</v>
      </c>
      <c r="H379" s="98">
        <v>686.98583812688514</v>
      </c>
      <c r="I379" s="98">
        <v>760.27156469362546</v>
      </c>
      <c r="J379" s="98">
        <v>631.0793748272838</v>
      </c>
      <c r="K379" s="98">
        <v>688.89213555452488</v>
      </c>
      <c r="L379" s="98">
        <v>568.7771043462842</v>
      </c>
      <c r="M379" s="98">
        <v>634.5645098584107</v>
      </c>
      <c r="N379" s="98">
        <v>589.15957774448179</v>
      </c>
      <c r="O379" s="98">
        <v>591.46561197809194</v>
      </c>
      <c r="P379" s="98">
        <v>619.75616217795152</v>
      </c>
      <c r="Q379" s="98">
        <v>622.62418581502857</v>
      </c>
      <c r="R379" s="98">
        <v>647.99045091413609</v>
      </c>
      <c r="S379" s="98">
        <v>638.36711825052168</v>
      </c>
      <c r="T379" s="98">
        <v>575.97520871265738</v>
      </c>
      <c r="U379" s="98">
        <v>521.47059115893501</v>
      </c>
      <c r="V379" s="98">
        <v>479.55581399819965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473.50393924652371</v>
      </c>
      <c r="D380" s="98">
        <v>516.24732328372136</v>
      </c>
      <c r="E380" s="98">
        <v>527.04909434218814</v>
      </c>
      <c r="F380" s="98">
        <v>509.78657581539221</v>
      </c>
      <c r="G380" s="98">
        <v>504.36121803471093</v>
      </c>
      <c r="H380" s="98">
        <v>504.20030822010443</v>
      </c>
      <c r="I380" s="98">
        <v>488.28026657819186</v>
      </c>
      <c r="J380" s="98">
        <v>496.59236548163199</v>
      </c>
      <c r="K380" s="98">
        <v>509.76269593354345</v>
      </c>
      <c r="L380" s="98">
        <v>575.51394130468429</v>
      </c>
      <c r="M380" s="98">
        <v>544.25306382062195</v>
      </c>
      <c r="N380" s="98">
        <v>554.70915348860171</v>
      </c>
      <c r="O380" s="98">
        <v>540.92658906218696</v>
      </c>
      <c r="P380" s="98">
        <v>533.48518017011872</v>
      </c>
      <c r="Q380" s="98">
        <v>531.81022884813012</v>
      </c>
      <c r="R380" s="98">
        <v>521.64671218377703</v>
      </c>
      <c r="S380" s="98">
        <v>512.68970610578492</v>
      </c>
      <c r="T380" s="98">
        <v>509.27543764534249</v>
      </c>
      <c r="U380" s="98">
        <v>497.83470054369224</v>
      </c>
      <c r="V380" s="98">
        <v>469.8384897481954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271.81508042628451</v>
      </c>
      <c r="D381" s="122">
        <v>268.86657656006588</v>
      </c>
      <c r="E381" s="122">
        <v>268.62547427269931</v>
      </c>
      <c r="F381" s="122">
        <v>273.41208438152415</v>
      </c>
      <c r="G381" s="122">
        <v>276.43339006467329</v>
      </c>
      <c r="H381" s="122">
        <v>307.04840559334377</v>
      </c>
      <c r="I381" s="122">
        <v>287.45255535775408</v>
      </c>
      <c r="J381" s="122">
        <v>307.87669746491559</v>
      </c>
      <c r="K381" s="122">
        <v>275.62718578950438</v>
      </c>
      <c r="L381" s="122">
        <v>347.81919676310469</v>
      </c>
      <c r="M381" s="122">
        <v>336.5204358976178</v>
      </c>
      <c r="N381" s="122">
        <v>333.85565492084191</v>
      </c>
      <c r="O381" s="122">
        <v>325.68503616130459</v>
      </c>
      <c r="P381" s="122">
        <v>311.39426247886149</v>
      </c>
      <c r="Q381" s="122">
        <v>304.69387608477189</v>
      </c>
      <c r="R381" s="122">
        <v>301.7746624664361</v>
      </c>
      <c r="S381" s="122">
        <v>294.56153085720632</v>
      </c>
      <c r="T381" s="122">
        <v>289.3154970689493</v>
      </c>
      <c r="U381" s="122">
        <v>285.17752478881795</v>
      </c>
      <c r="V381" s="122">
        <v>279.71560984130008</v>
      </c>
      <c r="W381" s="122">
        <v>272.79226791935014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303.1466272441204</v>
      </c>
      <c r="D382" s="98">
        <v>300.92603040282245</v>
      </c>
      <c r="E382" s="98">
        <v>302.25627834870488</v>
      </c>
      <c r="F382" s="98">
        <v>308.62463057233424</v>
      </c>
      <c r="G382" s="98">
        <v>309.71377057186203</v>
      </c>
      <c r="H382" s="98">
        <v>343.85055578594677</v>
      </c>
      <c r="I382" s="98">
        <v>312.17893838878848</v>
      </c>
      <c r="J382" s="98">
        <v>328.34649222692826</v>
      </c>
      <c r="K382" s="98">
        <v>298.47031602455939</v>
      </c>
      <c r="L382" s="98">
        <v>388.86055734331939</v>
      </c>
      <c r="M382" s="98">
        <v>366.81610111254344</v>
      </c>
      <c r="N382" s="98">
        <v>361.94658127342535</v>
      </c>
      <c r="O382" s="98">
        <v>355.37977825534682</v>
      </c>
      <c r="P382" s="98">
        <v>349.26368632901432</v>
      </c>
      <c r="Q382" s="98">
        <v>345.39180894217395</v>
      </c>
      <c r="R382" s="98">
        <v>337.21044613128862</v>
      </c>
      <c r="S382" s="98">
        <v>331.59054239214237</v>
      </c>
      <c r="T382" s="98">
        <v>326.65340083065769</v>
      </c>
      <c r="U382" s="98">
        <v>321.43550277124808</v>
      </c>
      <c r="V382" s="98">
        <v>314.88126734480318</v>
      </c>
      <c r="W382" s="98">
        <v>309.96967042616365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239.66909677431326</v>
      </c>
      <c r="D383" s="33">
        <v>239.79423483247999</v>
      </c>
      <c r="E383" s="33">
        <v>238.95749545258411</v>
      </c>
      <c r="F383" s="33">
        <v>245.72726360839863</v>
      </c>
      <c r="G383" s="33">
        <v>246.16304028020278</v>
      </c>
      <c r="H383" s="33">
        <v>269.13711947528077</v>
      </c>
      <c r="I383" s="33">
        <v>251.44147268279113</v>
      </c>
      <c r="J383" s="33">
        <v>257.79195687387528</v>
      </c>
      <c r="K383" s="33">
        <v>235.08066168551551</v>
      </c>
      <c r="L383" s="33">
        <v>286.77575304336796</v>
      </c>
      <c r="M383" s="33">
        <v>285.1638564826369</v>
      </c>
      <c r="N383" s="33">
        <v>283.88291720836645</v>
      </c>
      <c r="O383" s="33">
        <v>276.78637575100277</v>
      </c>
      <c r="P383" s="33">
        <v>269.45927094647436</v>
      </c>
      <c r="Q383" s="33">
        <v>262.37231743499194</v>
      </c>
      <c r="R383" s="33">
        <v>254.60083245192095</v>
      </c>
      <c r="S383" s="33">
        <v>246.92368390365525</v>
      </c>
      <c r="T383" s="33">
        <v>239.52693843705433</v>
      </c>
      <c r="U383" s="33">
        <v>232.800516776206</v>
      </c>
      <c r="V383" s="33">
        <v>226.85683341897467</v>
      </c>
      <c r="W383" s="33">
        <v>223.89413158089781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9766.1972577735796</v>
      </c>
      <c r="D385" s="117">
        <f t="shared" si="211"/>
        <v>9416.1203021684651</v>
      </c>
      <c r="E385" s="117">
        <f t="shared" si="211"/>
        <v>9671.6196958369019</v>
      </c>
      <c r="F385" s="117">
        <f t="shared" si="211"/>
        <v>9356.4551782189646</v>
      </c>
      <c r="G385" s="117">
        <f t="shared" si="211"/>
        <v>9126.7960064122381</v>
      </c>
      <c r="H385" s="117">
        <f t="shared" si="211"/>
        <v>9266.796804304091</v>
      </c>
      <c r="I385" s="117">
        <f t="shared" si="211"/>
        <v>8269.0127311011511</v>
      </c>
      <c r="J385" s="117">
        <f t="shared" si="211"/>
        <v>9418.5595995529784</v>
      </c>
      <c r="K385" s="117">
        <f t="shared" si="211"/>
        <v>9356.1338747130412</v>
      </c>
      <c r="L385" s="117">
        <f t="shared" si="211"/>
        <v>10864.419109702341</v>
      </c>
      <c r="M385" s="117">
        <f t="shared" si="211"/>
        <v>8678.4187381236861</v>
      </c>
      <c r="N385" s="117">
        <f t="shared" si="211"/>
        <v>9293.973415933111</v>
      </c>
      <c r="O385" s="117">
        <f t="shared" si="211"/>
        <v>9778.1197679993838</v>
      </c>
      <c r="P385" s="117">
        <f t="shared" si="211"/>
        <v>7244.9294640053777</v>
      </c>
      <c r="Q385" s="117">
        <f t="shared" si="211"/>
        <v>7506.8825925434221</v>
      </c>
      <c r="R385" s="117">
        <f t="shared" ref="R385:V385" si="212">R386+R389+R391+R400</f>
        <v>7575.0602944514903</v>
      </c>
      <c r="S385" s="117">
        <f t="shared" si="212"/>
        <v>7061.9214832964244</v>
      </c>
      <c r="T385" s="117">
        <f t="shared" si="212"/>
        <v>6755.1959764401709</v>
      </c>
      <c r="U385" s="117">
        <f t="shared" si="212"/>
        <v>6252.07268487483</v>
      </c>
      <c r="V385" s="117">
        <f t="shared" si="212"/>
        <v>5683.5621933737239</v>
      </c>
      <c r="W385" s="117">
        <f t="shared" ref="W385" si="213">W386+W389+W391+W400</f>
        <v>5781.9877003507636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8605.9108206958099</v>
      </c>
      <c r="D386" s="122">
        <f t="shared" si="214"/>
        <v>8185.5334384965681</v>
      </c>
      <c r="E386" s="122">
        <f t="shared" si="214"/>
        <v>8394.2723982427997</v>
      </c>
      <c r="F386" s="122">
        <f t="shared" si="214"/>
        <v>8104.1049222648526</v>
      </c>
      <c r="G386" s="122">
        <f t="shared" si="214"/>
        <v>7850.4101845016212</v>
      </c>
      <c r="H386" s="122">
        <f t="shared" si="214"/>
        <v>7926.5664119738003</v>
      </c>
      <c r="I386" s="122">
        <f t="shared" si="214"/>
        <v>7078.3201997815113</v>
      </c>
      <c r="J386" s="122">
        <f t="shared" si="214"/>
        <v>8163.9357859981246</v>
      </c>
      <c r="K386" s="122">
        <f t="shared" si="214"/>
        <v>8066.4090885909454</v>
      </c>
      <c r="L386" s="122">
        <f t="shared" si="214"/>
        <v>9327.5979147935486</v>
      </c>
      <c r="M386" s="122">
        <f t="shared" si="214"/>
        <v>7320.5167547277833</v>
      </c>
      <c r="N386" s="122">
        <f t="shared" si="214"/>
        <v>7874.0174545170812</v>
      </c>
      <c r="O386" s="122">
        <f t="shared" si="214"/>
        <v>8313.6445041924617</v>
      </c>
      <c r="P386" s="122">
        <f t="shared" si="214"/>
        <v>5947.2261284173428</v>
      </c>
      <c r="Q386" s="122">
        <f t="shared" si="214"/>
        <v>6038.908329605023</v>
      </c>
      <c r="R386" s="122">
        <f t="shared" ref="R386:V386" si="215">SUM(R387:R388)</f>
        <v>6060.4961958481581</v>
      </c>
      <c r="S386" s="122">
        <f t="shared" si="215"/>
        <v>5690.3991057663789</v>
      </c>
      <c r="T386" s="122">
        <f t="shared" si="215"/>
        <v>5470.203233404477</v>
      </c>
      <c r="U386" s="122">
        <f t="shared" si="215"/>
        <v>5068.6250856462811</v>
      </c>
      <c r="V386" s="122">
        <f t="shared" si="215"/>
        <v>4618.0084439104867</v>
      </c>
      <c r="W386" s="122">
        <f t="shared" ref="W386" si="216">SUM(W387:W388)</f>
        <v>4612.3748423459201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8412.3024032613139</v>
      </c>
      <c r="D387" s="98">
        <v>8004.8791929794606</v>
      </c>
      <c r="E387" s="98">
        <v>8212.3308433239799</v>
      </c>
      <c r="F387" s="98">
        <v>7931.9431094713646</v>
      </c>
      <c r="G387" s="98">
        <v>7687.5360915500542</v>
      </c>
      <c r="H387" s="98">
        <v>7766.1988115237218</v>
      </c>
      <c r="I387" s="98">
        <v>6939.2422430881252</v>
      </c>
      <c r="J387" s="98">
        <v>8002.8675468590845</v>
      </c>
      <c r="K387" s="98">
        <v>7909.1625773808528</v>
      </c>
      <c r="L387" s="98">
        <v>9142.0165866789848</v>
      </c>
      <c r="M387" s="98">
        <v>7183.5547406517862</v>
      </c>
      <c r="N387" s="98">
        <v>7726.8270482488633</v>
      </c>
      <c r="O387" s="98">
        <v>8157.2009732780589</v>
      </c>
      <c r="P387" s="98">
        <v>5842.674210392016</v>
      </c>
      <c r="Q387" s="98">
        <v>5929.8312433579376</v>
      </c>
      <c r="R387" s="98">
        <v>5950.5775903065769</v>
      </c>
      <c r="S387" s="98">
        <v>5588.8915730447179</v>
      </c>
      <c r="T387" s="98">
        <v>5373.7161257915886</v>
      </c>
      <c r="U387" s="98">
        <v>4980.9930261695863</v>
      </c>
      <c r="V387" s="98">
        <v>4540.1634945980977</v>
      </c>
      <c r="W387" s="98">
        <v>4532.7590601942993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193.60841743449649</v>
      </c>
      <c r="D388" s="98">
        <v>180.65424551710785</v>
      </c>
      <c r="E388" s="98">
        <v>181.94155491881966</v>
      </c>
      <c r="F388" s="98">
        <v>172.16181279348763</v>
      </c>
      <c r="G388" s="98">
        <v>162.87409295156669</v>
      </c>
      <c r="H388" s="98">
        <v>160.36760045007861</v>
      </c>
      <c r="I388" s="98">
        <v>139.07795669338645</v>
      </c>
      <c r="J388" s="98">
        <v>161.06823913903983</v>
      </c>
      <c r="K388" s="98">
        <v>157.24651121009268</v>
      </c>
      <c r="L388" s="98">
        <v>185.58132811456312</v>
      </c>
      <c r="M388" s="98">
        <v>136.96201407599682</v>
      </c>
      <c r="N388" s="98">
        <v>147.19040626821757</v>
      </c>
      <c r="O388" s="98">
        <v>156.4435309144026</v>
      </c>
      <c r="P388" s="98">
        <v>104.55191802532677</v>
      </c>
      <c r="Q388" s="98">
        <v>109.07708624708506</v>
      </c>
      <c r="R388" s="98">
        <v>109.91860554158109</v>
      </c>
      <c r="S388" s="98">
        <v>101.50753272166135</v>
      </c>
      <c r="T388" s="98">
        <v>96.487107612888167</v>
      </c>
      <c r="U388" s="98">
        <v>87.632059476694522</v>
      </c>
      <c r="V388" s="98">
        <v>77.844949312389048</v>
      </c>
      <c r="W388" s="98">
        <v>79.615782151620593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8.6218078405139273</v>
      </c>
      <c r="D389" s="122">
        <f t="shared" si="217"/>
        <v>2.1330470109059023</v>
      </c>
      <c r="E389" s="122">
        <f t="shared" si="217"/>
        <v>21.735331267379475</v>
      </c>
      <c r="F389" s="122">
        <f t="shared" si="217"/>
        <v>28.535997756943992</v>
      </c>
      <c r="G389" s="122">
        <f t="shared" si="217"/>
        <v>65.297818026740856</v>
      </c>
      <c r="H389" s="122">
        <f t="shared" si="217"/>
        <v>104.86090391428159</v>
      </c>
      <c r="I389" s="122">
        <f t="shared" si="217"/>
        <v>19.480185437677335</v>
      </c>
      <c r="J389" s="122">
        <f t="shared" si="217"/>
        <v>37.259824396398066</v>
      </c>
      <c r="K389" s="122">
        <f t="shared" si="217"/>
        <v>69.936127198605263</v>
      </c>
      <c r="L389" s="122">
        <f t="shared" si="217"/>
        <v>88.509430769573783</v>
      </c>
      <c r="M389" s="122">
        <f t="shared" si="217"/>
        <v>205.63370118491127</v>
      </c>
      <c r="N389" s="122">
        <f t="shared" si="217"/>
        <v>217.97499218946993</v>
      </c>
      <c r="O389" s="122">
        <f t="shared" si="217"/>
        <v>167.58492190897064</v>
      </c>
      <c r="P389" s="122">
        <f t="shared" si="217"/>
        <v>219.22982050749749</v>
      </c>
      <c r="Q389" s="122">
        <f t="shared" si="217"/>
        <v>212.69180173308277</v>
      </c>
      <c r="R389" s="122">
        <f t="shared" si="217"/>
        <v>223.49091902265891</v>
      </c>
      <c r="S389" s="122">
        <f t="shared" si="217"/>
        <v>136.77712106966032</v>
      </c>
      <c r="T389" s="122">
        <f t="shared" si="217"/>
        <v>89.133236798789127</v>
      </c>
      <c r="U389" s="122">
        <f t="shared" si="217"/>
        <v>67.218173385232674</v>
      </c>
      <c r="V389" s="122">
        <f t="shared" si="217"/>
        <v>58.702774281964381</v>
      </c>
      <c r="W389" s="122">
        <f t="shared" si="217"/>
        <v>127.57646623215129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8.6218078405139273</v>
      </c>
      <c r="D390" s="98">
        <f>RES_hhdet_in_tesh!D67</f>
        <v>2.1330470109059023</v>
      </c>
      <c r="E390" s="98">
        <f>RES_hhdet_in_tesh!E67</f>
        <v>21.735331267379475</v>
      </c>
      <c r="F390" s="98">
        <f>RES_hhdet_in_tesh!F67</f>
        <v>28.535997756943992</v>
      </c>
      <c r="G390" s="98">
        <f>RES_hhdet_in_tesh!G67</f>
        <v>65.297818026740856</v>
      </c>
      <c r="H390" s="98">
        <f>RES_hhdet_in_tesh!H67</f>
        <v>104.86090391428159</v>
      </c>
      <c r="I390" s="98">
        <f>RES_hhdet_in_tesh!I67</f>
        <v>19.480185437677335</v>
      </c>
      <c r="J390" s="98">
        <f>RES_hhdet_in_tesh!J67</f>
        <v>37.259824396398066</v>
      </c>
      <c r="K390" s="98">
        <f>RES_hhdet_in_tesh!K67</f>
        <v>69.936127198605263</v>
      </c>
      <c r="L390" s="98">
        <f>RES_hhdet_in_tesh!L67</f>
        <v>88.509430769573783</v>
      </c>
      <c r="M390" s="98">
        <f>RES_hhdet_in_tesh!M67</f>
        <v>205.63370118491127</v>
      </c>
      <c r="N390" s="98">
        <f>RES_hhdet_in_tesh!N67</f>
        <v>217.97499218946993</v>
      </c>
      <c r="O390" s="98">
        <f>RES_hhdet_in_tesh!O67</f>
        <v>167.58492190897064</v>
      </c>
      <c r="P390" s="98">
        <f>RES_hhdet_in_tesh!P67</f>
        <v>219.22982050749749</v>
      </c>
      <c r="Q390" s="98">
        <f>RES_hhdet_in_tesh!Q67</f>
        <v>212.69180173308277</v>
      </c>
      <c r="R390" s="98">
        <f>RES_hhdet_in_tesh!R67</f>
        <v>223.49091902265891</v>
      </c>
      <c r="S390" s="98">
        <f>RES_hhdet_in_tesh!S67</f>
        <v>136.77712106966032</v>
      </c>
      <c r="T390" s="98">
        <f>RES_hhdet_in_tesh!T67</f>
        <v>89.133236798789127</v>
      </c>
      <c r="U390" s="98">
        <f>RES_hhdet_in_tesh!U67</f>
        <v>67.218173385232674</v>
      </c>
      <c r="V390" s="98">
        <f>RES_hhdet_in_tesh!V67</f>
        <v>58.702774281964381</v>
      </c>
      <c r="W390" s="98">
        <f>RES_hhdet_in_tesh!W67</f>
        <v>127.57646623215129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966.59796219941234</v>
      </c>
      <c r="D391" s="122">
        <v>1043.82341155519</v>
      </c>
      <c r="E391" s="122">
        <v>1070.7303454163753</v>
      </c>
      <c r="F391" s="122">
        <v>1034.0915972322216</v>
      </c>
      <c r="G391" s="122">
        <v>1020.6740313683241</v>
      </c>
      <c r="H391" s="122">
        <v>1025.3372108314879</v>
      </c>
      <c r="I391" s="122">
        <v>977.90480079569613</v>
      </c>
      <c r="J391" s="122">
        <v>1015.8272999506911</v>
      </c>
      <c r="K391" s="122">
        <v>1036.252779909322</v>
      </c>
      <c r="L391" s="122">
        <v>1215.0483096510663</v>
      </c>
      <c r="M391" s="122">
        <v>927.25366858565826</v>
      </c>
      <c r="N391" s="122">
        <v>978.89286073982339</v>
      </c>
      <c r="O391" s="122">
        <v>1077.9481008573546</v>
      </c>
      <c r="P391" s="122">
        <v>863.45449479695003</v>
      </c>
      <c r="Q391" s="122">
        <v>1043.2912171963185</v>
      </c>
      <c r="R391" s="122">
        <v>1083.3148247511253</v>
      </c>
      <c r="S391" s="122">
        <v>1030.0608743132518</v>
      </c>
      <c r="T391" s="122">
        <v>993.85691843804443</v>
      </c>
      <c r="U391" s="122">
        <v>916.90128217634663</v>
      </c>
      <c r="V391" s="122">
        <v>810.72883385268051</v>
      </c>
      <c r="W391" s="122">
        <v>847.71371630268004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968.40418532579315</v>
      </c>
      <c r="D392" s="98">
        <v>1043.5770167433702</v>
      </c>
      <c r="E392" s="98">
        <v>1070.8804255035441</v>
      </c>
      <c r="F392" s="98">
        <v>1034.2119531692324</v>
      </c>
      <c r="G392" s="98">
        <v>1020.6229666846722</v>
      </c>
      <c r="H392" s="98">
        <v>1025.7045969602264</v>
      </c>
      <c r="I392" s="98">
        <v>975.10748516708156</v>
      </c>
      <c r="J392" s="98">
        <v>1017.1923197250794</v>
      </c>
      <c r="K392" s="98">
        <v>1036.6804393316804</v>
      </c>
      <c r="L392" s="98">
        <v>1217.0080247765302</v>
      </c>
      <c r="M392" s="98">
        <v>927.16761396118204</v>
      </c>
      <c r="N392" s="98">
        <v>978.49452401487258</v>
      </c>
      <c r="O392" s="98">
        <v>1078.2782056760236</v>
      </c>
      <c r="P392" s="98">
        <v>863.45358668793517</v>
      </c>
      <c r="Q392" s="98">
        <v>1045.3274723578659</v>
      </c>
      <c r="R392" s="98">
        <v>1083.5195930117829</v>
      </c>
      <c r="S392" s="98">
        <v>1030.2665378117013</v>
      </c>
      <c r="T392" s="98">
        <v>994.5384257920025</v>
      </c>
      <c r="U392" s="98">
        <v>916.86499619636754</v>
      </c>
      <c r="V392" s="98">
        <v>808.8615231586266</v>
      </c>
      <c r="W392" s="98">
        <v>847.72161718953009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968.49626938933625</v>
      </c>
      <c r="D393" s="98">
        <v>1043.6230765896958</v>
      </c>
      <c r="E393" s="98">
        <v>1070.9921026967834</v>
      </c>
      <c r="F393" s="98">
        <v>1034.4065831909534</v>
      </c>
      <c r="G393" s="98">
        <v>1020.7958328468964</v>
      </c>
      <c r="H393" s="98">
        <v>1025.8836311240884</v>
      </c>
      <c r="I393" s="98">
        <v>975.13146962709322</v>
      </c>
      <c r="J393" s="98">
        <v>1017.5105012529455</v>
      </c>
      <c r="K393" s="98">
        <v>1036.9263634724009</v>
      </c>
      <c r="L393" s="98">
        <v>1217.3854510668648</v>
      </c>
      <c r="M393" s="98">
        <v>0</v>
      </c>
      <c r="N393" s="98">
        <v>978.06771615573803</v>
      </c>
      <c r="O393" s="98">
        <v>1078.2606234181933</v>
      </c>
      <c r="P393" s="98">
        <v>0</v>
      </c>
      <c r="Q393" s="98">
        <v>1045.1841016566789</v>
      </c>
      <c r="R393" s="98">
        <v>1083.8650555157058</v>
      </c>
      <c r="S393" s="98">
        <v>1030.2569227063923</v>
      </c>
      <c r="T393" s="98">
        <v>994.0868406906684</v>
      </c>
      <c r="U393" s="98">
        <v>916.05763374404683</v>
      </c>
      <c r="V393" s="98">
        <v>807.45767687372711</v>
      </c>
      <c r="W393" s="98">
        <v>847.04306048359558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474.70307737784645</v>
      </c>
      <c r="D394" s="101">
        <v>532.50307545064243</v>
      </c>
      <c r="E394" s="101">
        <v>536.79432603341229</v>
      </c>
      <c r="F394" s="101">
        <v>519.31552212639758</v>
      </c>
      <c r="G394" s="101">
        <v>517.95373810410194</v>
      </c>
      <c r="H394" s="101">
        <v>513.31296839576885</v>
      </c>
      <c r="I394" s="101">
        <v>514.94775688787661</v>
      </c>
      <c r="J394" s="101">
        <v>496.2914060431512</v>
      </c>
      <c r="K394" s="101">
        <v>518.50080269375439</v>
      </c>
      <c r="L394" s="101">
        <v>541.82479073259242</v>
      </c>
      <c r="M394" s="101">
        <v>0</v>
      </c>
      <c r="N394" s="101">
        <v>430.92971675065724</v>
      </c>
      <c r="O394" s="101">
        <v>496.90232904751554</v>
      </c>
      <c r="P394" s="101">
        <v>0</v>
      </c>
      <c r="Q394" s="101">
        <v>500.69187630230175</v>
      </c>
      <c r="R394" s="101">
        <v>539.69015795805581</v>
      </c>
      <c r="S394" s="101">
        <v>512.45353849703372</v>
      </c>
      <c r="T394" s="101">
        <v>474.07541971187572</v>
      </c>
      <c r="U394" s="101">
        <v>419.44416462049077</v>
      </c>
      <c r="V394" s="101">
        <v>363.06232416853584</v>
      </c>
      <c r="W394" s="101">
        <v>383.785956588587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493.79319201148985</v>
      </c>
      <c r="D395" s="104">
        <v>511.12000113905339</v>
      </c>
      <c r="E395" s="104">
        <v>534.19777666337131</v>
      </c>
      <c r="F395" s="104">
        <v>515.09106106455579</v>
      </c>
      <c r="G395" s="104">
        <v>502.84209474279447</v>
      </c>
      <c r="H395" s="104">
        <v>512.57066272831958</v>
      </c>
      <c r="I395" s="104">
        <v>460.18371273921662</v>
      </c>
      <c r="J395" s="104">
        <v>521.2190952097942</v>
      </c>
      <c r="K395" s="104">
        <v>518.42556077864651</v>
      </c>
      <c r="L395" s="104">
        <v>675.56066033427226</v>
      </c>
      <c r="M395" s="104">
        <v>0</v>
      </c>
      <c r="N395" s="104">
        <v>547.13799940508079</v>
      </c>
      <c r="O395" s="104">
        <v>581.35829437067775</v>
      </c>
      <c r="P395" s="104">
        <v>0</v>
      </c>
      <c r="Q395" s="104">
        <v>544.49222535437718</v>
      </c>
      <c r="R395" s="104">
        <v>544.17489755765007</v>
      </c>
      <c r="S395" s="104">
        <v>517.80338420935857</v>
      </c>
      <c r="T395" s="104">
        <v>520.01142097879256</v>
      </c>
      <c r="U395" s="104">
        <v>496.61346912355594</v>
      </c>
      <c r="V395" s="104">
        <v>444.39535270519121</v>
      </c>
      <c r="W395" s="104">
        <v>463.25710389500858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920.91714031803701</v>
      </c>
      <c r="D396" s="101">
        <v>1055.6829537798908</v>
      </c>
      <c r="E396" s="101">
        <v>1053.6827527400415</v>
      </c>
      <c r="F396" s="101">
        <v>1021.0839700869002</v>
      </c>
      <c r="G396" s="101">
        <v>1024.1542230433568</v>
      </c>
      <c r="H396" s="101">
        <v>1005.9974490170792</v>
      </c>
      <c r="I396" s="101">
        <v>1044.5646964410557</v>
      </c>
      <c r="J396" s="101">
        <v>959.3128569357998</v>
      </c>
      <c r="K396" s="101">
        <v>1015.8966573505018</v>
      </c>
      <c r="L396" s="101">
        <v>995.00278511614965</v>
      </c>
      <c r="M396" s="101">
        <v>1013.7425952774039</v>
      </c>
      <c r="N396" s="101">
        <v>994.11230136794541</v>
      </c>
      <c r="O396" s="101">
        <v>987.04649800605353</v>
      </c>
      <c r="P396" s="101">
        <v>0</v>
      </c>
      <c r="Q396" s="101">
        <v>1014.4302096559887</v>
      </c>
      <c r="R396" s="101">
        <v>1028.9876253038715</v>
      </c>
      <c r="S396" s="101">
        <v>1017.5806676543943</v>
      </c>
      <c r="T396" s="101">
        <v>970.18524270792477</v>
      </c>
      <c r="U396" s="101">
        <v>918.13714011229763</v>
      </c>
      <c r="V396" s="101">
        <v>859.56561183591475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921.13537449631372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1006.048469064859</v>
      </c>
      <c r="I397" s="104">
        <v>1044.6682270789765</v>
      </c>
      <c r="J397" s="104">
        <v>959.3594871807544</v>
      </c>
      <c r="K397" s="104">
        <v>1016.0740370742114</v>
      </c>
      <c r="L397" s="104">
        <v>994.62182039125219</v>
      </c>
      <c r="M397" s="104">
        <v>1014.0124326916957</v>
      </c>
      <c r="N397" s="104">
        <v>994.11976467654108</v>
      </c>
      <c r="O397" s="104">
        <v>987.0198614879115</v>
      </c>
      <c r="P397" s="104">
        <v>1007.6803685569203</v>
      </c>
      <c r="Q397" s="104">
        <v>1014.8683575978547</v>
      </c>
      <c r="R397" s="104">
        <v>1029.3601861476654</v>
      </c>
      <c r="S397" s="104">
        <v>1017.7160278010764</v>
      </c>
      <c r="T397" s="104">
        <v>969.18534718285889</v>
      </c>
      <c r="U397" s="104">
        <v>917.83202457959828</v>
      </c>
      <c r="V397" s="104">
        <v>859.02610738061401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447.63143524979</v>
      </c>
      <c r="D398" s="98">
        <v>539.70706572535858</v>
      </c>
      <c r="E398" s="98">
        <v>526.94706109241588</v>
      </c>
      <c r="F398" s="98">
        <v>511.70840895897732</v>
      </c>
      <c r="G398" s="98">
        <v>520.07087147961442</v>
      </c>
      <c r="H398" s="98">
        <v>501.84816084475449</v>
      </c>
      <c r="I398" s="98">
        <v>556.38796050078463</v>
      </c>
      <c r="J398" s="98">
        <v>462.76712169912253</v>
      </c>
      <c r="K398" s="98">
        <v>506.31134114066782</v>
      </c>
      <c r="L398" s="98">
        <v>419.10787908656783</v>
      </c>
      <c r="M398" s="98">
        <v>469.75936887107383</v>
      </c>
      <c r="N398" s="98">
        <v>439.41061118793931</v>
      </c>
      <c r="O398" s="98">
        <v>446.09327242572448</v>
      </c>
      <c r="P398" s="98">
        <v>474.19518838680159</v>
      </c>
      <c r="Q398" s="98">
        <v>483.05812874972435</v>
      </c>
      <c r="R398" s="98">
        <v>507.71347396388848</v>
      </c>
      <c r="S398" s="98">
        <v>505.02632169529136</v>
      </c>
      <c r="T398" s="98">
        <v>459.9099095375164</v>
      </c>
      <c r="U398" s="98">
        <v>419.99732403590605</v>
      </c>
      <c r="V398" s="98">
        <v>389.18761763241866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473.50393924652371</v>
      </c>
      <c r="D399" s="98">
        <v>516.24732328372136</v>
      </c>
      <c r="E399" s="98">
        <v>527.04909434218814</v>
      </c>
      <c r="F399" s="98">
        <v>509.78657581539221</v>
      </c>
      <c r="G399" s="98">
        <v>504.36121803471093</v>
      </c>
      <c r="H399" s="98">
        <v>504.20030822010443</v>
      </c>
      <c r="I399" s="98">
        <v>488.28026657819186</v>
      </c>
      <c r="J399" s="98">
        <v>496.59236548163199</v>
      </c>
      <c r="K399" s="98">
        <v>509.76269593354345</v>
      </c>
      <c r="L399" s="98">
        <v>575.51394130468429</v>
      </c>
      <c r="M399" s="98">
        <v>544.25306382062195</v>
      </c>
      <c r="N399" s="98">
        <v>554.70915348860171</v>
      </c>
      <c r="O399" s="98">
        <v>540.92658906218696</v>
      </c>
      <c r="P399" s="98">
        <v>533.48518017011872</v>
      </c>
      <c r="Q399" s="98">
        <v>531.81022884813012</v>
      </c>
      <c r="R399" s="98">
        <v>521.64671218377703</v>
      </c>
      <c r="S399" s="98">
        <v>512.68970610578492</v>
      </c>
      <c r="T399" s="98">
        <v>509.27543764534249</v>
      </c>
      <c r="U399" s="98">
        <v>497.83470054369224</v>
      </c>
      <c r="V399" s="98">
        <v>469.8384897481954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185.06666703784407</v>
      </c>
      <c r="D400" s="122">
        <v>184.63040510580137</v>
      </c>
      <c r="E400" s="122">
        <v>184.88162091034746</v>
      </c>
      <c r="F400" s="122">
        <v>189.72266096494667</v>
      </c>
      <c r="G400" s="122">
        <v>190.41397251555031</v>
      </c>
      <c r="H400" s="122">
        <v>210.03227758452218</v>
      </c>
      <c r="I400" s="122">
        <v>193.30754508626671</v>
      </c>
      <c r="J400" s="122">
        <v>201.53668920776431</v>
      </c>
      <c r="K400" s="122">
        <v>183.53587901416941</v>
      </c>
      <c r="L400" s="122">
        <v>233.26345448815135</v>
      </c>
      <c r="M400" s="122">
        <v>225.01461362533334</v>
      </c>
      <c r="N400" s="122">
        <v>223.08810848673645</v>
      </c>
      <c r="O400" s="122">
        <v>218.94224104059703</v>
      </c>
      <c r="P400" s="122">
        <v>215.01902028358711</v>
      </c>
      <c r="Q400" s="122">
        <v>211.99124400899862</v>
      </c>
      <c r="R400" s="122">
        <v>207.75835482954813</v>
      </c>
      <c r="S400" s="122">
        <v>204.68438214713427</v>
      </c>
      <c r="T400" s="122">
        <v>202.00258779886076</v>
      </c>
      <c r="U400" s="122">
        <v>199.32814366696911</v>
      </c>
      <c r="V400" s="122">
        <v>196.12214132859248</v>
      </c>
      <c r="W400" s="122">
        <v>194.32267547001183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185.74755711878757</v>
      </c>
      <c r="D401" s="98">
        <v>184.4726837502221</v>
      </c>
      <c r="E401" s="98">
        <v>185.3730690482918</v>
      </c>
      <c r="F401" s="98">
        <v>189.36530575993856</v>
      </c>
      <c r="G401" s="98">
        <v>190.11927842171792</v>
      </c>
      <c r="H401" s="98">
        <v>211.16831335506609</v>
      </c>
      <c r="I401" s="98">
        <v>191.80195069075097</v>
      </c>
      <c r="J401" s="98">
        <v>201.82128986198927</v>
      </c>
      <c r="K401" s="98">
        <v>183.53284186253418</v>
      </c>
      <c r="L401" s="98">
        <v>239.20869111145487</v>
      </c>
      <c r="M401" s="98">
        <v>225.69561941105769</v>
      </c>
      <c r="N401" s="98">
        <v>222.69948785360731</v>
      </c>
      <c r="O401" s="98">
        <v>218.65904723439658</v>
      </c>
      <c r="P401" s="98">
        <v>214.89592137513918</v>
      </c>
      <c r="Q401" s="98">
        <v>212.51362200917299</v>
      </c>
      <c r="R401" s="98">
        <v>207.7564483076055</v>
      </c>
      <c r="S401" s="98">
        <v>204.73889799660188</v>
      </c>
      <c r="T401" s="98">
        <v>202.20179589718865</v>
      </c>
      <c r="U401" s="98">
        <v>199.49297636462617</v>
      </c>
      <c r="V401" s="98">
        <v>195.90049282263666</v>
      </c>
      <c r="W401" s="98">
        <v>193.27799842013494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184.36807780003676</v>
      </c>
      <c r="D402" s="33">
        <v>184.77343090934838</v>
      </c>
      <c r="E402" s="33">
        <v>184.44808167902949</v>
      </c>
      <c r="F402" s="33">
        <v>190.00362090318524</v>
      </c>
      <c r="G402" s="33">
        <v>190.6820131197675</v>
      </c>
      <c r="H402" s="33">
        <v>208.86200419255871</v>
      </c>
      <c r="I402" s="33">
        <v>195.50026709432703</v>
      </c>
      <c r="J402" s="33">
        <v>200.84033879953492</v>
      </c>
      <c r="K402" s="33">
        <v>183.54126995405886</v>
      </c>
      <c r="L402" s="33">
        <v>224.42072334852875</v>
      </c>
      <c r="M402" s="33">
        <v>223.86018682966804</v>
      </c>
      <c r="N402" s="33">
        <v>223.77945047828433</v>
      </c>
      <c r="O402" s="33">
        <v>219.4085794151093</v>
      </c>
      <c r="P402" s="33">
        <v>215.15533478638594</v>
      </c>
      <c r="Q402" s="33">
        <v>211.44802597261341</v>
      </c>
      <c r="R402" s="33">
        <v>207.76089288381809</v>
      </c>
      <c r="S402" s="33">
        <v>204.61424747202881</v>
      </c>
      <c r="T402" s="33">
        <v>201.7369519949109</v>
      </c>
      <c r="U402" s="33">
        <v>199.09003211176582</v>
      </c>
      <c r="V402" s="33">
        <v>196.45530924446305</v>
      </c>
      <c r="W402" s="33">
        <v>195.69670263087045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2943.0949490883322</v>
      </c>
      <c r="D404" s="117">
        <f t="shared" si="218"/>
        <v>2811.6497824674516</v>
      </c>
      <c r="E404" s="117">
        <f t="shared" si="218"/>
        <v>2852.3768751610123</v>
      </c>
      <c r="F404" s="117">
        <f t="shared" si="218"/>
        <v>2722.8812512148388</v>
      </c>
      <c r="G404" s="117">
        <f t="shared" si="218"/>
        <v>2617.3668819090899</v>
      </c>
      <c r="H404" s="117">
        <f t="shared" si="218"/>
        <v>2616.4279340422827</v>
      </c>
      <c r="I404" s="117">
        <f t="shared" si="218"/>
        <v>2329.2858119615184</v>
      </c>
      <c r="J404" s="117">
        <f t="shared" si="218"/>
        <v>2633.0704556796973</v>
      </c>
      <c r="K404" s="117">
        <f t="shared" si="218"/>
        <v>2575.9710153891706</v>
      </c>
      <c r="L404" s="117">
        <f t="shared" si="218"/>
        <v>2954.0368649199559</v>
      </c>
      <c r="M404" s="117">
        <f t="shared" si="218"/>
        <v>2291.8692913701243</v>
      </c>
      <c r="N404" s="117">
        <f t="shared" si="218"/>
        <v>2402.9201366227694</v>
      </c>
      <c r="O404" s="117">
        <f t="shared" si="218"/>
        <v>2488.8871332886888</v>
      </c>
      <c r="P404" s="117">
        <f t="shared" si="218"/>
        <v>1767.5573252463837</v>
      </c>
      <c r="Q404" s="117">
        <f t="shared" si="218"/>
        <v>1776.2250935975078</v>
      </c>
      <c r="R404" s="117">
        <f t="shared" ref="R404:V404" si="219">R405+R408+R410+R419</f>
        <v>1787.2947206837937</v>
      </c>
      <c r="S404" s="117">
        <f t="shared" si="219"/>
        <v>1663.8360187177102</v>
      </c>
      <c r="T404" s="117">
        <f t="shared" si="219"/>
        <v>1586.3841838226183</v>
      </c>
      <c r="U404" s="117">
        <f t="shared" si="219"/>
        <v>1461.1495576668233</v>
      </c>
      <c r="V404" s="117">
        <f t="shared" si="219"/>
        <v>1321.4511670569323</v>
      </c>
      <c r="W404" s="117">
        <f t="shared" ref="W404" si="220">W405+W408+W410+W419</f>
        <v>1326.5005025124738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2622.7347475526885</v>
      </c>
      <c r="D405" s="122">
        <f t="shared" si="221"/>
        <v>2465.3484937666954</v>
      </c>
      <c r="E405" s="122">
        <f t="shared" si="221"/>
        <v>2498.8258925628643</v>
      </c>
      <c r="F405" s="122">
        <f t="shared" si="221"/>
        <v>2385.1821012489813</v>
      </c>
      <c r="G405" s="122">
        <f t="shared" si="221"/>
        <v>2284.8839754493788</v>
      </c>
      <c r="H405" s="122">
        <f t="shared" si="221"/>
        <v>2281.8565214014316</v>
      </c>
      <c r="I405" s="122">
        <f t="shared" si="221"/>
        <v>2015.7924430002267</v>
      </c>
      <c r="J405" s="122">
        <f t="shared" si="221"/>
        <v>2298.3897687379863</v>
      </c>
      <c r="K405" s="122">
        <f t="shared" si="221"/>
        <v>2245.3976325182666</v>
      </c>
      <c r="L405" s="122">
        <f t="shared" si="221"/>
        <v>2565.1798241396787</v>
      </c>
      <c r="M405" s="122">
        <f t="shared" si="221"/>
        <v>1986.0547137296421</v>
      </c>
      <c r="N405" s="122">
        <f t="shared" si="221"/>
        <v>2096.7151066487136</v>
      </c>
      <c r="O405" s="122">
        <f t="shared" si="221"/>
        <v>2163.3973246356463</v>
      </c>
      <c r="P405" s="122">
        <f t="shared" si="221"/>
        <v>1511.5252827609286</v>
      </c>
      <c r="Q405" s="122">
        <f t="shared" si="221"/>
        <v>1502.7453744535317</v>
      </c>
      <c r="R405" s="122">
        <f t="shared" ref="R405:V405" si="222">SUM(R406:R407)</f>
        <v>1490.605003968466</v>
      </c>
      <c r="S405" s="122">
        <f t="shared" si="222"/>
        <v>1387.56506256281</v>
      </c>
      <c r="T405" s="122">
        <f t="shared" si="222"/>
        <v>1324.6793169805917</v>
      </c>
      <c r="U405" s="122">
        <f t="shared" si="222"/>
        <v>1220.5805071656976</v>
      </c>
      <c r="V405" s="122">
        <f t="shared" si="222"/>
        <v>1106.7863200584295</v>
      </c>
      <c r="W405" s="122">
        <f t="shared" ref="W405" si="223">SUM(W406:W407)</f>
        <v>1100.9058230890082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2622.7347475526885</v>
      </c>
      <c r="D406" s="98">
        <v>2465.3484937666954</v>
      </c>
      <c r="E406" s="98">
        <v>2498.8258925628643</v>
      </c>
      <c r="F406" s="98">
        <v>2385.1821012489813</v>
      </c>
      <c r="G406" s="98">
        <v>2284.8839754493788</v>
      </c>
      <c r="H406" s="98">
        <v>2281.8565214014316</v>
      </c>
      <c r="I406" s="98">
        <v>2015.7924430002267</v>
      </c>
      <c r="J406" s="98">
        <v>2298.3897687379863</v>
      </c>
      <c r="K406" s="98">
        <v>2245.3976325182666</v>
      </c>
      <c r="L406" s="98">
        <v>2565.1798241396787</v>
      </c>
      <c r="M406" s="98">
        <v>1986.0547137296421</v>
      </c>
      <c r="N406" s="98">
        <v>2096.7151066487136</v>
      </c>
      <c r="O406" s="98">
        <v>2163.3973246356463</v>
      </c>
      <c r="P406" s="98">
        <v>1511.5252827609286</v>
      </c>
      <c r="Q406" s="98">
        <v>1502.7453744535317</v>
      </c>
      <c r="R406" s="98">
        <v>1490.605003968466</v>
      </c>
      <c r="S406" s="98">
        <v>1387.56506256281</v>
      </c>
      <c r="T406" s="98">
        <v>1324.6793169805917</v>
      </c>
      <c r="U406" s="98">
        <v>1220.5805071656976</v>
      </c>
      <c r="V406" s="98">
        <v>1106.7863200584295</v>
      </c>
      <c r="W406" s="98">
        <v>1100.9058230890082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289.35569670806217</v>
      </c>
      <c r="D410" s="122">
        <v>317.39861758762265</v>
      </c>
      <c r="E410" s="122">
        <v>324.93996572843434</v>
      </c>
      <c r="F410" s="122">
        <v>310.26413533056024</v>
      </c>
      <c r="G410" s="122">
        <v>302.68932096453659</v>
      </c>
      <c r="H410" s="122">
        <v>299.33392804120632</v>
      </c>
      <c r="I410" s="122">
        <v>276.11257915377416</v>
      </c>
      <c r="J410" s="122">
        <v>287.60699773616119</v>
      </c>
      <c r="K410" s="122">
        <v>292.01651442827119</v>
      </c>
      <c r="L410" s="122">
        <v>341.89605748928142</v>
      </c>
      <c r="M410" s="122">
        <v>259.21932032224862</v>
      </c>
      <c r="N410" s="122">
        <v>259.41061181790371</v>
      </c>
      <c r="O410" s="122">
        <v>280.83492677655414</v>
      </c>
      <c r="P410" s="122">
        <v>218.96666438269085</v>
      </c>
      <c r="Q410" s="122">
        <v>237.91994607291124</v>
      </c>
      <c r="R410" s="122">
        <v>257.79980758620547</v>
      </c>
      <c r="S410" s="122">
        <v>238.59136549172194</v>
      </c>
      <c r="T410" s="122">
        <v>224.00567684170684</v>
      </c>
      <c r="U410" s="122">
        <v>202.20762730825783</v>
      </c>
      <c r="V410" s="122">
        <v>176.47692280981846</v>
      </c>
      <c r="W410" s="122">
        <v>190.03178335607194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303.71151269161936</v>
      </c>
      <c r="D411" s="98">
        <v>324.20631147282711</v>
      </c>
      <c r="E411" s="98">
        <v>329.45318412245933</v>
      </c>
      <c r="F411" s="98">
        <v>315.08325223638252</v>
      </c>
      <c r="G411" s="98">
        <v>307.84237629153694</v>
      </c>
      <c r="H411" s="98">
        <v>306.22263791953208</v>
      </c>
      <c r="I411" s="98">
        <v>288.07079640122174</v>
      </c>
      <c r="J411" s="98">
        <v>297.19944093063759</v>
      </c>
      <c r="K411" s="98">
        <v>299.34063277451298</v>
      </c>
      <c r="L411" s="98">
        <v>347.02225708296322</v>
      </c>
      <c r="M411" s="98">
        <v>259.47649829243255</v>
      </c>
      <c r="N411" s="98">
        <v>266.77925291707265</v>
      </c>
      <c r="O411" s="98">
        <v>284.12175579603485</v>
      </c>
      <c r="P411" s="98">
        <v>218.96804309232681</v>
      </c>
      <c r="Q411" s="98">
        <v>256.5256420836086</v>
      </c>
      <c r="R411" s="98">
        <v>260.36683432453714</v>
      </c>
      <c r="S411" s="98">
        <v>242.95877194626541</v>
      </c>
      <c r="T411" s="98">
        <v>230.75905702118479</v>
      </c>
      <c r="U411" s="98">
        <v>209.93872298333844</v>
      </c>
      <c r="V411" s="98">
        <v>183.40211520601898</v>
      </c>
      <c r="W411" s="98">
        <v>191.25048314083145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148.87666936434147</v>
      </c>
      <c r="D412" s="98">
        <v>165.43183221736669</v>
      </c>
      <c r="E412" s="98">
        <v>165.14318099279882</v>
      </c>
      <c r="F412" s="98">
        <v>158.21478677267359</v>
      </c>
      <c r="G412" s="98">
        <v>156.22626057984209</v>
      </c>
      <c r="H412" s="98">
        <v>153.24885130309406</v>
      </c>
      <c r="I412" s="98">
        <v>152.12826553812735</v>
      </c>
      <c r="J412" s="98">
        <v>145.00456359577049</v>
      </c>
      <c r="K412" s="98">
        <v>149.71668460581728</v>
      </c>
      <c r="L412" s="98">
        <v>154.49796385529513</v>
      </c>
      <c r="M412" s="98">
        <v>0</v>
      </c>
      <c r="N412" s="98">
        <v>117.4897815705698</v>
      </c>
      <c r="O412" s="98">
        <v>130.93166628514601</v>
      </c>
      <c r="P412" s="98">
        <v>0</v>
      </c>
      <c r="Q412" s="98">
        <v>122.87087869677974</v>
      </c>
      <c r="R412" s="98">
        <v>129.68608860414059</v>
      </c>
      <c r="S412" s="98">
        <v>120.84744852260064</v>
      </c>
      <c r="T412" s="98">
        <v>109.99795882448302</v>
      </c>
      <c r="U412" s="98">
        <v>96.042026523585918</v>
      </c>
      <c r="V412" s="98">
        <v>82.321134455872127</v>
      </c>
      <c r="W412" s="98">
        <v>86.584142874137768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148.87666936434147</v>
      </c>
      <c r="D413" s="101">
        <v>165.43183221736669</v>
      </c>
      <c r="E413" s="101">
        <v>165.14318099279882</v>
      </c>
      <c r="F413" s="101">
        <v>158.21478677267359</v>
      </c>
      <c r="G413" s="101">
        <v>156.22626057984209</v>
      </c>
      <c r="H413" s="101">
        <v>153.24885130309406</v>
      </c>
      <c r="I413" s="101">
        <v>152.12826553812735</v>
      </c>
      <c r="J413" s="101">
        <v>145.00456359577049</v>
      </c>
      <c r="K413" s="101">
        <v>149.71668460581728</v>
      </c>
      <c r="L413" s="101">
        <v>154.49796385529513</v>
      </c>
      <c r="M413" s="101">
        <v>0</v>
      </c>
      <c r="N413" s="101">
        <v>117.4897815705698</v>
      </c>
      <c r="O413" s="101">
        <v>130.93166628514601</v>
      </c>
      <c r="P413" s="101">
        <v>0</v>
      </c>
      <c r="Q413" s="101">
        <v>122.87087869677974</v>
      </c>
      <c r="R413" s="101">
        <v>129.68608860414059</v>
      </c>
      <c r="S413" s="101">
        <v>120.84744852260064</v>
      </c>
      <c r="T413" s="101">
        <v>109.99795882448302</v>
      </c>
      <c r="U413" s="101">
        <v>96.042026523585918</v>
      </c>
      <c r="V413" s="101">
        <v>82.321134455872127</v>
      </c>
      <c r="W413" s="101">
        <v>86.584142874137768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31.004504827581481</v>
      </c>
      <c r="D419" s="122">
        <v>28.90267111313355</v>
      </c>
      <c r="E419" s="122">
        <v>28.611016869713787</v>
      </c>
      <c r="F419" s="122">
        <v>27.435014635297016</v>
      </c>
      <c r="G419" s="122">
        <v>29.793585495174511</v>
      </c>
      <c r="H419" s="122">
        <v>35.237484599644681</v>
      </c>
      <c r="I419" s="122">
        <v>37.38078980751736</v>
      </c>
      <c r="J419" s="122">
        <v>47.073689205549762</v>
      </c>
      <c r="K419" s="122">
        <v>38.556868442633167</v>
      </c>
      <c r="L419" s="122">
        <v>46.960983290996012</v>
      </c>
      <c r="M419" s="122">
        <v>46.59525731823372</v>
      </c>
      <c r="N419" s="122">
        <v>46.79441815615214</v>
      </c>
      <c r="O419" s="122">
        <v>44.654881876488005</v>
      </c>
      <c r="P419" s="122">
        <v>37.065378102764377</v>
      </c>
      <c r="Q419" s="122">
        <v>35.559773071064875</v>
      </c>
      <c r="R419" s="122">
        <v>38.889909129121989</v>
      </c>
      <c r="S419" s="122">
        <v>37.679590663178168</v>
      </c>
      <c r="T419" s="122">
        <v>37.699190000319767</v>
      </c>
      <c r="U419" s="122">
        <v>38.361423192867925</v>
      </c>
      <c r="V419" s="122">
        <v>38.18792418868432</v>
      </c>
      <c r="W419" s="122">
        <v>35.562896067393666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61.223492838222555</v>
      </c>
      <c r="D420" s="98">
        <v>60.775021100154028</v>
      </c>
      <c r="E420" s="98">
        <v>61.043677975304448</v>
      </c>
      <c r="F420" s="98">
        <v>62.329830390388629</v>
      </c>
      <c r="G420" s="98">
        <v>62.549793104693258</v>
      </c>
      <c r="H420" s="98">
        <v>69.444058246529821</v>
      </c>
      <c r="I420" s="98">
        <v>63.047658396999736</v>
      </c>
      <c r="J420" s="98">
        <v>66.312857570150427</v>
      </c>
      <c r="K420" s="98">
        <v>60.279065024320033</v>
      </c>
      <c r="L420" s="98">
        <v>78.534278161056818</v>
      </c>
      <c r="M420" s="98">
        <v>74.082179780689287</v>
      </c>
      <c r="N420" s="98">
        <v>73.098731553980983</v>
      </c>
      <c r="O420" s="98">
        <v>71.77250001644984</v>
      </c>
      <c r="P420" s="98">
        <v>70.537294091007738</v>
      </c>
      <c r="Q420" s="98">
        <v>69.75532973396146</v>
      </c>
      <c r="R420" s="98">
        <v>68.103021700675043</v>
      </c>
      <c r="S420" s="98">
        <v>66.96802594151707</v>
      </c>
      <c r="T420" s="98">
        <v>65.970920831759642</v>
      </c>
      <c r="U420" s="98">
        <v>64.917114139681274</v>
      </c>
      <c r="V420" s="98">
        <v>63.593420752956455</v>
      </c>
      <c r="W420" s="98">
        <v>62.601474639268012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138.6478794580886</v>
      </c>
      <c r="D423" s="118">
        <f t="shared" si="225"/>
        <v>131.43406927480916</v>
      </c>
      <c r="E423" s="118">
        <f t="shared" si="225"/>
        <v>132.32532778850336</v>
      </c>
      <c r="F423" s="118">
        <f t="shared" si="225"/>
        <v>124.42662130953529</v>
      </c>
      <c r="G423" s="118">
        <f t="shared" si="225"/>
        <v>118.0903811248098</v>
      </c>
      <c r="H423" s="118">
        <f t="shared" si="225"/>
        <v>117.26549657205855</v>
      </c>
      <c r="I423" s="118">
        <f t="shared" si="225"/>
        <v>102.4829911589491</v>
      </c>
      <c r="J423" s="118">
        <f t="shared" si="225"/>
        <v>113.8903475190953</v>
      </c>
      <c r="K423" s="118">
        <f t="shared" si="225"/>
        <v>111.25093578764479</v>
      </c>
      <c r="L423" s="118">
        <f t="shared" si="225"/>
        <v>126.77257404799589</v>
      </c>
      <c r="M423" s="118">
        <f t="shared" si="225"/>
        <v>96.496549654863401</v>
      </c>
      <c r="N423" s="118">
        <f t="shared" si="225"/>
        <v>100.86690107512801</v>
      </c>
      <c r="O423" s="118">
        <f t="shared" si="225"/>
        <v>103.01189677596837</v>
      </c>
      <c r="P423" s="118">
        <f t="shared" si="225"/>
        <v>73.152150210692668</v>
      </c>
      <c r="Q423" s="118">
        <f t="shared" si="225"/>
        <v>73.726863068559965</v>
      </c>
      <c r="R423" s="118">
        <f t="shared" ref="R423:V423" si="226">R424+R427+R429+R438</f>
        <v>73.011447801840163</v>
      </c>
      <c r="S423" s="118">
        <f t="shared" si="226"/>
        <v>67.536765199790239</v>
      </c>
      <c r="T423" s="118">
        <f t="shared" si="226"/>
        <v>64.005419189130208</v>
      </c>
      <c r="U423" s="118">
        <f t="shared" si="226"/>
        <v>58.682531594157929</v>
      </c>
      <c r="V423" s="118">
        <f t="shared" si="226"/>
        <v>52.831808631210734</v>
      </c>
      <c r="W423" s="118">
        <f t="shared" ref="W423" si="227">W424+W427+W429+W438</f>
        <v>52.48375305989633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122.30277486608216</v>
      </c>
      <c r="D424" s="123">
        <f t="shared" si="228"/>
        <v>114.19919044823683</v>
      </c>
      <c r="E424" s="123">
        <f t="shared" si="228"/>
        <v>114.91221850469762</v>
      </c>
      <c r="F424" s="123">
        <f t="shared" si="228"/>
        <v>107.88062457784632</v>
      </c>
      <c r="G424" s="123">
        <f t="shared" si="228"/>
        <v>101.94154287392629</v>
      </c>
      <c r="H424" s="123">
        <f t="shared" si="228"/>
        <v>100.95589049677378</v>
      </c>
      <c r="I424" s="123">
        <f t="shared" si="228"/>
        <v>87.63687895978579</v>
      </c>
      <c r="J424" s="123">
        <f t="shared" si="228"/>
        <v>98.664753782898458</v>
      </c>
      <c r="K424" s="123">
        <f t="shared" si="228"/>
        <v>96.141308599613325</v>
      </c>
      <c r="L424" s="123">
        <f t="shared" si="228"/>
        <v>109.11848737315304</v>
      </c>
      <c r="M424" s="123">
        <f t="shared" si="228"/>
        <v>82.596226927821547</v>
      </c>
      <c r="N424" s="123">
        <f t="shared" si="228"/>
        <v>86.773087335751612</v>
      </c>
      <c r="O424" s="123">
        <f t="shared" si="228"/>
        <v>88.574112217478145</v>
      </c>
      <c r="P424" s="123">
        <f t="shared" si="228"/>
        <v>61.427793432369505</v>
      </c>
      <c r="Q424" s="123">
        <f t="shared" si="228"/>
        <v>60.699707672434378</v>
      </c>
      <c r="R424" s="123">
        <f t="shared" ref="R424:V424" si="229">SUM(R425:R426)</f>
        <v>59.897337892465252</v>
      </c>
      <c r="S424" s="123">
        <f t="shared" si="229"/>
        <v>55.397123230462036</v>
      </c>
      <c r="T424" s="123">
        <f t="shared" si="229"/>
        <v>52.544147746957059</v>
      </c>
      <c r="U424" s="123">
        <f t="shared" si="229"/>
        <v>48.156289000331093</v>
      </c>
      <c r="V424" s="123">
        <f t="shared" si="229"/>
        <v>43.425637944792555</v>
      </c>
      <c r="W424" s="123">
        <f t="shared" ref="W424" si="230">SUM(W425:W426)</f>
        <v>42.834797119223992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120.5062028568573</v>
      </c>
      <c r="D425" s="99">
        <v>112.53379194876075</v>
      </c>
      <c r="E425" s="99">
        <v>113.24693672636019</v>
      </c>
      <c r="F425" s="99">
        <v>106.33059884887895</v>
      </c>
      <c r="G425" s="99">
        <v>100.49478207384124</v>
      </c>
      <c r="H425" s="99">
        <v>99.543013213188843</v>
      </c>
      <c r="I425" s="99">
        <v>86.432522521129513</v>
      </c>
      <c r="J425" s="99">
        <v>97.287829348599175</v>
      </c>
      <c r="K425" s="99">
        <v>94.800509250217758</v>
      </c>
      <c r="L425" s="99">
        <v>107.54710973503575</v>
      </c>
      <c r="M425" s="99">
        <v>81.461666639666973</v>
      </c>
      <c r="N425" s="99">
        <v>85.560043656320104</v>
      </c>
      <c r="O425" s="99">
        <v>87.299151784464172</v>
      </c>
      <c r="P425" s="99">
        <v>60.581498073734906</v>
      </c>
      <c r="Q425" s="99">
        <v>59.822747548957445</v>
      </c>
      <c r="R425" s="99">
        <v>59.018393537284936</v>
      </c>
      <c r="S425" s="99">
        <v>54.590579385638613</v>
      </c>
      <c r="T425" s="99">
        <v>51.782408830946991</v>
      </c>
      <c r="U425" s="99">
        <v>47.468012411421206</v>
      </c>
      <c r="V425" s="99">
        <v>42.817429272103595</v>
      </c>
      <c r="W425" s="99">
        <v>42.218182395126028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1.7965720092248545</v>
      </c>
      <c r="D426" s="99">
        <v>1.6653984994760891</v>
      </c>
      <c r="E426" s="99">
        <v>1.6652817783374267</v>
      </c>
      <c r="F426" s="99">
        <v>1.5500257289673705</v>
      </c>
      <c r="G426" s="99">
        <v>1.4467608000850574</v>
      </c>
      <c r="H426" s="99">
        <v>1.4128772835849375</v>
      </c>
      <c r="I426" s="99">
        <v>1.2043564386562744</v>
      </c>
      <c r="J426" s="99">
        <v>1.3769244342992855</v>
      </c>
      <c r="K426" s="99">
        <v>1.3407993493955612</v>
      </c>
      <c r="L426" s="99">
        <v>1.5713776381173004</v>
      </c>
      <c r="M426" s="99">
        <v>1.1345602881545678</v>
      </c>
      <c r="N426" s="99">
        <v>1.2130436794315136</v>
      </c>
      <c r="O426" s="99">
        <v>1.2749604330139745</v>
      </c>
      <c r="P426" s="99">
        <v>0.84629535863459637</v>
      </c>
      <c r="Q426" s="99">
        <v>0.87696012347693297</v>
      </c>
      <c r="R426" s="99">
        <v>0.87894435518031389</v>
      </c>
      <c r="S426" s="99">
        <v>0.80654384482342545</v>
      </c>
      <c r="T426" s="99">
        <v>0.7617389160100656</v>
      </c>
      <c r="U426" s="99">
        <v>0.68827658890988908</v>
      </c>
      <c r="V426" s="99">
        <v>0.6082086726889584</v>
      </c>
      <c r="W426" s="99">
        <v>0.61661472409796048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3.0652663427835534E-2</v>
      </c>
      <c r="D427" s="123">
        <f t="shared" si="231"/>
        <v>7.2709277448988526E-3</v>
      </c>
      <c r="E427" s="123">
        <f t="shared" si="231"/>
        <v>7.1053625579405894E-2</v>
      </c>
      <c r="F427" s="123">
        <f t="shared" si="231"/>
        <v>8.8734629186280112E-2</v>
      </c>
      <c r="G427" s="123">
        <f t="shared" si="231"/>
        <v>0.19387250169283168</v>
      </c>
      <c r="H427" s="123">
        <f t="shared" si="231"/>
        <v>0.29907991155417479</v>
      </c>
      <c r="I427" s="123">
        <f t="shared" si="231"/>
        <v>5.2927718082088855E-2</v>
      </c>
      <c r="J427" s="123">
        <f t="shared" si="231"/>
        <v>9.6898406736296794E-2</v>
      </c>
      <c r="K427" s="123">
        <f t="shared" si="231"/>
        <v>0.17592491870704238</v>
      </c>
      <c r="L427" s="123">
        <f t="shared" si="231"/>
        <v>0.21444458522579526</v>
      </c>
      <c r="M427" s="123">
        <f t="shared" si="231"/>
        <v>0.47051328428811112</v>
      </c>
      <c r="N427" s="123">
        <f t="shared" si="231"/>
        <v>0.47622636033026888</v>
      </c>
      <c r="O427" s="123">
        <f t="shared" si="231"/>
        <v>0.34545944241367482</v>
      </c>
      <c r="P427" s="123">
        <f t="shared" si="231"/>
        <v>0.42759671204149391</v>
      </c>
      <c r="Q427" s="123">
        <f t="shared" si="231"/>
        <v>0.3959228419672508</v>
      </c>
      <c r="R427" s="123">
        <f t="shared" si="231"/>
        <v>0.40386239025296206</v>
      </c>
      <c r="S427" s="123">
        <f t="shared" si="231"/>
        <v>0.24100375405114616</v>
      </c>
      <c r="T427" s="123">
        <f t="shared" si="231"/>
        <v>0.15364567187470246</v>
      </c>
      <c r="U427" s="123">
        <f t="shared" si="231"/>
        <v>0.11368077365049785</v>
      </c>
      <c r="V427" s="123">
        <f t="shared" si="231"/>
        <v>9.7387797481172711E-2</v>
      </c>
      <c r="W427" s="123">
        <f t="shared" si="231"/>
        <v>0.20698612101556849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3.0652663427835534E-2</v>
      </c>
      <c r="D428" s="99">
        <f>RES_hhdet_in_fecs!D67</f>
        <v>7.2709277448988526E-3</v>
      </c>
      <c r="E428" s="99">
        <f>RES_hhdet_in_fecs!E67</f>
        <v>7.1053625579405894E-2</v>
      </c>
      <c r="F428" s="99">
        <f>RES_hhdet_in_fecs!F67</f>
        <v>8.8734629186280112E-2</v>
      </c>
      <c r="G428" s="99">
        <f>RES_hhdet_in_fecs!G67</f>
        <v>0.19387250169283168</v>
      </c>
      <c r="H428" s="99">
        <f>RES_hhdet_in_fecs!H67</f>
        <v>0.29907991155417479</v>
      </c>
      <c r="I428" s="99">
        <f>RES_hhdet_in_fecs!I67</f>
        <v>5.2927718082088855E-2</v>
      </c>
      <c r="J428" s="99">
        <f>RES_hhdet_in_fecs!J67</f>
        <v>9.6898406736296794E-2</v>
      </c>
      <c r="K428" s="99">
        <f>RES_hhdet_in_fecs!K67</f>
        <v>0.17592491870704238</v>
      </c>
      <c r="L428" s="99">
        <f>RES_hhdet_in_fecs!L67</f>
        <v>0.21444458522579526</v>
      </c>
      <c r="M428" s="99">
        <f>RES_hhdet_in_fecs!M67</f>
        <v>0.47051328428811112</v>
      </c>
      <c r="N428" s="99">
        <f>RES_hhdet_in_fecs!N67</f>
        <v>0.47622636033026888</v>
      </c>
      <c r="O428" s="99">
        <f>RES_hhdet_in_fecs!O67</f>
        <v>0.34545944241367482</v>
      </c>
      <c r="P428" s="99">
        <f>RES_hhdet_in_fecs!P67</f>
        <v>0.42759671204149391</v>
      </c>
      <c r="Q428" s="99">
        <f>RES_hhdet_in_fecs!Q67</f>
        <v>0.3959228419672508</v>
      </c>
      <c r="R428" s="99">
        <f>RES_hhdet_in_fecs!R67</f>
        <v>0.40386239025296206</v>
      </c>
      <c r="S428" s="99">
        <f>RES_hhdet_in_fecs!S67</f>
        <v>0.24100375405114616</v>
      </c>
      <c r="T428" s="99">
        <f>RES_hhdet_in_fecs!T67</f>
        <v>0.15364567187470246</v>
      </c>
      <c r="U428" s="99">
        <f>RES_hhdet_in_fecs!U67</f>
        <v>0.11368077365049785</v>
      </c>
      <c r="V428" s="99">
        <f>RES_hhdet_in_fecs!V67</f>
        <v>9.7387797481172711E-2</v>
      </c>
      <c r="W428" s="99">
        <f>RES_hhdet_in_fecs!W67</f>
        <v>0.20698612101556849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13.792168178471073</v>
      </c>
      <c r="D429" s="123">
        <v>14.749005794123484</v>
      </c>
      <c r="E429" s="123">
        <v>14.883369913217857</v>
      </c>
      <c r="F429" s="123">
        <v>13.995649050656439</v>
      </c>
      <c r="G429" s="123">
        <v>13.499492411886383</v>
      </c>
      <c r="H429" s="123">
        <v>13.305355568134795</v>
      </c>
      <c r="I429" s="123">
        <v>12.303966605839229</v>
      </c>
      <c r="J429" s="123">
        <v>12.49674908259764</v>
      </c>
      <c r="K429" s="123">
        <v>12.583502264641737</v>
      </c>
      <c r="L429" s="123">
        <v>14.494543498857622</v>
      </c>
      <c r="M429" s="123">
        <v>10.642155323487868</v>
      </c>
      <c r="N429" s="123">
        <v>10.866175094021109</v>
      </c>
      <c r="O429" s="123">
        <v>11.438105204883275</v>
      </c>
      <c r="P429" s="123">
        <v>8.7761796310431084</v>
      </c>
      <c r="Q429" s="123">
        <v>10.181548680235574</v>
      </c>
      <c r="R429" s="123">
        <v>10.297160719080802</v>
      </c>
      <c r="S429" s="123">
        <v>9.5581538860392197</v>
      </c>
      <c r="T429" s="123">
        <v>9.0235602762181166</v>
      </c>
      <c r="U429" s="123">
        <v>8.1727306993795779</v>
      </c>
      <c r="V429" s="123">
        <v>7.1233429690103778</v>
      </c>
      <c r="W429" s="123">
        <v>7.3292262847278318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13.95456448370558</v>
      </c>
      <c r="D430" s="99">
        <v>14.798786336294279</v>
      </c>
      <c r="E430" s="99">
        <v>14.930837721690297</v>
      </c>
      <c r="F430" s="99">
        <v>14.04630316486249</v>
      </c>
      <c r="G430" s="99">
        <v>13.53966015382772</v>
      </c>
      <c r="H430" s="99">
        <v>13.35856299758953</v>
      </c>
      <c r="I430" s="99">
        <v>12.351810169786173</v>
      </c>
      <c r="J430" s="99">
        <v>12.580063175113752</v>
      </c>
      <c r="K430" s="99">
        <v>12.638137680086558</v>
      </c>
      <c r="L430" s="99">
        <v>14.549171333638645</v>
      </c>
      <c r="M430" s="99">
        <v>10.642903168076391</v>
      </c>
      <c r="N430" s="99">
        <v>10.886383397441431</v>
      </c>
      <c r="O430" s="99">
        <v>11.46510999253633</v>
      </c>
      <c r="P430" s="99">
        <v>8.7761761130299458</v>
      </c>
      <c r="Q430" s="99">
        <v>10.212021934708986</v>
      </c>
      <c r="R430" s="99">
        <v>10.308855968759165</v>
      </c>
      <c r="S430" s="99">
        <v>9.5586581741059717</v>
      </c>
      <c r="T430" s="99">
        <v>9.0204924912327833</v>
      </c>
      <c r="U430" s="99">
        <v>8.1644544130493788</v>
      </c>
      <c r="V430" s="99">
        <v>7.0951428960319527</v>
      </c>
      <c r="W430" s="99">
        <v>7.3341857323819371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11.422512604307581</v>
      </c>
      <c r="D431" s="99">
        <v>12.263199970130604</v>
      </c>
      <c r="E431" s="99">
        <v>12.373724994803366</v>
      </c>
      <c r="F431" s="99">
        <v>11.690684032449504</v>
      </c>
      <c r="G431" s="99">
        <v>11.337805476543684</v>
      </c>
      <c r="H431" s="99">
        <v>11.201152475782779</v>
      </c>
      <c r="I431" s="99">
        <v>10.507905374127755</v>
      </c>
      <c r="J431" s="99">
        <v>10.593600208481398</v>
      </c>
      <c r="K431" s="99">
        <v>10.741503937954329</v>
      </c>
      <c r="L431" s="99">
        <v>12.197636782087208</v>
      </c>
      <c r="M431" s="99">
        <v>0</v>
      </c>
      <c r="N431" s="99">
        <v>9.3035123263550705</v>
      </c>
      <c r="O431" s="99">
        <v>10.021328235154062</v>
      </c>
      <c r="P431" s="99">
        <v>0</v>
      </c>
      <c r="Q431" s="99">
        <v>9.2689826920626039</v>
      </c>
      <c r="R431" s="99">
        <v>9.486133637498094</v>
      </c>
      <c r="S431" s="99">
        <v>8.8687540502037656</v>
      </c>
      <c r="T431" s="99">
        <v>8.4052236050690485</v>
      </c>
      <c r="U431" s="99">
        <v>7.6355295648196382</v>
      </c>
      <c r="V431" s="99">
        <v>6.6567928730264514</v>
      </c>
      <c r="W431" s="99">
        <v>6.9082504510346343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6.8404028031478212</v>
      </c>
      <c r="D432" s="102">
        <v>7.5513346026012993</v>
      </c>
      <c r="E432" s="102">
        <v>7.484298695776717</v>
      </c>
      <c r="F432" s="102">
        <v>7.0531608532014411</v>
      </c>
      <c r="G432" s="102">
        <v>6.8712127967436887</v>
      </c>
      <c r="H432" s="102">
        <v>6.6852811678102073</v>
      </c>
      <c r="I432" s="102">
        <v>6.5229085379714773</v>
      </c>
      <c r="J432" s="102">
        <v>6.1378533048463186</v>
      </c>
      <c r="K432" s="102">
        <v>6.3210265025387447</v>
      </c>
      <c r="L432" s="102">
        <v>6.4774443164652968</v>
      </c>
      <c r="M432" s="102">
        <v>0</v>
      </c>
      <c r="N432" s="102">
        <v>4.7943713518699154</v>
      </c>
      <c r="O432" s="102">
        <v>5.2834600830177232</v>
      </c>
      <c r="P432" s="102">
        <v>0</v>
      </c>
      <c r="Q432" s="102">
        <v>4.8913632890528795</v>
      </c>
      <c r="R432" s="102">
        <v>5.1347369646374075</v>
      </c>
      <c r="S432" s="102">
        <v>4.7544669508614676</v>
      </c>
      <c r="T432" s="102">
        <v>4.2998778658386083</v>
      </c>
      <c r="U432" s="102">
        <v>3.7350458083472682</v>
      </c>
      <c r="V432" s="102">
        <v>3.1846972521105568</v>
      </c>
      <c r="W432" s="102">
        <v>3.3203795090567518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4.5821098011597607</v>
      </c>
      <c r="D433" s="105">
        <v>4.7118653675293034</v>
      </c>
      <c r="E433" s="105">
        <v>4.8894262990266508</v>
      </c>
      <c r="F433" s="105">
        <v>4.6375231792480616</v>
      </c>
      <c r="G433" s="105">
        <v>4.4665926797999935</v>
      </c>
      <c r="H433" s="105">
        <v>4.5158713079725725</v>
      </c>
      <c r="I433" s="105">
        <v>3.9849968361562782</v>
      </c>
      <c r="J433" s="105">
        <v>4.4557469036350801</v>
      </c>
      <c r="K433" s="105">
        <v>4.4204774354155827</v>
      </c>
      <c r="L433" s="105">
        <v>5.7201924656219152</v>
      </c>
      <c r="M433" s="105">
        <v>0</v>
      </c>
      <c r="N433" s="105">
        <v>4.5091409744851552</v>
      </c>
      <c r="O433" s="105">
        <v>4.7378681521363397</v>
      </c>
      <c r="P433" s="105">
        <v>0</v>
      </c>
      <c r="Q433" s="105">
        <v>4.3776194030097235</v>
      </c>
      <c r="R433" s="105">
        <v>4.3513966728606857</v>
      </c>
      <c r="S433" s="105">
        <v>4.114287099342298</v>
      </c>
      <c r="T433" s="105">
        <v>4.1053457392304393</v>
      </c>
      <c r="U433" s="105">
        <v>3.90048375647237</v>
      </c>
      <c r="V433" s="105">
        <v>3.472095620915896</v>
      </c>
      <c r="W433" s="105">
        <v>3.5878709419778829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11.78878619903255</v>
      </c>
      <c r="D434" s="102">
        <v>13.406802983963431</v>
      </c>
      <c r="E434" s="102">
        <v>13.265856793977923</v>
      </c>
      <c r="F434" s="102">
        <v>12.626289864421141</v>
      </c>
      <c r="G434" s="102">
        <v>12.474490144347977</v>
      </c>
      <c r="H434" s="102">
        <v>12.132774852662694</v>
      </c>
      <c r="I434" s="102">
        <v>12.360131881898276</v>
      </c>
      <c r="J434" s="102">
        <v>11.183608400931284</v>
      </c>
      <c r="K434" s="102">
        <v>11.785984744251436</v>
      </c>
      <c r="L434" s="102">
        <v>11.433701947267252</v>
      </c>
      <c r="M434" s="102">
        <v>11.343719215788619</v>
      </c>
      <c r="N434" s="102">
        <v>10.984866544533297</v>
      </c>
      <c r="O434" s="102">
        <v>10.665483195154394</v>
      </c>
      <c r="P434" s="102">
        <v>0</v>
      </c>
      <c r="Q434" s="102">
        <v>10.512235553607894</v>
      </c>
      <c r="R434" s="102">
        <v>10.501473479857845</v>
      </c>
      <c r="S434" s="102">
        <v>10.220097801391962</v>
      </c>
      <c r="T434" s="102">
        <v>9.5922953787242555</v>
      </c>
      <c r="U434" s="102">
        <v>8.9534586581162277</v>
      </c>
      <c r="V434" s="102">
        <v>8.275254275568285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10.124028685246945</v>
      </c>
      <c r="D435" s="105">
        <v>11.613222951968268</v>
      </c>
      <c r="E435" s="105">
        <v>11.458254526676669</v>
      </c>
      <c r="F435" s="105">
        <v>10.917333701763633</v>
      </c>
      <c r="G435" s="105">
        <v>10.814697933128061</v>
      </c>
      <c r="H435" s="105">
        <v>10.494637582475091</v>
      </c>
      <c r="I435" s="105">
        <v>10.811932190687703</v>
      </c>
      <c r="J435" s="105">
        <v>9.6401300554343479</v>
      </c>
      <c r="K435" s="105">
        <v>10.220612246600322</v>
      </c>
      <c r="L435" s="105">
        <v>9.68908552871107</v>
      </c>
      <c r="M435" s="105">
        <v>9.7650404391164969</v>
      </c>
      <c r="N435" s="105">
        <v>9.4269916749407692</v>
      </c>
      <c r="O435" s="105">
        <v>9.2286030783203561</v>
      </c>
      <c r="P435" s="105">
        <v>9.334910481300593</v>
      </c>
      <c r="Q435" s="105">
        <v>9.2814447255743335</v>
      </c>
      <c r="R435" s="105">
        <v>9.3527931604365886</v>
      </c>
      <c r="S435" s="105">
        <v>9.1459005241732694</v>
      </c>
      <c r="T435" s="105">
        <v>8.5677524325078149</v>
      </c>
      <c r="U435" s="105">
        <v>8.0057911844176441</v>
      </c>
      <c r="V435" s="105">
        <v>7.4176918919022867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5.7301911921233692</v>
      </c>
      <c r="D436" s="99">
        <v>6.8540903055459701</v>
      </c>
      <c r="E436" s="99">
        <v>6.6342589667348912</v>
      </c>
      <c r="F436" s="99">
        <v>6.3275684339926892</v>
      </c>
      <c r="G436" s="99">
        <v>6.3346113453073807</v>
      </c>
      <c r="H436" s="99">
        <v>6.0525111188914051</v>
      </c>
      <c r="I436" s="99">
        <v>6.5836310500640911</v>
      </c>
      <c r="J436" s="99">
        <v>5.3949097340779719</v>
      </c>
      <c r="K436" s="99">
        <v>5.8740007650862358</v>
      </c>
      <c r="L436" s="99">
        <v>4.8160212663804352</v>
      </c>
      <c r="M436" s="99">
        <v>5.2565793370863929</v>
      </c>
      <c r="N436" s="99">
        <v>4.855454374228473</v>
      </c>
      <c r="O436" s="99">
        <v>4.8202392796482174</v>
      </c>
      <c r="P436" s="99">
        <v>5.0166154140695527</v>
      </c>
      <c r="Q436" s="99">
        <v>5.005786289846589</v>
      </c>
      <c r="R436" s="99">
        <v>5.1815390691639749</v>
      </c>
      <c r="S436" s="99">
        <v>5.0722449473225586</v>
      </c>
      <c r="T436" s="99">
        <v>4.5471642998535309</v>
      </c>
      <c r="U436" s="99">
        <v>4.0957156757812792</v>
      </c>
      <c r="V436" s="99">
        <v>3.7468070528462492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4.7591326464222972</v>
      </c>
      <c r="E437" s="99">
        <v>4.8239955599417783</v>
      </c>
      <c r="F437" s="99">
        <v>4.5897652677709448</v>
      </c>
      <c r="G437" s="99">
        <v>4.4800865878206784</v>
      </c>
      <c r="H437" s="99">
        <v>4.442126463583687</v>
      </c>
      <c r="I437" s="99">
        <v>4.2283011406236133</v>
      </c>
      <c r="J437" s="99">
        <v>4.2452203213563751</v>
      </c>
      <c r="K437" s="99">
        <v>4.3466114815140866</v>
      </c>
      <c r="L437" s="99">
        <v>4.8730642623306366</v>
      </c>
      <c r="M437" s="99">
        <v>4.508461102030104</v>
      </c>
      <c r="N437" s="99">
        <v>4.5715373007122961</v>
      </c>
      <c r="O437" s="99">
        <v>4.4083637986721396</v>
      </c>
      <c r="P437" s="99">
        <v>4.3182950672310421</v>
      </c>
      <c r="Q437" s="99">
        <v>4.2756584357277463</v>
      </c>
      <c r="R437" s="99">
        <v>4.1712540912726137</v>
      </c>
      <c r="S437" s="99">
        <v>4.0736555768507108</v>
      </c>
      <c r="T437" s="99">
        <v>4.0205881326542841</v>
      </c>
      <c r="U437" s="99">
        <v>3.9100755086363659</v>
      </c>
      <c r="V437" s="99">
        <v>3.6708848390560385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2.522283750107527</v>
      </c>
      <c r="D438" s="123">
        <v>2.478602104703945</v>
      </c>
      <c r="E438" s="123">
        <v>2.458685745008458</v>
      </c>
      <c r="F438" s="123">
        <v>2.461613051846252</v>
      </c>
      <c r="G438" s="123">
        <v>2.4554733373042832</v>
      </c>
      <c r="H438" s="123">
        <v>2.7051705955958076</v>
      </c>
      <c r="I438" s="123">
        <v>2.4892178752419993</v>
      </c>
      <c r="J438" s="123">
        <v>2.6319462468628951</v>
      </c>
      <c r="K438" s="123">
        <v>2.350200004682693</v>
      </c>
      <c r="L438" s="123">
        <v>2.945098590759434</v>
      </c>
      <c r="M438" s="123">
        <v>2.7876541192658659</v>
      </c>
      <c r="N438" s="123">
        <v>2.7514122850250082</v>
      </c>
      <c r="O438" s="123">
        <v>2.6542199111932803</v>
      </c>
      <c r="P438" s="123">
        <v>2.5205804352385535</v>
      </c>
      <c r="Q438" s="123">
        <v>2.4496838739227647</v>
      </c>
      <c r="R438" s="123">
        <v>2.413086800041143</v>
      </c>
      <c r="S438" s="123">
        <v>2.3404843292378361</v>
      </c>
      <c r="T438" s="123">
        <v>2.2840654940803442</v>
      </c>
      <c r="U438" s="123">
        <v>2.2398311207967589</v>
      </c>
      <c r="V438" s="123">
        <v>2.1854399199266248</v>
      </c>
      <c r="W438" s="123">
        <v>2.1127435349289359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2.8130220390958476</v>
      </c>
      <c r="D439" s="99">
        <v>2.7741488059227302</v>
      </c>
      <c r="E439" s="99">
        <v>2.7665030836235802</v>
      </c>
      <c r="F439" s="99">
        <v>2.7786424307345778</v>
      </c>
      <c r="G439" s="99">
        <v>2.7510927882382838</v>
      </c>
      <c r="H439" s="99">
        <v>3.0294064253287352</v>
      </c>
      <c r="I439" s="99">
        <v>2.7033379221287941</v>
      </c>
      <c r="J439" s="99">
        <v>2.8069364294312673</v>
      </c>
      <c r="K439" s="99">
        <v>2.5449773254742403</v>
      </c>
      <c r="L439" s="99">
        <v>3.2926091776749793</v>
      </c>
      <c r="M439" s="99">
        <v>3.0386161023235041</v>
      </c>
      <c r="N439" s="99">
        <v>2.9829186822509484</v>
      </c>
      <c r="O439" s="99">
        <v>2.8962217441688676</v>
      </c>
      <c r="P439" s="99">
        <v>2.8271144352249249</v>
      </c>
      <c r="Q439" s="99">
        <v>2.7768879224709266</v>
      </c>
      <c r="R439" s="99">
        <v>2.6964426693241705</v>
      </c>
      <c r="S439" s="99">
        <v>2.6347040835026849</v>
      </c>
      <c r="T439" s="99">
        <v>2.5788378739473186</v>
      </c>
      <c r="U439" s="99">
        <v>2.5246072353322586</v>
      </c>
      <c r="V439" s="99">
        <v>2.4601919502556653</v>
      </c>
      <c r="W439" s="99">
        <v>2.4006780771753569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2.2239879672928637</v>
      </c>
      <c r="D440" s="110">
        <v>2.2105927138878703</v>
      </c>
      <c r="E440" s="110">
        <v>2.1871395083541501</v>
      </c>
      <c r="F440" s="110">
        <v>2.2123580991717637</v>
      </c>
      <c r="G440" s="110">
        <v>2.1865910695389736</v>
      </c>
      <c r="H440" s="110">
        <v>2.3711630105389103</v>
      </c>
      <c r="I440" s="110">
        <v>2.1773770895868747</v>
      </c>
      <c r="J440" s="110">
        <v>2.2037867073163468</v>
      </c>
      <c r="K440" s="110">
        <v>2.0044705336723982</v>
      </c>
      <c r="L440" s="110">
        <v>2.4282238416162905</v>
      </c>
      <c r="M440" s="110">
        <v>2.3622286030540298</v>
      </c>
      <c r="N440" s="110">
        <v>2.3395708127245372</v>
      </c>
      <c r="O440" s="110">
        <v>2.2557128148235819</v>
      </c>
      <c r="P440" s="110">
        <v>2.1811377031631523</v>
      </c>
      <c r="Q440" s="110">
        <v>2.1094261664957927</v>
      </c>
      <c r="R440" s="110">
        <v>2.0358697547629561</v>
      </c>
      <c r="S440" s="110">
        <v>1.9619704277485541</v>
      </c>
      <c r="T440" s="110">
        <v>1.8909986520922508</v>
      </c>
      <c r="U440" s="110">
        <v>1.8284534968141362</v>
      </c>
      <c r="V440" s="110">
        <v>1.7724501687383816</v>
      </c>
      <c r="W440" s="110">
        <v>1.7340333089863087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90.624554770821234</v>
      </c>
      <c r="D442" s="118">
        <f t="shared" si="232"/>
        <v>86.804451106202549</v>
      </c>
      <c r="E442" s="118">
        <f t="shared" si="232"/>
        <v>88.522778942242567</v>
      </c>
      <c r="F442" s="118">
        <f t="shared" si="232"/>
        <v>84.239042461557858</v>
      </c>
      <c r="G442" s="118">
        <f t="shared" si="232"/>
        <v>81.070540152610931</v>
      </c>
      <c r="H442" s="118">
        <f t="shared" si="232"/>
        <v>81.642717479422927</v>
      </c>
      <c r="I442" s="118">
        <f t="shared" si="232"/>
        <v>71.606162189942125</v>
      </c>
      <c r="J442" s="118">
        <f t="shared" si="232"/>
        <v>80.516462574186292</v>
      </c>
      <c r="K442" s="118">
        <f t="shared" si="232"/>
        <v>79.777275282835362</v>
      </c>
      <c r="L442" s="118">
        <f t="shared" si="232"/>
        <v>91.992580361218046</v>
      </c>
      <c r="M442" s="118">
        <f t="shared" si="232"/>
        <v>71.889927515144478</v>
      </c>
      <c r="N442" s="118">
        <f t="shared" si="232"/>
        <v>76.594636803013827</v>
      </c>
      <c r="O442" s="118">
        <f t="shared" si="232"/>
        <v>79.688279474413719</v>
      </c>
      <c r="P442" s="118">
        <f t="shared" si="232"/>
        <v>58.644071718871011</v>
      </c>
      <c r="Q442" s="118">
        <f t="shared" si="232"/>
        <v>60.353983698933348</v>
      </c>
      <c r="R442" s="118">
        <f t="shared" ref="R442:V442" si="233">R443+R446+R448+R457</f>
        <v>60.572606913576507</v>
      </c>
      <c r="S442" s="118">
        <f t="shared" si="233"/>
        <v>56.111592433214504</v>
      </c>
      <c r="T442" s="118">
        <f t="shared" si="233"/>
        <v>53.330396027352393</v>
      </c>
      <c r="U442" s="118">
        <f t="shared" si="233"/>
        <v>49.104805785224649</v>
      </c>
      <c r="V442" s="118">
        <f t="shared" si="233"/>
        <v>44.406115596594383</v>
      </c>
      <c r="W442" s="118">
        <f t="shared" ref="W442" si="234">W443+W446+W448+W457</f>
        <v>44.780804185279422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79.857780458219764</v>
      </c>
      <c r="D443" s="123">
        <f t="shared" si="235"/>
        <v>75.460031768766683</v>
      </c>
      <c r="E443" s="123">
        <f t="shared" si="235"/>
        <v>76.831424648600745</v>
      </c>
      <c r="F443" s="123">
        <f t="shared" si="235"/>
        <v>72.96374809220643</v>
      </c>
      <c r="G443" s="123">
        <f t="shared" si="235"/>
        <v>69.732794907430971</v>
      </c>
      <c r="H443" s="123">
        <f t="shared" si="235"/>
        <v>69.834964100441255</v>
      </c>
      <c r="I443" s="123">
        <f t="shared" si="235"/>
        <v>61.295267130445332</v>
      </c>
      <c r="J443" s="123">
        <f t="shared" si="235"/>
        <v>69.791057031966574</v>
      </c>
      <c r="K443" s="123">
        <f t="shared" si="235"/>
        <v>68.780133655817522</v>
      </c>
      <c r="L443" s="123">
        <f t="shared" si="235"/>
        <v>78.979814023143348</v>
      </c>
      <c r="M443" s="123">
        <f t="shared" si="235"/>
        <v>60.641395022679369</v>
      </c>
      <c r="N443" s="123">
        <f t="shared" si="235"/>
        <v>64.892321090072272</v>
      </c>
      <c r="O443" s="123">
        <f t="shared" si="235"/>
        <v>67.75331479055518</v>
      </c>
      <c r="P443" s="123">
        <f t="shared" si="235"/>
        <v>48.1398138292477</v>
      </c>
      <c r="Q443" s="123">
        <f t="shared" si="235"/>
        <v>48.55173507660345</v>
      </c>
      <c r="R443" s="123">
        <f t="shared" ref="R443:V443" si="236">SUM(R444:R445)</f>
        <v>48.461667564709195</v>
      </c>
      <c r="S443" s="123">
        <f t="shared" si="236"/>
        <v>45.213948662602085</v>
      </c>
      <c r="T443" s="123">
        <f t="shared" si="236"/>
        <v>43.185735218491487</v>
      </c>
      <c r="U443" s="123">
        <f t="shared" si="236"/>
        <v>39.809813956723261</v>
      </c>
      <c r="V443" s="123">
        <f t="shared" si="236"/>
        <v>36.080860877254011</v>
      </c>
      <c r="W443" s="123">
        <f t="shared" ref="W443" si="237">SUM(W444:W445)</f>
        <v>35.722292289150261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78.061208448994904</v>
      </c>
      <c r="D444" s="99">
        <v>73.7946332692906</v>
      </c>
      <c r="E444" s="99">
        <v>75.166142870263315</v>
      </c>
      <c r="F444" s="99">
        <v>71.41372236323906</v>
      </c>
      <c r="G444" s="99">
        <v>68.286034107345913</v>
      </c>
      <c r="H444" s="99">
        <v>68.422086816856321</v>
      </c>
      <c r="I444" s="99">
        <v>60.090910691789055</v>
      </c>
      <c r="J444" s="99">
        <v>68.41413259766729</v>
      </c>
      <c r="K444" s="99">
        <v>67.439334306421955</v>
      </c>
      <c r="L444" s="99">
        <v>77.40843638502605</v>
      </c>
      <c r="M444" s="99">
        <v>59.506834734524801</v>
      </c>
      <c r="N444" s="99">
        <v>63.679277410640758</v>
      </c>
      <c r="O444" s="99">
        <v>66.478354357541207</v>
      </c>
      <c r="P444" s="99">
        <v>47.293518470613101</v>
      </c>
      <c r="Q444" s="99">
        <v>47.674774953126516</v>
      </c>
      <c r="R444" s="99">
        <v>47.582723209528879</v>
      </c>
      <c r="S444" s="99">
        <v>44.407404817778662</v>
      </c>
      <c r="T444" s="99">
        <v>42.42399630248142</v>
      </c>
      <c r="U444" s="99">
        <v>39.121537367813374</v>
      </c>
      <c r="V444" s="99">
        <v>35.472652204565051</v>
      </c>
      <c r="W444" s="99">
        <v>35.105677565052297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1.7965720092248545</v>
      </c>
      <c r="D445" s="99">
        <v>1.6653984994760891</v>
      </c>
      <c r="E445" s="99">
        <v>1.6652817783374267</v>
      </c>
      <c r="F445" s="99">
        <v>1.5500257289673705</v>
      </c>
      <c r="G445" s="99">
        <v>1.4467608000850574</v>
      </c>
      <c r="H445" s="99">
        <v>1.4128772835849375</v>
      </c>
      <c r="I445" s="99">
        <v>1.2043564386562744</v>
      </c>
      <c r="J445" s="99">
        <v>1.3769244342992855</v>
      </c>
      <c r="K445" s="99">
        <v>1.3407993493955612</v>
      </c>
      <c r="L445" s="99">
        <v>1.5713776381173004</v>
      </c>
      <c r="M445" s="99">
        <v>1.1345602881545678</v>
      </c>
      <c r="N445" s="99">
        <v>1.2130436794315136</v>
      </c>
      <c r="O445" s="99">
        <v>1.2749604330139745</v>
      </c>
      <c r="P445" s="99">
        <v>0.84629535863459637</v>
      </c>
      <c r="Q445" s="99">
        <v>0.87696012347693297</v>
      </c>
      <c r="R445" s="99">
        <v>0.87894435518031389</v>
      </c>
      <c r="S445" s="99">
        <v>0.80654384482342545</v>
      </c>
      <c r="T445" s="99">
        <v>0.7617389160100656</v>
      </c>
      <c r="U445" s="99">
        <v>0.68827658890988908</v>
      </c>
      <c r="V445" s="99">
        <v>0.6082086726889584</v>
      </c>
      <c r="W445" s="99">
        <v>0.61661472409796048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8.0005295433104487E-2</v>
      </c>
      <c r="D446" s="123">
        <f t="shared" si="238"/>
        <v>1.9663934722963589E-2</v>
      </c>
      <c r="E446" s="123">
        <f t="shared" si="238"/>
        <v>0.19893998994262077</v>
      </c>
      <c r="F446" s="123">
        <f t="shared" si="238"/>
        <v>0.25691836074051555</v>
      </c>
      <c r="G446" s="123">
        <f t="shared" si="238"/>
        <v>0.58002056521210155</v>
      </c>
      <c r="H446" s="123">
        <f t="shared" si="238"/>
        <v>0.92384988402187374</v>
      </c>
      <c r="I446" s="123">
        <f t="shared" si="238"/>
        <v>0.16869018869616836</v>
      </c>
      <c r="J446" s="123">
        <f t="shared" si="238"/>
        <v>0.31852314834592388</v>
      </c>
      <c r="K446" s="123">
        <f t="shared" si="238"/>
        <v>0.59632683183572355</v>
      </c>
      <c r="L446" s="123">
        <f t="shared" si="238"/>
        <v>0.74943822035771601</v>
      </c>
      <c r="M446" s="123">
        <f t="shared" si="238"/>
        <v>1.7034199799455982</v>
      </c>
      <c r="N446" s="123">
        <f t="shared" si="238"/>
        <v>1.7964023148882637</v>
      </c>
      <c r="O446" s="123">
        <f t="shared" si="238"/>
        <v>1.3657588994240979</v>
      </c>
      <c r="P446" s="123">
        <f t="shared" si="238"/>
        <v>1.7745554847195346</v>
      </c>
      <c r="Q446" s="123">
        <f t="shared" si="238"/>
        <v>1.710003770066421</v>
      </c>
      <c r="R446" s="123">
        <f t="shared" si="238"/>
        <v>1.7871049286075316</v>
      </c>
      <c r="S446" s="123">
        <f t="shared" si="238"/>
        <v>1.0867838292740002</v>
      </c>
      <c r="T446" s="123">
        <f t="shared" si="238"/>
        <v>0.70368214841698651</v>
      </c>
      <c r="U446" s="123">
        <f t="shared" si="238"/>
        <v>0.52794257451686832</v>
      </c>
      <c r="V446" s="123">
        <f t="shared" si="238"/>
        <v>0.45864936318367994</v>
      </c>
      <c r="W446" s="123">
        <f t="shared" si="238"/>
        <v>0.9880644942647151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8.0005295433104487E-2</v>
      </c>
      <c r="D447" s="99">
        <f>RES_hhdet_in_tess!D67</f>
        <v>1.9663934722963589E-2</v>
      </c>
      <c r="E447" s="99">
        <f>RES_hhdet_in_tess!E67</f>
        <v>0.19893998994262077</v>
      </c>
      <c r="F447" s="99">
        <f>RES_hhdet_in_tess!F67</f>
        <v>0.25691836074051555</v>
      </c>
      <c r="G447" s="99">
        <f>RES_hhdet_in_tess!G67</f>
        <v>0.58002056521210155</v>
      </c>
      <c r="H447" s="99">
        <f>RES_hhdet_in_tess!H67</f>
        <v>0.92384988402187374</v>
      </c>
      <c r="I447" s="99">
        <f>RES_hhdet_in_tess!I67</f>
        <v>0.16869018869616836</v>
      </c>
      <c r="J447" s="99">
        <f>RES_hhdet_in_tess!J67</f>
        <v>0.31852314834592388</v>
      </c>
      <c r="K447" s="99">
        <f>RES_hhdet_in_tess!K67</f>
        <v>0.59632683183572355</v>
      </c>
      <c r="L447" s="99">
        <f>RES_hhdet_in_tess!L67</f>
        <v>0.74943822035771601</v>
      </c>
      <c r="M447" s="99">
        <f>RES_hhdet_in_tess!M67</f>
        <v>1.7034199799455982</v>
      </c>
      <c r="N447" s="99">
        <f>RES_hhdet_in_tess!N67</f>
        <v>1.7964023148882637</v>
      </c>
      <c r="O447" s="99">
        <f>RES_hhdet_in_tess!O67</f>
        <v>1.3657588994240979</v>
      </c>
      <c r="P447" s="99">
        <f>RES_hhdet_in_tess!P67</f>
        <v>1.7745554847195346</v>
      </c>
      <c r="Q447" s="99">
        <f>RES_hhdet_in_tess!Q67</f>
        <v>1.710003770066421</v>
      </c>
      <c r="R447" s="99">
        <f>RES_hhdet_in_tess!R67</f>
        <v>1.7871049286075316</v>
      </c>
      <c r="S447" s="99">
        <f>RES_hhdet_in_tess!S67</f>
        <v>1.0867838292740002</v>
      </c>
      <c r="T447" s="99">
        <f>RES_hhdet_in_tess!T67</f>
        <v>0.70368214841698651</v>
      </c>
      <c r="U447" s="99">
        <f>RES_hhdet_in_tess!U67</f>
        <v>0.52794257451686832</v>
      </c>
      <c r="V447" s="99">
        <f>RES_hhdet_in_tess!V67</f>
        <v>0.45864936318367994</v>
      </c>
      <c r="W447" s="99">
        <f>RES_hhdet_in_tess!W67</f>
        <v>0.9880644942647151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8.9694594174800244</v>
      </c>
      <c r="D448" s="123">
        <v>9.6227018542855216</v>
      </c>
      <c r="E448" s="123">
        <v>9.8002225743888687</v>
      </c>
      <c r="F448" s="123">
        <v>9.3102445647548304</v>
      </c>
      <c r="G448" s="123">
        <v>9.0663355447670249</v>
      </c>
      <c r="H448" s="123">
        <v>9.033468413397582</v>
      </c>
      <c r="I448" s="123">
        <v>8.4682430719603978</v>
      </c>
      <c r="J448" s="123">
        <v>8.684005225406068</v>
      </c>
      <c r="K448" s="123">
        <v>8.8358529700885544</v>
      </c>
      <c r="L448" s="123">
        <v>10.288210362624742</v>
      </c>
      <c r="M448" s="123">
        <v>7.6811457287652178</v>
      </c>
      <c r="N448" s="123">
        <v>8.0673722402618058</v>
      </c>
      <c r="O448" s="123">
        <v>8.7849025741284823</v>
      </c>
      <c r="P448" s="123">
        <v>6.9892312368848595</v>
      </c>
      <c r="Q448" s="123">
        <v>8.3878734400950616</v>
      </c>
      <c r="R448" s="123">
        <v>8.6625321109805657</v>
      </c>
      <c r="S448" s="123">
        <v>8.1845084369142764</v>
      </c>
      <c r="T448" s="123">
        <v>7.8462243345242193</v>
      </c>
      <c r="U448" s="123">
        <v>7.2014932734894099</v>
      </c>
      <c r="V448" s="123">
        <v>6.3342877386873724</v>
      </c>
      <c r="W448" s="123">
        <v>6.5654414886809453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8.9862201035817435</v>
      </c>
      <c r="D449" s="99">
        <v>9.620430412788485</v>
      </c>
      <c r="E449" s="99">
        <v>9.8015962332793034</v>
      </c>
      <c r="F449" s="99">
        <v>9.3113281662572405</v>
      </c>
      <c r="G449" s="99">
        <v>9.0658819527854071</v>
      </c>
      <c r="H449" s="99">
        <v>9.036705173903707</v>
      </c>
      <c r="I449" s="99">
        <v>8.4440194985892187</v>
      </c>
      <c r="J449" s="99">
        <v>8.6956743731579991</v>
      </c>
      <c r="K449" s="99">
        <v>8.8394995087039323</v>
      </c>
      <c r="L449" s="99">
        <v>10.304803909812492</v>
      </c>
      <c r="M449" s="99">
        <v>7.6804328730131939</v>
      </c>
      <c r="N449" s="99">
        <v>8.0640894186517702</v>
      </c>
      <c r="O449" s="99">
        <v>8.7875928137318109</v>
      </c>
      <c r="P449" s="99">
        <v>6.9892238861976708</v>
      </c>
      <c r="Q449" s="99">
        <v>8.404244564767902</v>
      </c>
      <c r="R449" s="99">
        <v>8.6641695035397088</v>
      </c>
      <c r="S449" s="99">
        <v>8.1861425681391395</v>
      </c>
      <c r="T449" s="99">
        <v>7.8516046457999975</v>
      </c>
      <c r="U449" s="99">
        <v>7.2012082774425936</v>
      </c>
      <c r="V449" s="99">
        <v>6.3196982943013165</v>
      </c>
      <c r="W449" s="99">
        <v>6.5655026801059808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8.9870745894209936</v>
      </c>
      <c r="D450" s="99">
        <v>9.6208550250013722</v>
      </c>
      <c r="E450" s="99">
        <v>9.8026183966605061</v>
      </c>
      <c r="F450" s="99">
        <v>9.3130804801786731</v>
      </c>
      <c r="G450" s="99">
        <v>9.0674174700836758</v>
      </c>
      <c r="H450" s="99">
        <v>9.0382825081183267</v>
      </c>
      <c r="I450" s="99">
        <v>8.4442271938957187</v>
      </c>
      <c r="J450" s="99">
        <v>8.6983944123327195</v>
      </c>
      <c r="K450" s="99">
        <v>8.8415964387110986</v>
      </c>
      <c r="L450" s="99">
        <v>10.307999701321771</v>
      </c>
      <c r="M450" s="99">
        <v>0</v>
      </c>
      <c r="N450" s="99">
        <v>8.0605719572289694</v>
      </c>
      <c r="O450" s="99">
        <v>8.7874495244380579</v>
      </c>
      <c r="P450" s="99">
        <v>0</v>
      </c>
      <c r="Q450" s="99">
        <v>8.4030918901582119</v>
      </c>
      <c r="R450" s="99">
        <v>8.6669319323046423</v>
      </c>
      <c r="S450" s="99">
        <v>8.1860661698286261</v>
      </c>
      <c r="T450" s="99">
        <v>7.8480395068494486</v>
      </c>
      <c r="U450" s="99">
        <v>7.1948671201308105</v>
      </c>
      <c r="V450" s="99">
        <v>6.3087299335644929</v>
      </c>
      <c r="W450" s="99">
        <v>6.5602473394598535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4.4049647882612328</v>
      </c>
      <c r="D451" s="102">
        <v>4.9089896574720697</v>
      </c>
      <c r="E451" s="102">
        <v>4.9131920976338579</v>
      </c>
      <c r="F451" s="102">
        <v>4.6755573009306106</v>
      </c>
      <c r="G451" s="102">
        <v>4.6008247902836823</v>
      </c>
      <c r="H451" s="102">
        <v>4.5224112001457542</v>
      </c>
      <c r="I451" s="102">
        <v>4.4592303577394397</v>
      </c>
      <c r="J451" s="102">
        <v>4.2426475086976394</v>
      </c>
      <c r="K451" s="102">
        <v>4.4211190032955159</v>
      </c>
      <c r="L451" s="102">
        <v>4.5878072356998549</v>
      </c>
      <c r="M451" s="102">
        <v>0</v>
      </c>
      <c r="N451" s="102">
        <v>3.5514309827438142</v>
      </c>
      <c r="O451" s="102">
        <v>4.0495813723017191</v>
      </c>
      <c r="P451" s="102">
        <v>0</v>
      </c>
      <c r="Q451" s="102">
        <v>4.0254724871484893</v>
      </c>
      <c r="R451" s="102">
        <v>4.3155352594439567</v>
      </c>
      <c r="S451" s="102">
        <v>4.071779070486329</v>
      </c>
      <c r="T451" s="102">
        <v>3.7426937676190084</v>
      </c>
      <c r="U451" s="102">
        <v>3.2943833636584396</v>
      </c>
      <c r="V451" s="102">
        <v>2.8366343126485964</v>
      </c>
      <c r="W451" s="102">
        <v>2.9723763974819706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4.5821098011597607</v>
      </c>
      <c r="D452" s="105">
        <v>4.7118653675293034</v>
      </c>
      <c r="E452" s="105">
        <v>4.8894262990266508</v>
      </c>
      <c r="F452" s="105">
        <v>4.6375231792480616</v>
      </c>
      <c r="G452" s="105">
        <v>4.4665926797999935</v>
      </c>
      <c r="H452" s="105">
        <v>4.5158713079725725</v>
      </c>
      <c r="I452" s="105">
        <v>3.9849968361562782</v>
      </c>
      <c r="J452" s="105">
        <v>4.4557469036350801</v>
      </c>
      <c r="K452" s="105">
        <v>4.4204774354155827</v>
      </c>
      <c r="L452" s="105">
        <v>5.7201924656219152</v>
      </c>
      <c r="M452" s="105">
        <v>0</v>
      </c>
      <c r="N452" s="105">
        <v>4.5091409744851552</v>
      </c>
      <c r="O452" s="105">
        <v>4.7378681521363397</v>
      </c>
      <c r="P452" s="105">
        <v>0</v>
      </c>
      <c r="Q452" s="105">
        <v>4.3776194030097235</v>
      </c>
      <c r="R452" s="105">
        <v>4.3513966728606857</v>
      </c>
      <c r="S452" s="105">
        <v>4.114287099342298</v>
      </c>
      <c r="T452" s="105">
        <v>4.1053457392304393</v>
      </c>
      <c r="U452" s="105">
        <v>3.90048375647237</v>
      </c>
      <c r="V452" s="105">
        <v>3.472095620915896</v>
      </c>
      <c r="W452" s="105">
        <v>3.5878709419778829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9.7320314953850406</v>
      </c>
      <c r="E453" s="102">
        <v>9.6441887015274208</v>
      </c>
      <c r="F453" s="102">
        <v>9.1931328985791971</v>
      </c>
      <c r="G453" s="102">
        <v>9.097249024013335</v>
      </c>
      <c r="H453" s="102">
        <v>8.8630804418819302</v>
      </c>
      <c r="I453" s="102">
        <v>9.0454896495588564</v>
      </c>
      <c r="J453" s="102">
        <v>8.2008800736444911</v>
      </c>
      <c r="K453" s="102">
        <v>8.662281704989919</v>
      </c>
      <c r="L453" s="102">
        <v>8.4250131318747492</v>
      </c>
      <c r="M453" s="102">
        <v>8.3975991355844108</v>
      </c>
      <c r="N453" s="102">
        <v>8.1928005662410435</v>
      </c>
      <c r="O453" s="102">
        <v>8.0440860874667806</v>
      </c>
      <c r="P453" s="102">
        <v>0</v>
      </c>
      <c r="Q453" s="102">
        <v>8.1558361387052596</v>
      </c>
      <c r="R453" s="102">
        <v>8.2281144339035475</v>
      </c>
      <c r="S453" s="102">
        <v>8.085345019255147</v>
      </c>
      <c r="T453" s="102">
        <v>7.659343029271013</v>
      </c>
      <c r="U453" s="102">
        <v>7.2111999047110551</v>
      </c>
      <c r="V453" s="102">
        <v>6.71585330174518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8.547593397310985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8.8635299408225716</v>
      </c>
      <c r="I454" s="105">
        <v>9.0463861812116271</v>
      </c>
      <c r="J454" s="105">
        <v>8.2012787017290751</v>
      </c>
      <c r="K454" s="105">
        <v>8.6637941749093841</v>
      </c>
      <c r="L454" s="105">
        <v>8.421787379285858</v>
      </c>
      <c r="M454" s="105">
        <v>8.3998344036372306</v>
      </c>
      <c r="N454" s="105">
        <v>8.1928620737777731</v>
      </c>
      <c r="O454" s="105">
        <v>8.0438690090966762</v>
      </c>
      <c r="P454" s="105">
        <v>8.1566673763970456</v>
      </c>
      <c r="Q454" s="105">
        <v>8.1593587692266656</v>
      </c>
      <c r="R454" s="105">
        <v>8.2310935496683495</v>
      </c>
      <c r="S454" s="105">
        <v>8.086420544294656</v>
      </c>
      <c r="T454" s="105">
        <v>7.6514491318143412</v>
      </c>
      <c r="U454" s="105">
        <v>7.208803477201263</v>
      </c>
      <c r="V454" s="105">
        <v>6.7116381112727517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4.9754011307225916</v>
      </c>
      <c r="E455" s="99">
        <v>4.823061666023448</v>
      </c>
      <c r="F455" s="99">
        <v>4.6070681223994123</v>
      </c>
      <c r="G455" s="99">
        <v>4.6196306391497393</v>
      </c>
      <c r="H455" s="99">
        <v>4.4214034772388837</v>
      </c>
      <c r="I455" s="99">
        <v>4.8180850405880129</v>
      </c>
      <c r="J455" s="99">
        <v>3.9560583803727019</v>
      </c>
      <c r="K455" s="99">
        <v>4.3171826933952957</v>
      </c>
      <c r="L455" s="99">
        <v>3.5487231169552209</v>
      </c>
      <c r="M455" s="99">
        <v>3.8913733016071261</v>
      </c>
      <c r="N455" s="99">
        <v>3.6213247730654752</v>
      </c>
      <c r="O455" s="99">
        <v>3.6355052104245358</v>
      </c>
      <c r="P455" s="99">
        <v>3.8383723091660036</v>
      </c>
      <c r="Q455" s="99">
        <v>3.8837003334989175</v>
      </c>
      <c r="R455" s="99">
        <v>4.0598394583957358</v>
      </c>
      <c r="S455" s="99">
        <v>4.0127649674439434</v>
      </c>
      <c r="T455" s="99">
        <v>3.6308609991600571</v>
      </c>
      <c r="U455" s="99">
        <v>3.2987279685648971</v>
      </c>
      <c r="V455" s="99">
        <v>3.0407532722167141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4.7591326464222972</v>
      </c>
      <c r="E456" s="99">
        <v>4.8239955599417783</v>
      </c>
      <c r="F456" s="99">
        <v>4.5897652677709448</v>
      </c>
      <c r="G456" s="99">
        <v>4.4800865878206784</v>
      </c>
      <c r="H456" s="99">
        <v>4.442126463583687</v>
      </c>
      <c r="I456" s="99">
        <v>4.2283011406236133</v>
      </c>
      <c r="J456" s="99">
        <v>4.2452203213563751</v>
      </c>
      <c r="K456" s="99">
        <v>4.3466114815140866</v>
      </c>
      <c r="L456" s="99">
        <v>4.8730642623306366</v>
      </c>
      <c r="M456" s="99">
        <v>4.508461102030104</v>
      </c>
      <c r="N456" s="99">
        <v>4.5715373007122961</v>
      </c>
      <c r="O456" s="99">
        <v>4.4083637986721396</v>
      </c>
      <c r="P456" s="99">
        <v>4.3182950672310421</v>
      </c>
      <c r="Q456" s="99">
        <v>4.2756584357277463</v>
      </c>
      <c r="R456" s="99">
        <v>4.1712540912726137</v>
      </c>
      <c r="S456" s="99">
        <v>4.0736555768507108</v>
      </c>
      <c r="T456" s="99">
        <v>4.0205881326542841</v>
      </c>
      <c r="U456" s="99">
        <v>3.9100755086363659</v>
      </c>
      <c r="V456" s="99">
        <v>3.6708848390560385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1.7173095996883321</v>
      </c>
      <c r="D457" s="123">
        <v>1.7020535484273773</v>
      </c>
      <c r="E457" s="123">
        <v>1.6921917293103388</v>
      </c>
      <c r="F457" s="123">
        <v>1.7081314438560833</v>
      </c>
      <c r="G457" s="123">
        <v>1.6913891352008406</v>
      </c>
      <c r="H457" s="123">
        <v>1.8504350815622108</v>
      </c>
      <c r="I457" s="123">
        <v>1.6739617988402196</v>
      </c>
      <c r="J457" s="123">
        <v>1.7228771684677278</v>
      </c>
      <c r="K457" s="123">
        <v>1.5649618250935549</v>
      </c>
      <c r="L457" s="123">
        <v>1.9751177550922472</v>
      </c>
      <c r="M457" s="123">
        <v>1.8639667837542999</v>
      </c>
      <c r="N457" s="123">
        <v>1.8385411577914827</v>
      </c>
      <c r="O457" s="123">
        <v>1.7843032103059684</v>
      </c>
      <c r="P457" s="123">
        <v>1.7404711680189109</v>
      </c>
      <c r="Q457" s="123">
        <v>1.7043714121684121</v>
      </c>
      <c r="R457" s="123">
        <v>1.6613023092792172</v>
      </c>
      <c r="S457" s="123">
        <v>1.6263515044241443</v>
      </c>
      <c r="T457" s="123">
        <v>1.5947543259196926</v>
      </c>
      <c r="U457" s="123">
        <v>1.5655559804951045</v>
      </c>
      <c r="V457" s="123">
        <v>1.5323176174693147</v>
      </c>
      <c r="W457" s="123">
        <v>1.5050059131835063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1.7236278583518316</v>
      </c>
      <c r="D458" s="99">
        <v>1.7005995615135068</v>
      </c>
      <c r="E458" s="99">
        <v>1.696689875044455</v>
      </c>
      <c r="F458" s="99">
        <v>1.7049140650822701</v>
      </c>
      <c r="G458" s="99">
        <v>1.6887714576116855</v>
      </c>
      <c r="H458" s="99">
        <v>1.8604438310168181</v>
      </c>
      <c r="I458" s="99">
        <v>1.6609239864696961</v>
      </c>
      <c r="J458" s="99">
        <v>1.7253101347490667</v>
      </c>
      <c r="K458" s="99">
        <v>1.5649359281060466</v>
      </c>
      <c r="L458" s="99">
        <v>2.02545801280076</v>
      </c>
      <c r="M458" s="99">
        <v>1.8696080714186125</v>
      </c>
      <c r="N458" s="99">
        <v>1.8353384096323742</v>
      </c>
      <c r="O458" s="99">
        <v>1.781995279158737</v>
      </c>
      <c r="P458" s="99">
        <v>1.7394747440714591</v>
      </c>
      <c r="Q458" s="99">
        <v>1.7085712371847941</v>
      </c>
      <c r="R458" s="99">
        <v>1.6612870641194808</v>
      </c>
      <c r="S458" s="99">
        <v>1.6267846685613712</v>
      </c>
      <c r="T458" s="99">
        <v>1.5963270185273881</v>
      </c>
      <c r="U458" s="99">
        <v>1.5668506035766765</v>
      </c>
      <c r="V458" s="99">
        <v>1.5305858603700853</v>
      </c>
      <c r="W458" s="99">
        <v>1.4969150142000036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1.7108271032802667</v>
      </c>
      <c r="D459" s="110">
        <v>1.7033720613575978</v>
      </c>
      <c r="E459" s="110">
        <v>1.6882236144812093</v>
      </c>
      <c r="F459" s="110">
        <v>1.710661012556671</v>
      </c>
      <c r="G459" s="110">
        <v>1.6937700579859507</v>
      </c>
      <c r="H459" s="110">
        <v>1.8401246903956126</v>
      </c>
      <c r="I459" s="110">
        <v>1.6929498464890125</v>
      </c>
      <c r="J459" s="110">
        <v>1.7169242760970747</v>
      </c>
      <c r="K459" s="110">
        <v>1.5650077922100321</v>
      </c>
      <c r="L459" s="110">
        <v>1.9002434662084613</v>
      </c>
      <c r="M459" s="110">
        <v>1.8544037906369775</v>
      </c>
      <c r="N459" s="110">
        <v>1.8442387304420029</v>
      </c>
      <c r="O459" s="110">
        <v>1.788103706065838</v>
      </c>
      <c r="P459" s="110">
        <v>1.7415745655769097</v>
      </c>
      <c r="Q459" s="110">
        <v>1.7000040370151728</v>
      </c>
      <c r="R459" s="110">
        <v>1.6613226043735985</v>
      </c>
      <c r="S459" s="110">
        <v>1.6257942384853679</v>
      </c>
      <c r="T459" s="110">
        <v>1.5926572050259244</v>
      </c>
      <c r="U459" s="110">
        <v>1.563685813230133</v>
      </c>
      <c r="V459" s="110">
        <v>1.5349206844336341</v>
      </c>
      <c r="W459" s="110">
        <v>1.5156475894416437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27.31018659254347</v>
      </c>
      <c r="D461" s="118">
        <f t="shared" si="239"/>
        <v>25.919774624561118</v>
      </c>
      <c r="E461" s="118">
        <f t="shared" si="239"/>
        <v>26.107346599714869</v>
      </c>
      <c r="F461" s="118">
        <f t="shared" si="239"/>
        <v>24.514937010848648</v>
      </c>
      <c r="G461" s="118">
        <f t="shared" si="239"/>
        <v>23.249270252654398</v>
      </c>
      <c r="H461" s="118">
        <f t="shared" si="239"/>
        <v>23.051361882141315</v>
      </c>
      <c r="I461" s="118">
        <f t="shared" si="239"/>
        <v>20.170632584796682</v>
      </c>
      <c r="J461" s="118">
        <f t="shared" si="239"/>
        <v>22.509335589912514</v>
      </c>
      <c r="K461" s="118">
        <f t="shared" si="239"/>
        <v>21.964622521138274</v>
      </c>
      <c r="L461" s="118">
        <f t="shared" si="239"/>
        <v>25.012793683876488</v>
      </c>
      <c r="M461" s="118">
        <f t="shared" si="239"/>
        <v>18.9852923905359</v>
      </c>
      <c r="N461" s="118">
        <f t="shared" si="239"/>
        <v>19.803240970728638</v>
      </c>
      <c r="O461" s="118">
        <f t="shared" si="239"/>
        <v>20.283565569207692</v>
      </c>
      <c r="P461" s="118">
        <f t="shared" si="239"/>
        <v>14.307490371570552</v>
      </c>
      <c r="Q461" s="118">
        <f t="shared" si="239"/>
        <v>14.280529770254327</v>
      </c>
      <c r="R461" s="118">
        <f t="shared" ref="R461:V461" si="240">R462+R465+R467+R476</f>
        <v>14.291780704899212</v>
      </c>
      <c r="S461" s="118">
        <f t="shared" si="240"/>
        <v>13.220267143838422</v>
      </c>
      <c r="T461" s="118">
        <f t="shared" si="240"/>
        <v>12.524062524588951</v>
      </c>
      <c r="U461" s="118">
        <f t="shared" si="240"/>
        <v>11.476108623300934</v>
      </c>
      <c r="V461" s="118">
        <f t="shared" si="240"/>
        <v>10.324601241805418</v>
      </c>
      <c r="W461" s="118">
        <f t="shared" ref="W461" si="241">W462+W465+W467+W476</f>
        <v>10.273587965446945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24.337432728970899</v>
      </c>
      <c r="D462" s="123">
        <f t="shared" si="242"/>
        <v>22.727324621971725</v>
      </c>
      <c r="E462" s="123">
        <f t="shared" si="242"/>
        <v>22.871351341255703</v>
      </c>
      <c r="F462" s="123">
        <f t="shared" si="242"/>
        <v>21.474527743519594</v>
      </c>
      <c r="G462" s="123">
        <f t="shared" si="242"/>
        <v>20.295926187632976</v>
      </c>
      <c r="H462" s="123">
        <f t="shared" si="242"/>
        <v>20.103706948535621</v>
      </c>
      <c r="I462" s="123">
        <f t="shared" si="242"/>
        <v>17.455912248367316</v>
      </c>
      <c r="J462" s="123">
        <f t="shared" si="242"/>
        <v>19.648250015243093</v>
      </c>
      <c r="K462" s="123">
        <f t="shared" si="242"/>
        <v>19.145910848173983</v>
      </c>
      <c r="L462" s="123">
        <f t="shared" si="242"/>
        <v>21.72021428208782</v>
      </c>
      <c r="M462" s="123">
        <f t="shared" si="242"/>
        <v>16.451998194547144</v>
      </c>
      <c r="N462" s="123">
        <f t="shared" si="242"/>
        <v>17.279706416830408</v>
      </c>
      <c r="O462" s="123">
        <f t="shared" si="242"/>
        <v>17.630936694390385</v>
      </c>
      <c r="P462" s="123">
        <f t="shared" si="242"/>
        <v>12.235039350971503</v>
      </c>
      <c r="Q462" s="123">
        <f t="shared" si="242"/>
        <v>12.081802094987449</v>
      </c>
      <c r="R462" s="123">
        <f t="shared" ref="R462:V462" si="243">SUM(R463:R464)</f>
        <v>11.919354758790066</v>
      </c>
      <c r="S462" s="123">
        <f t="shared" si="243"/>
        <v>11.025113412723575</v>
      </c>
      <c r="T462" s="123">
        <f t="shared" si="243"/>
        <v>10.457975287498057</v>
      </c>
      <c r="U462" s="123">
        <f t="shared" si="243"/>
        <v>9.586639786610629</v>
      </c>
      <c r="V462" s="123">
        <f t="shared" si="243"/>
        <v>8.6474080157940438</v>
      </c>
      <c r="W462" s="123">
        <f t="shared" ref="W462" si="244">SUM(W463:W464)</f>
        <v>8.5263841165196546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24.337432728970899</v>
      </c>
      <c r="D463" s="99">
        <v>22.727324621971725</v>
      </c>
      <c r="E463" s="99">
        <v>22.871351341255703</v>
      </c>
      <c r="F463" s="99">
        <v>21.474527743519594</v>
      </c>
      <c r="G463" s="99">
        <v>20.295926187632976</v>
      </c>
      <c r="H463" s="99">
        <v>20.103706948535621</v>
      </c>
      <c r="I463" s="99">
        <v>17.455912248367316</v>
      </c>
      <c r="J463" s="99">
        <v>19.648250015243093</v>
      </c>
      <c r="K463" s="99">
        <v>19.145910848173983</v>
      </c>
      <c r="L463" s="99">
        <v>21.72021428208782</v>
      </c>
      <c r="M463" s="99">
        <v>16.451998194547144</v>
      </c>
      <c r="N463" s="99">
        <v>17.279706416830408</v>
      </c>
      <c r="O463" s="99">
        <v>17.630936694390385</v>
      </c>
      <c r="P463" s="99">
        <v>12.235039350971503</v>
      </c>
      <c r="Q463" s="99">
        <v>12.081802094987449</v>
      </c>
      <c r="R463" s="99">
        <v>11.919354758790066</v>
      </c>
      <c r="S463" s="99">
        <v>11.025113412723575</v>
      </c>
      <c r="T463" s="99">
        <v>10.457975287498057</v>
      </c>
      <c r="U463" s="99">
        <v>9.586639786610629</v>
      </c>
      <c r="V463" s="99">
        <v>8.6474080157940438</v>
      </c>
      <c r="W463" s="99">
        <v>8.5263841165196546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2.6850503315091716</v>
      </c>
      <c r="D467" s="123">
        <v>2.926004755399751</v>
      </c>
      <c r="E467" s="123">
        <v>2.9741232244749694</v>
      </c>
      <c r="F467" s="123">
        <v>2.7934033961123239</v>
      </c>
      <c r="G467" s="123">
        <v>2.6886967487584301</v>
      </c>
      <c r="H467" s="123">
        <v>2.6372041855631658</v>
      </c>
      <c r="I467" s="123">
        <v>2.3910184647805601</v>
      </c>
      <c r="J467" s="123">
        <v>2.458666617175389</v>
      </c>
      <c r="K467" s="123">
        <v>2.4899474687553851</v>
      </c>
      <c r="L467" s="123">
        <v>2.8949454385166904</v>
      </c>
      <c r="M467" s="123">
        <v>2.1473103235533091</v>
      </c>
      <c r="N467" s="123">
        <v>2.1378866396343201</v>
      </c>
      <c r="O467" s="123">
        <v>2.288707099332798</v>
      </c>
      <c r="P467" s="123">
        <v>1.7724253678242503</v>
      </c>
      <c r="Q467" s="123">
        <v>1.9128335057749242</v>
      </c>
      <c r="R467" s="123">
        <v>2.061449783938071</v>
      </c>
      <c r="S467" s="123">
        <v>1.8957646994832311</v>
      </c>
      <c r="T467" s="123">
        <v>1.7684626027147132</v>
      </c>
      <c r="U467" s="123">
        <v>1.5881719179760112</v>
      </c>
      <c r="V467" s="123">
        <v>1.378827989875884</v>
      </c>
      <c r="W467" s="123">
        <v>1.4717734662305586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2.8182638431291793</v>
      </c>
      <c r="D468" s="99">
        <v>2.9887628884779933</v>
      </c>
      <c r="E468" s="99">
        <v>3.0154319862725729</v>
      </c>
      <c r="F468" s="99">
        <v>2.8367913871756287</v>
      </c>
      <c r="G468" s="99">
        <v>2.7344697646670468</v>
      </c>
      <c r="H468" s="99">
        <v>2.6978953829931815</v>
      </c>
      <c r="I468" s="99">
        <v>2.4945715818900154</v>
      </c>
      <c r="J468" s="99">
        <v>2.5406695588459733</v>
      </c>
      <c r="K468" s="99">
        <v>2.5523982858702818</v>
      </c>
      <c r="L468" s="99">
        <v>2.938350642541661</v>
      </c>
      <c r="M468" s="99">
        <v>2.1494407238247084</v>
      </c>
      <c r="N468" s="99">
        <v>2.1986139909472717</v>
      </c>
      <c r="O468" s="99">
        <v>2.3154936140926372</v>
      </c>
      <c r="P468" s="99">
        <v>1.7724365277875282</v>
      </c>
      <c r="Q468" s="99">
        <v>2.0624199499338269</v>
      </c>
      <c r="R468" s="99">
        <v>2.0819765514506012</v>
      </c>
      <c r="S468" s="99">
        <v>1.9304666048424424</v>
      </c>
      <c r="T468" s="99">
        <v>1.8217786635293733</v>
      </c>
      <c r="U468" s="99">
        <v>1.6488932132594527</v>
      </c>
      <c r="V468" s="99">
        <v>1.4329350592826136</v>
      </c>
      <c r="W468" s="99">
        <v>1.4812121505118565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1.3814877501237341</v>
      </c>
      <c r="D469" s="99">
        <v>1.5250675363413586</v>
      </c>
      <c r="E469" s="99">
        <v>1.5115289645990659</v>
      </c>
      <c r="F469" s="99">
        <v>1.4244563659125635</v>
      </c>
      <c r="G469" s="99">
        <v>1.3877101364303555</v>
      </c>
      <c r="H469" s="99">
        <v>1.3501593846509499</v>
      </c>
      <c r="I469" s="99">
        <v>1.3173666083287199</v>
      </c>
      <c r="J469" s="99">
        <v>1.2396008534467629</v>
      </c>
      <c r="K469" s="99">
        <v>1.2765945124527251</v>
      </c>
      <c r="L469" s="99">
        <v>1.3081846541533315</v>
      </c>
      <c r="M469" s="99">
        <v>0</v>
      </c>
      <c r="N469" s="99">
        <v>0.96827123822364802</v>
      </c>
      <c r="O469" s="99">
        <v>1.0670475983662595</v>
      </c>
      <c r="P469" s="99">
        <v>0</v>
      </c>
      <c r="Q469" s="99">
        <v>0.98785972985711989</v>
      </c>
      <c r="R469" s="99">
        <v>1.0370114773781709</v>
      </c>
      <c r="S469" s="99">
        <v>0.96021214539598221</v>
      </c>
      <c r="T469" s="99">
        <v>0.86840333378476564</v>
      </c>
      <c r="U469" s="99">
        <v>0.75432985145381437</v>
      </c>
      <c r="V469" s="99">
        <v>0.64318145703624807</v>
      </c>
      <c r="W469" s="99">
        <v>0.67058384564910167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1.3814877501237341</v>
      </c>
      <c r="D470" s="102">
        <v>1.5250675363413586</v>
      </c>
      <c r="E470" s="102">
        <v>1.5115289645990659</v>
      </c>
      <c r="F470" s="102">
        <v>1.4244563659125635</v>
      </c>
      <c r="G470" s="102">
        <v>1.3877101364303555</v>
      </c>
      <c r="H470" s="102">
        <v>1.3501593846509499</v>
      </c>
      <c r="I470" s="102">
        <v>1.3173666083287199</v>
      </c>
      <c r="J470" s="102">
        <v>1.2396008534467629</v>
      </c>
      <c r="K470" s="102">
        <v>1.2765945124527251</v>
      </c>
      <c r="L470" s="102">
        <v>1.3081846541533315</v>
      </c>
      <c r="M470" s="102">
        <v>0</v>
      </c>
      <c r="N470" s="102">
        <v>0.96827123822364802</v>
      </c>
      <c r="O470" s="102">
        <v>1.0670475983662595</v>
      </c>
      <c r="P470" s="102">
        <v>0</v>
      </c>
      <c r="Q470" s="102">
        <v>0.98785972985711989</v>
      </c>
      <c r="R470" s="102">
        <v>1.0370114773781709</v>
      </c>
      <c r="S470" s="102">
        <v>0.96021214539598221</v>
      </c>
      <c r="T470" s="102">
        <v>0.86840333378476564</v>
      </c>
      <c r="U470" s="102">
        <v>0.75432985145381437</v>
      </c>
      <c r="V470" s="102">
        <v>0.64318145703624807</v>
      </c>
      <c r="W470" s="102">
        <v>0.67058384564910167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0.28770353206339982</v>
      </c>
      <c r="D476" s="123">
        <v>0.26644524718963891</v>
      </c>
      <c r="E476" s="123">
        <v>0.26187203398419867</v>
      </c>
      <c r="F476" s="123">
        <v>0.24700587121672854</v>
      </c>
      <c r="G476" s="123">
        <v>0.26464731626299209</v>
      </c>
      <c r="H476" s="123">
        <v>0.31045074804252731</v>
      </c>
      <c r="I476" s="123">
        <v>0.32370187164880299</v>
      </c>
      <c r="J476" s="123">
        <v>0.40241895749403284</v>
      </c>
      <c r="K476" s="123">
        <v>0.32876420420890512</v>
      </c>
      <c r="L476" s="123">
        <v>0.3976339632719792</v>
      </c>
      <c r="M476" s="123">
        <v>0.38598387243544724</v>
      </c>
      <c r="N476" s="123">
        <v>0.38564791426390976</v>
      </c>
      <c r="O476" s="123">
        <v>0.36392177548450877</v>
      </c>
      <c r="P476" s="123">
        <v>0.30002565277479859</v>
      </c>
      <c r="Q476" s="123">
        <v>0.28589416949195534</v>
      </c>
      <c r="R476" s="123">
        <v>0.31097616217107488</v>
      </c>
      <c r="S476" s="123">
        <v>0.29938903163161401</v>
      </c>
      <c r="T476" s="123">
        <v>0.29762463437618114</v>
      </c>
      <c r="U476" s="123">
        <v>0.30129691871429437</v>
      </c>
      <c r="V476" s="123">
        <v>0.29836523613549065</v>
      </c>
      <c r="W476" s="123">
        <v>0.27543038269673054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0.56811793101579744</v>
      </c>
      <c r="D477" s="99">
        <v>0.56026709284415455</v>
      </c>
      <c r="E477" s="99">
        <v>0.55872296276861833</v>
      </c>
      <c r="F477" s="99">
        <v>0.56117462531115536</v>
      </c>
      <c r="G477" s="99">
        <v>0.55561069951260378</v>
      </c>
      <c r="H477" s="99">
        <v>0.61181892165939145</v>
      </c>
      <c r="I477" s="99">
        <v>0.54596612675313139</v>
      </c>
      <c r="J477" s="99">
        <v>0.56688888128793868</v>
      </c>
      <c r="K477" s="99">
        <v>0.5139836206527777</v>
      </c>
      <c r="L477" s="99">
        <v>0.66497534952323911</v>
      </c>
      <c r="M477" s="99">
        <v>0.61367890802525504</v>
      </c>
      <c r="N477" s="99">
        <v>0.6024302570674015</v>
      </c>
      <c r="O477" s="99">
        <v>0.58492094345234447</v>
      </c>
      <c r="P477" s="99">
        <v>0.57096403133802587</v>
      </c>
      <c r="Q477" s="99">
        <v>0.56082028482222845</v>
      </c>
      <c r="R477" s="99">
        <v>0.54457356149670944</v>
      </c>
      <c r="S477" s="99">
        <v>0.53210483670420217</v>
      </c>
      <c r="T477" s="99">
        <v>0.52082209702240057</v>
      </c>
      <c r="U477" s="99">
        <v>0.50986967724770305</v>
      </c>
      <c r="V477" s="99">
        <v>0.49686036627363417</v>
      </c>
      <c r="W477" s="99">
        <v>0.48484094446633508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240817</v>
      </c>
      <c r="C5" s="120">
        <v>238977</v>
      </c>
      <c r="D5" s="120">
        <v>248149</v>
      </c>
      <c r="E5" s="120">
        <v>261406</v>
      </c>
      <c r="F5" s="120">
        <v>284955</v>
      </c>
      <c r="G5" s="120">
        <v>313125</v>
      </c>
      <c r="H5" s="120">
        <v>334950</v>
      </c>
      <c r="I5" s="120">
        <v>342058</v>
      </c>
      <c r="J5" s="120">
        <v>344951</v>
      </c>
      <c r="K5" s="120">
        <v>347452</v>
      </c>
      <c r="L5" s="120">
        <v>356761</v>
      </c>
      <c r="M5" s="120">
        <v>369687</v>
      </c>
      <c r="N5" s="120">
        <v>380415</v>
      </c>
      <c r="O5" s="120">
        <v>400336</v>
      </c>
      <c r="P5" s="120">
        <v>437782</v>
      </c>
      <c r="Q5" s="120">
        <v>451811</v>
      </c>
      <c r="R5" s="120">
        <v>455893</v>
      </c>
      <c r="S5" s="120">
        <v>455753</v>
      </c>
      <c r="T5" s="120">
        <v>459347</v>
      </c>
      <c r="U5" s="120">
        <v>455568</v>
      </c>
      <c r="V5" s="120">
        <v>449936</v>
      </c>
      <c r="W5" s="120">
        <v>439677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240817</v>
      </c>
      <c r="C7" s="52">
        <v>238977</v>
      </c>
      <c r="D7" s="52">
        <v>248149</v>
      </c>
      <c r="E7" s="52">
        <v>261406</v>
      </c>
      <c r="F7" s="52">
        <v>284955</v>
      </c>
      <c r="G7" s="52">
        <v>313125</v>
      </c>
      <c r="H7" s="52">
        <v>334950</v>
      </c>
      <c r="I7" s="52">
        <v>342058</v>
      </c>
      <c r="J7" s="52">
        <v>344951</v>
      </c>
      <c r="K7" s="52">
        <v>347452</v>
      </c>
      <c r="L7" s="52">
        <v>356761</v>
      </c>
      <c r="M7" s="52">
        <v>369687</v>
      </c>
      <c r="N7" s="52">
        <v>380415</v>
      </c>
      <c r="O7" s="52">
        <v>400336</v>
      </c>
      <c r="P7" s="52">
        <v>437782</v>
      </c>
      <c r="Q7" s="52">
        <v>451811</v>
      </c>
      <c r="R7" s="52">
        <v>455893</v>
      </c>
      <c r="S7" s="52">
        <v>455753</v>
      </c>
      <c r="T7" s="52">
        <v>459347</v>
      </c>
      <c r="U7" s="52">
        <v>455568</v>
      </c>
      <c r="V7" s="52">
        <v>449936</v>
      </c>
      <c r="W7" s="52">
        <v>439677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5358</v>
      </c>
      <c r="C9" s="52">
        <v>5505</v>
      </c>
      <c r="D9" s="52">
        <v>5561</v>
      </c>
      <c r="E9" s="52">
        <v>6049</v>
      </c>
      <c r="F9" s="52">
        <v>7376</v>
      </c>
      <c r="G9" s="52">
        <v>10634</v>
      </c>
      <c r="H9" s="52">
        <v>14719</v>
      </c>
      <c r="I9" s="52">
        <v>16045</v>
      </c>
      <c r="J9" s="52">
        <v>17070</v>
      </c>
      <c r="K9" s="52">
        <v>18423</v>
      </c>
      <c r="L9" s="52">
        <v>20162</v>
      </c>
      <c r="M9" s="52">
        <v>25172</v>
      </c>
      <c r="N9" s="52">
        <v>29746</v>
      </c>
      <c r="O9" s="52">
        <v>34773</v>
      </c>
      <c r="P9" s="52">
        <v>47918</v>
      </c>
      <c r="Q9" s="52">
        <v>60928</v>
      </c>
      <c r="R9" s="52">
        <v>75724</v>
      </c>
      <c r="S9" s="52">
        <v>80368</v>
      </c>
      <c r="T9" s="52">
        <v>82206</v>
      </c>
      <c r="U9" s="52">
        <v>83278</v>
      </c>
      <c r="V9" s="52">
        <v>82200</v>
      </c>
      <c r="W9" s="52">
        <v>80257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141735</v>
      </c>
      <c r="C15" s="52">
        <v>135928</v>
      </c>
      <c r="D15" s="52">
        <v>138204</v>
      </c>
      <c r="E15" s="52">
        <v>141775</v>
      </c>
      <c r="F15" s="52">
        <v>143733</v>
      </c>
      <c r="G15" s="52">
        <v>153474</v>
      </c>
      <c r="H15" s="52">
        <v>164322</v>
      </c>
      <c r="I15" s="52">
        <v>158955</v>
      </c>
      <c r="J15" s="52">
        <v>162692</v>
      </c>
      <c r="K15" s="52">
        <v>154572</v>
      </c>
      <c r="L15" s="52">
        <v>184479</v>
      </c>
      <c r="M15" s="52">
        <v>162061</v>
      </c>
      <c r="N15" s="52">
        <v>175718</v>
      </c>
      <c r="O15" s="52">
        <v>183425</v>
      </c>
      <c r="P15" s="52">
        <v>183103</v>
      </c>
      <c r="Q15" s="52">
        <v>194537</v>
      </c>
      <c r="R15" s="52">
        <v>193073</v>
      </c>
      <c r="S15" s="52">
        <v>195483</v>
      </c>
      <c r="T15" s="52">
        <v>207616</v>
      </c>
      <c r="U15" s="52">
        <v>215319</v>
      </c>
      <c r="V15" s="52">
        <v>217240</v>
      </c>
      <c r="W15" s="52">
        <v>218820</v>
      </c>
      <c r="DA15" s="63" t="s">
        <v>1098</v>
      </c>
    </row>
    <row r="16" spans="1:105" ht="12" customHeight="1" x14ac:dyDescent="0.25">
      <c r="A16" s="97" t="s">
        <v>121</v>
      </c>
      <c r="B16" s="52">
        <v>99082</v>
      </c>
      <c r="C16" s="52">
        <v>103049</v>
      </c>
      <c r="D16" s="52">
        <v>109945</v>
      </c>
      <c r="E16" s="52">
        <v>119631</v>
      </c>
      <c r="F16" s="52">
        <v>141222</v>
      </c>
      <c r="G16" s="52">
        <v>159651</v>
      </c>
      <c r="H16" s="52">
        <v>170628</v>
      </c>
      <c r="I16" s="52">
        <v>183103</v>
      </c>
      <c r="J16" s="52">
        <v>182259</v>
      </c>
      <c r="K16" s="52">
        <v>192880</v>
      </c>
      <c r="L16" s="52">
        <v>172282</v>
      </c>
      <c r="M16" s="52">
        <v>207626</v>
      </c>
      <c r="N16" s="52">
        <v>204697</v>
      </c>
      <c r="O16" s="52">
        <v>216911</v>
      </c>
      <c r="P16" s="52">
        <v>254679</v>
      </c>
      <c r="Q16" s="52">
        <v>257274</v>
      </c>
      <c r="R16" s="52">
        <v>262820</v>
      </c>
      <c r="S16" s="52">
        <v>260270</v>
      </c>
      <c r="T16" s="52">
        <v>251731</v>
      </c>
      <c r="U16" s="52">
        <v>240249</v>
      </c>
      <c r="V16" s="52">
        <v>232696</v>
      </c>
      <c r="W16" s="52">
        <v>220857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240817</v>
      </c>
      <c r="C20" s="36">
        <v>238977</v>
      </c>
      <c r="D20" s="36">
        <v>248149</v>
      </c>
      <c r="E20" s="36">
        <v>261406</v>
      </c>
      <c r="F20" s="36">
        <v>284955</v>
      </c>
      <c r="G20" s="36">
        <v>313125</v>
      </c>
      <c r="H20" s="36">
        <v>334950</v>
      </c>
      <c r="I20" s="36">
        <v>342058</v>
      </c>
      <c r="J20" s="36">
        <v>344951</v>
      </c>
      <c r="K20" s="36">
        <v>347452</v>
      </c>
      <c r="L20" s="36">
        <v>356761</v>
      </c>
      <c r="M20" s="36">
        <v>369687</v>
      </c>
      <c r="N20" s="36">
        <v>380415</v>
      </c>
      <c r="O20" s="36">
        <v>400336</v>
      </c>
      <c r="P20" s="36">
        <v>437782</v>
      </c>
      <c r="Q20" s="36">
        <v>451811</v>
      </c>
      <c r="R20" s="36">
        <v>455893</v>
      </c>
      <c r="S20" s="36">
        <v>455753</v>
      </c>
      <c r="T20" s="36">
        <v>459347</v>
      </c>
      <c r="U20" s="36">
        <v>455568</v>
      </c>
      <c r="V20" s="36">
        <v>449936</v>
      </c>
      <c r="W20" s="36">
        <v>439677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18814</v>
      </c>
      <c r="D24" s="52">
        <v>18818</v>
      </c>
      <c r="E24" s="52">
        <v>18848</v>
      </c>
      <c r="F24" s="52">
        <v>18949</v>
      </c>
      <c r="G24" s="52">
        <v>19163</v>
      </c>
      <c r="H24" s="52">
        <v>19552</v>
      </c>
      <c r="I24" s="52">
        <v>20186</v>
      </c>
      <c r="J24" s="52">
        <v>21120</v>
      </c>
      <c r="K24" s="52">
        <v>22397</v>
      </c>
      <c r="L24" s="52">
        <v>24061</v>
      </c>
      <c r="M24" s="52">
        <v>26139</v>
      </c>
      <c r="N24" s="52">
        <v>28683</v>
      </c>
      <c r="O24" s="52">
        <v>27994</v>
      </c>
      <c r="P24" s="52">
        <v>16590</v>
      </c>
      <c r="Q24" s="52">
        <v>20894</v>
      </c>
      <c r="R24" s="52">
        <v>25918</v>
      </c>
      <c r="S24" s="52">
        <v>31723</v>
      </c>
      <c r="T24" s="52">
        <v>34985</v>
      </c>
      <c r="U24" s="52">
        <v>36475</v>
      </c>
      <c r="V24" s="52">
        <v>37362</v>
      </c>
      <c r="W24" s="52">
        <v>36294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837</v>
      </c>
      <c r="D26" s="52">
        <v>839</v>
      </c>
      <c r="E26" s="52">
        <v>853</v>
      </c>
      <c r="F26" s="52">
        <v>889</v>
      </c>
      <c r="G26" s="52">
        <v>962</v>
      </c>
      <c r="H26" s="52">
        <v>1108</v>
      </c>
      <c r="I26" s="52">
        <v>862</v>
      </c>
      <c r="J26" s="52">
        <v>954</v>
      </c>
      <c r="K26" s="52">
        <v>1579</v>
      </c>
      <c r="L26" s="52">
        <v>2016</v>
      </c>
      <c r="M26" s="52">
        <v>2635</v>
      </c>
      <c r="N26" s="52">
        <v>3278</v>
      </c>
      <c r="O26" s="52">
        <v>3920</v>
      </c>
      <c r="P26" s="52">
        <v>3604</v>
      </c>
      <c r="Q26" s="52">
        <v>3157</v>
      </c>
      <c r="R26" s="52">
        <v>4099</v>
      </c>
      <c r="S26" s="52">
        <v>5728</v>
      </c>
      <c r="T26" s="52">
        <v>7720</v>
      </c>
      <c r="U26" s="52">
        <v>10131</v>
      </c>
      <c r="V26" s="52">
        <v>11677</v>
      </c>
      <c r="W26" s="52">
        <v>13578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22146</v>
      </c>
      <c r="D32" s="52">
        <v>22178</v>
      </c>
      <c r="E32" s="52">
        <v>22416</v>
      </c>
      <c r="F32" s="52">
        <v>23138</v>
      </c>
      <c r="G32" s="52">
        <v>24638</v>
      </c>
      <c r="H32" s="52">
        <v>27234</v>
      </c>
      <c r="I32" s="52">
        <v>18028</v>
      </c>
      <c r="J32" s="52">
        <v>18002</v>
      </c>
      <c r="K32" s="52">
        <v>23044</v>
      </c>
      <c r="L32" s="52">
        <v>26680</v>
      </c>
      <c r="M32" s="52">
        <v>28165</v>
      </c>
      <c r="N32" s="52">
        <v>29553</v>
      </c>
      <c r="O32" s="52">
        <v>29808</v>
      </c>
      <c r="P32" s="52">
        <v>21971</v>
      </c>
      <c r="Q32" s="52">
        <v>21141</v>
      </c>
      <c r="R32" s="52">
        <v>26282</v>
      </c>
      <c r="S32" s="52">
        <v>29466</v>
      </c>
      <c r="T32" s="52">
        <v>36199</v>
      </c>
      <c r="U32" s="52">
        <v>26819</v>
      </c>
      <c r="V32" s="52">
        <v>36638</v>
      </c>
      <c r="W32" s="52">
        <v>32686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15482</v>
      </c>
      <c r="D33" s="52">
        <v>15519</v>
      </c>
      <c r="E33" s="52">
        <v>15792</v>
      </c>
      <c r="F33" s="52">
        <v>16558</v>
      </c>
      <c r="G33" s="52">
        <v>18140</v>
      </c>
      <c r="H33" s="52">
        <v>20957</v>
      </c>
      <c r="I33" s="52">
        <v>16140</v>
      </c>
      <c r="J33" s="52">
        <v>19554</v>
      </c>
      <c r="K33" s="52">
        <v>25157</v>
      </c>
      <c r="L33" s="52">
        <v>28766</v>
      </c>
      <c r="M33" s="52">
        <v>32132</v>
      </c>
      <c r="N33" s="52">
        <v>35052</v>
      </c>
      <c r="O33" s="52">
        <v>32296</v>
      </c>
      <c r="P33" s="52">
        <v>24804</v>
      </c>
      <c r="Q33" s="52">
        <v>27350</v>
      </c>
      <c r="R33" s="52">
        <v>29319</v>
      </c>
      <c r="S33" s="52">
        <v>36143</v>
      </c>
      <c r="T33" s="52">
        <v>37597</v>
      </c>
      <c r="U33" s="52">
        <v>50689</v>
      </c>
      <c r="V33" s="52">
        <v>41828</v>
      </c>
      <c r="W33" s="52">
        <v>44856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37628</v>
      </c>
      <c r="D37" s="36">
        <v>37697</v>
      </c>
      <c r="E37" s="36">
        <v>38208</v>
      </c>
      <c r="F37" s="36">
        <v>39697</v>
      </c>
      <c r="G37" s="36">
        <v>42781</v>
      </c>
      <c r="H37" s="36">
        <v>48188</v>
      </c>
      <c r="I37" s="36">
        <v>34168</v>
      </c>
      <c r="J37" s="36">
        <v>37558</v>
      </c>
      <c r="K37" s="36">
        <v>48201</v>
      </c>
      <c r="L37" s="36">
        <v>55452</v>
      </c>
      <c r="M37" s="36">
        <v>60299</v>
      </c>
      <c r="N37" s="36">
        <v>64607</v>
      </c>
      <c r="O37" s="36">
        <v>62102</v>
      </c>
      <c r="P37" s="36">
        <v>46772</v>
      </c>
      <c r="Q37" s="36">
        <v>48503</v>
      </c>
      <c r="R37" s="36">
        <v>55619</v>
      </c>
      <c r="S37" s="36">
        <v>65601</v>
      </c>
      <c r="T37" s="36">
        <v>73807</v>
      </c>
      <c r="U37" s="36">
        <v>77507</v>
      </c>
      <c r="V37" s="36">
        <v>78465</v>
      </c>
      <c r="W37" s="36">
        <v>77559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16974</v>
      </c>
      <c r="D41" s="52">
        <v>27990</v>
      </c>
      <c r="E41" s="52">
        <v>32105</v>
      </c>
      <c r="F41" s="52">
        <v>42498</v>
      </c>
      <c r="G41" s="52">
        <v>47333</v>
      </c>
      <c r="H41" s="52">
        <v>41377</v>
      </c>
      <c r="I41" s="52">
        <v>27294</v>
      </c>
      <c r="J41" s="52">
        <v>24013</v>
      </c>
      <c r="K41" s="52">
        <v>24898</v>
      </c>
      <c r="L41" s="52">
        <v>33370</v>
      </c>
      <c r="M41" s="52">
        <v>39065</v>
      </c>
      <c r="N41" s="52">
        <v>39411</v>
      </c>
      <c r="O41" s="52">
        <v>47915</v>
      </c>
      <c r="P41" s="52">
        <v>54036</v>
      </c>
      <c r="Q41" s="52">
        <v>34923</v>
      </c>
      <c r="R41" s="52">
        <v>30000</v>
      </c>
      <c r="S41" s="52">
        <v>31583</v>
      </c>
      <c r="T41" s="52">
        <v>38579</v>
      </c>
      <c r="U41" s="52">
        <v>32696</v>
      </c>
      <c r="V41" s="52">
        <v>31730</v>
      </c>
      <c r="W41" s="52">
        <v>26035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984</v>
      </c>
      <c r="D43" s="52">
        <v>895</v>
      </c>
      <c r="E43" s="52">
        <v>1341</v>
      </c>
      <c r="F43" s="52">
        <v>2216</v>
      </c>
      <c r="G43" s="52">
        <v>4220</v>
      </c>
      <c r="H43" s="52">
        <v>5193</v>
      </c>
      <c r="I43" s="52">
        <v>2188</v>
      </c>
      <c r="J43" s="52">
        <v>1979</v>
      </c>
      <c r="K43" s="52">
        <v>2932</v>
      </c>
      <c r="L43" s="52">
        <v>3755</v>
      </c>
      <c r="M43" s="52">
        <v>7645</v>
      </c>
      <c r="N43" s="52">
        <v>7852</v>
      </c>
      <c r="O43" s="52">
        <v>8947</v>
      </c>
      <c r="P43" s="52">
        <v>16749</v>
      </c>
      <c r="Q43" s="52">
        <v>16167</v>
      </c>
      <c r="R43" s="52">
        <v>18895</v>
      </c>
      <c r="S43" s="52">
        <v>10372</v>
      </c>
      <c r="T43" s="52">
        <v>9558</v>
      </c>
      <c r="U43" s="52">
        <v>11203</v>
      </c>
      <c r="V43" s="52">
        <v>10599</v>
      </c>
      <c r="W43" s="52">
        <v>11635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16339</v>
      </c>
      <c r="D49" s="52">
        <v>24454</v>
      </c>
      <c r="E49" s="52">
        <v>25987</v>
      </c>
      <c r="F49" s="52">
        <v>25096</v>
      </c>
      <c r="G49" s="52">
        <v>34379</v>
      </c>
      <c r="H49" s="52">
        <v>38082</v>
      </c>
      <c r="I49" s="52">
        <v>12661</v>
      </c>
      <c r="J49" s="52">
        <v>21739</v>
      </c>
      <c r="K49" s="52">
        <v>14924</v>
      </c>
      <c r="L49" s="52">
        <v>56587</v>
      </c>
      <c r="M49" s="52">
        <v>5747</v>
      </c>
      <c r="N49" s="52">
        <v>43210</v>
      </c>
      <c r="O49" s="52">
        <v>37515</v>
      </c>
      <c r="P49" s="52">
        <v>21649</v>
      </c>
      <c r="Q49" s="52">
        <v>32575</v>
      </c>
      <c r="R49" s="52">
        <v>24818</v>
      </c>
      <c r="S49" s="52">
        <v>31876</v>
      </c>
      <c r="T49" s="52">
        <v>48332</v>
      </c>
      <c r="U49" s="52">
        <v>34522</v>
      </c>
      <c r="V49" s="52">
        <v>38559</v>
      </c>
      <c r="W49" s="52">
        <v>34266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19449</v>
      </c>
      <c r="D50" s="52">
        <v>22415</v>
      </c>
      <c r="E50" s="52">
        <v>25478</v>
      </c>
      <c r="F50" s="52">
        <v>38149</v>
      </c>
      <c r="G50" s="52">
        <v>36569</v>
      </c>
      <c r="H50" s="52">
        <v>31934</v>
      </c>
      <c r="I50" s="52">
        <v>28615</v>
      </c>
      <c r="J50" s="52">
        <v>18710</v>
      </c>
      <c r="K50" s="52">
        <v>35778</v>
      </c>
      <c r="L50" s="52">
        <v>8168</v>
      </c>
      <c r="M50" s="52">
        <v>67476</v>
      </c>
      <c r="N50" s="52">
        <v>32123</v>
      </c>
      <c r="O50" s="52">
        <v>44510</v>
      </c>
      <c r="P50" s="52">
        <v>62572</v>
      </c>
      <c r="Q50" s="52">
        <v>29945</v>
      </c>
      <c r="R50" s="52">
        <v>34865</v>
      </c>
      <c r="S50" s="52">
        <v>33593</v>
      </c>
      <c r="T50" s="52">
        <v>29058</v>
      </c>
      <c r="U50" s="52">
        <v>39207</v>
      </c>
      <c r="V50" s="52">
        <v>34275</v>
      </c>
      <c r="W50" s="52">
        <v>33017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35788</v>
      </c>
      <c r="D54" s="36">
        <v>46869</v>
      </c>
      <c r="E54" s="36">
        <v>51465</v>
      </c>
      <c r="F54" s="36">
        <v>63246</v>
      </c>
      <c r="G54" s="36">
        <v>70951</v>
      </c>
      <c r="H54" s="36">
        <v>70013</v>
      </c>
      <c r="I54" s="36">
        <v>41276</v>
      </c>
      <c r="J54" s="36">
        <v>40451</v>
      </c>
      <c r="K54" s="36">
        <v>50702</v>
      </c>
      <c r="L54" s="36">
        <v>64761</v>
      </c>
      <c r="M54" s="36">
        <v>73225</v>
      </c>
      <c r="N54" s="36">
        <v>75335</v>
      </c>
      <c r="O54" s="36">
        <v>82023</v>
      </c>
      <c r="P54" s="36">
        <v>84218</v>
      </c>
      <c r="Q54" s="36">
        <v>62532</v>
      </c>
      <c r="R54" s="36">
        <v>59701</v>
      </c>
      <c r="S54" s="36">
        <v>65461</v>
      </c>
      <c r="T54" s="36">
        <v>77401</v>
      </c>
      <c r="U54" s="36">
        <v>73728</v>
      </c>
      <c r="V54" s="36">
        <v>72833</v>
      </c>
      <c r="W54" s="36">
        <v>67300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6085</v>
      </c>
      <c r="D58" s="52">
        <v>9976</v>
      </c>
      <c r="E58" s="52">
        <v>11247</v>
      </c>
      <c r="F58" s="52">
        <v>14213</v>
      </c>
      <c r="G58" s="52">
        <v>15197</v>
      </c>
      <c r="H58" s="52">
        <v>13843</v>
      </c>
      <c r="I58" s="52">
        <v>9148</v>
      </c>
      <c r="J58" s="52">
        <v>7564</v>
      </c>
      <c r="K58" s="52">
        <v>8143</v>
      </c>
      <c r="L58" s="52">
        <v>11122</v>
      </c>
      <c r="M58" s="52">
        <v>11726</v>
      </c>
      <c r="N58" s="52">
        <v>10342</v>
      </c>
      <c r="O58" s="52">
        <v>15713</v>
      </c>
      <c r="P58" s="52">
        <v>29441</v>
      </c>
      <c r="Q58" s="52">
        <v>14651</v>
      </c>
      <c r="R58" s="52">
        <v>13123</v>
      </c>
      <c r="S58" s="52">
        <v>10905</v>
      </c>
      <c r="T58" s="52">
        <v>13286</v>
      </c>
      <c r="U58" s="52">
        <v>11506</v>
      </c>
      <c r="V58" s="52">
        <v>11905</v>
      </c>
      <c r="W58" s="52">
        <v>8360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106</v>
      </c>
      <c r="D60" s="52">
        <v>40</v>
      </c>
      <c r="E60" s="52">
        <v>317</v>
      </c>
      <c r="F60" s="52">
        <v>710</v>
      </c>
      <c r="G60" s="52">
        <v>1803</v>
      </c>
      <c r="H60" s="52">
        <v>1832</v>
      </c>
      <c r="I60" s="52">
        <v>314</v>
      </c>
      <c r="J60" s="52">
        <v>482</v>
      </c>
      <c r="K60" s="52">
        <v>951</v>
      </c>
      <c r="L60" s="52">
        <v>1631</v>
      </c>
      <c r="M60" s="52">
        <v>3890</v>
      </c>
      <c r="N60" s="52">
        <v>3541</v>
      </c>
      <c r="O60" s="52">
        <v>4004</v>
      </c>
      <c r="P60" s="52">
        <v>9724</v>
      </c>
      <c r="Q60" s="52">
        <v>4596</v>
      </c>
      <c r="R60" s="52">
        <v>4406</v>
      </c>
      <c r="S60" s="52">
        <v>2159</v>
      </c>
      <c r="T60" s="52">
        <v>1630</v>
      </c>
      <c r="U60" s="52">
        <v>1007</v>
      </c>
      <c r="V60" s="52">
        <v>871</v>
      </c>
      <c r="W60" s="52">
        <v>1368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2778</v>
      </c>
      <c r="D66" s="52">
        <v>5205</v>
      </c>
      <c r="E66" s="52">
        <v>5679</v>
      </c>
      <c r="F66" s="52">
        <v>5640</v>
      </c>
      <c r="G66" s="52">
        <v>7364</v>
      </c>
      <c r="H66" s="52">
        <v>7529</v>
      </c>
      <c r="I66" s="52">
        <v>2806</v>
      </c>
      <c r="J66" s="52">
        <v>4065</v>
      </c>
      <c r="K66" s="52">
        <v>2397</v>
      </c>
      <c r="L66" s="52">
        <v>9718</v>
      </c>
      <c r="M66" s="52">
        <v>921</v>
      </c>
      <c r="N66" s="52">
        <v>5931</v>
      </c>
      <c r="O66" s="52">
        <v>7187</v>
      </c>
      <c r="P66" s="52">
        <v>7566</v>
      </c>
      <c r="Q66" s="52">
        <v>7631</v>
      </c>
      <c r="R66" s="52">
        <v>5459</v>
      </c>
      <c r="S66" s="52">
        <v>5311</v>
      </c>
      <c r="T66" s="52">
        <v>8298</v>
      </c>
      <c r="U66" s="52">
        <v>5389</v>
      </c>
      <c r="V66" s="52">
        <v>6301</v>
      </c>
      <c r="W66" s="52">
        <v>4256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3307</v>
      </c>
      <c r="D67" s="52">
        <v>4771</v>
      </c>
      <c r="E67" s="52">
        <v>5568</v>
      </c>
      <c r="F67" s="52">
        <v>8573</v>
      </c>
      <c r="G67" s="52">
        <v>7833</v>
      </c>
      <c r="H67" s="52">
        <v>6314</v>
      </c>
      <c r="I67" s="52">
        <v>6342</v>
      </c>
      <c r="J67" s="52">
        <v>3499</v>
      </c>
      <c r="K67" s="52">
        <v>5746</v>
      </c>
      <c r="L67" s="52">
        <v>1404</v>
      </c>
      <c r="M67" s="52">
        <v>10805</v>
      </c>
      <c r="N67" s="52">
        <v>4411</v>
      </c>
      <c r="O67" s="52">
        <v>8526</v>
      </c>
      <c r="P67" s="52">
        <v>21875</v>
      </c>
      <c r="Q67" s="52">
        <v>7020</v>
      </c>
      <c r="R67" s="52">
        <v>7664</v>
      </c>
      <c r="S67" s="52">
        <v>5594</v>
      </c>
      <c r="T67" s="52">
        <v>4988</v>
      </c>
      <c r="U67" s="52">
        <v>6117</v>
      </c>
      <c r="V67" s="52">
        <v>5604</v>
      </c>
      <c r="W67" s="52">
        <v>4104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6085</v>
      </c>
      <c r="D71" s="36">
        <v>9976</v>
      </c>
      <c r="E71" s="36">
        <v>11247</v>
      </c>
      <c r="F71" s="36">
        <v>14213</v>
      </c>
      <c r="G71" s="36">
        <v>15197</v>
      </c>
      <c r="H71" s="36">
        <v>13843</v>
      </c>
      <c r="I71" s="36">
        <v>9148</v>
      </c>
      <c r="J71" s="36">
        <v>7564</v>
      </c>
      <c r="K71" s="36">
        <v>8143</v>
      </c>
      <c r="L71" s="36">
        <v>11122</v>
      </c>
      <c r="M71" s="36">
        <v>11726</v>
      </c>
      <c r="N71" s="36">
        <v>10342</v>
      </c>
      <c r="O71" s="36">
        <v>15713</v>
      </c>
      <c r="P71" s="36">
        <v>29441</v>
      </c>
      <c r="Q71" s="36">
        <v>14651</v>
      </c>
      <c r="R71" s="36">
        <v>13123</v>
      </c>
      <c r="S71" s="36">
        <v>10905</v>
      </c>
      <c r="T71" s="36">
        <v>13286</v>
      </c>
      <c r="U71" s="36">
        <v>11506</v>
      </c>
      <c r="V71" s="36">
        <v>11905</v>
      </c>
      <c r="W71" s="36">
        <v>8360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10889</v>
      </c>
      <c r="D75" s="52">
        <v>18014</v>
      </c>
      <c r="E75" s="52">
        <v>20858</v>
      </c>
      <c r="F75" s="52">
        <v>28285</v>
      </c>
      <c r="G75" s="52">
        <v>32136</v>
      </c>
      <c r="H75" s="52">
        <v>27534</v>
      </c>
      <c r="I75" s="52">
        <v>18146</v>
      </c>
      <c r="J75" s="52">
        <v>16449</v>
      </c>
      <c r="K75" s="52">
        <v>16755</v>
      </c>
      <c r="L75" s="52">
        <v>22248</v>
      </c>
      <c r="M75" s="52">
        <v>27339</v>
      </c>
      <c r="N75" s="52">
        <v>29069</v>
      </c>
      <c r="O75" s="52">
        <v>32202</v>
      </c>
      <c r="P75" s="52">
        <v>24595</v>
      </c>
      <c r="Q75" s="52">
        <v>20272</v>
      </c>
      <c r="R75" s="52">
        <v>16877</v>
      </c>
      <c r="S75" s="52">
        <v>20678</v>
      </c>
      <c r="T75" s="52">
        <v>25293</v>
      </c>
      <c r="U75" s="52">
        <v>21190</v>
      </c>
      <c r="V75" s="52">
        <v>19825</v>
      </c>
      <c r="W75" s="52">
        <v>17675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878</v>
      </c>
      <c r="D77" s="52">
        <v>855</v>
      </c>
      <c r="E77" s="52">
        <v>1024</v>
      </c>
      <c r="F77" s="52">
        <v>1506</v>
      </c>
      <c r="G77" s="52">
        <v>2417</v>
      </c>
      <c r="H77" s="52">
        <v>3361</v>
      </c>
      <c r="I77" s="52">
        <v>1874</v>
      </c>
      <c r="J77" s="52">
        <v>1497</v>
      </c>
      <c r="K77" s="52">
        <v>1981</v>
      </c>
      <c r="L77" s="52">
        <v>2124</v>
      </c>
      <c r="M77" s="52">
        <v>3755</v>
      </c>
      <c r="N77" s="52">
        <v>4311</v>
      </c>
      <c r="O77" s="52">
        <v>4943</v>
      </c>
      <c r="P77" s="52">
        <v>7025</v>
      </c>
      <c r="Q77" s="52">
        <v>11571</v>
      </c>
      <c r="R77" s="52">
        <v>14489</v>
      </c>
      <c r="S77" s="52">
        <v>8213</v>
      </c>
      <c r="T77" s="52">
        <v>7928</v>
      </c>
      <c r="U77" s="52">
        <v>10196</v>
      </c>
      <c r="V77" s="52">
        <v>9728</v>
      </c>
      <c r="W77" s="52">
        <v>10267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" si="2">W45-W62</f>
        <v>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13561</v>
      </c>
      <c r="D83" s="52">
        <f t="shared" si="12"/>
        <v>19249</v>
      </c>
      <c r="E83" s="52">
        <f t="shared" si="12"/>
        <v>20308</v>
      </c>
      <c r="F83" s="52">
        <f t="shared" si="12"/>
        <v>19456</v>
      </c>
      <c r="G83" s="52">
        <f t="shared" si="12"/>
        <v>27015</v>
      </c>
      <c r="H83" s="52">
        <f t="shared" si="12"/>
        <v>30553</v>
      </c>
      <c r="I83" s="52">
        <f t="shared" si="12"/>
        <v>9855</v>
      </c>
      <c r="J83" s="52">
        <f t="shared" si="12"/>
        <v>17674</v>
      </c>
      <c r="K83" s="52">
        <f t="shared" si="12"/>
        <v>12527</v>
      </c>
      <c r="L83" s="52">
        <f t="shared" si="12"/>
        <v>46869</v>
      </c>
      <c r="M83" s="52">
        <f t="shared" si="12"/>
        <v>4826</v>
      </c>
      <c r="N83" s="52">
        <f t="shared" si="12"/>
        <v>37279</v>
      </c>
      <c r="O83" s="52">
        <f t="shared" si="12"/>
        <v>30328</v>
      </c>
      <c r="P83" s="52">
        <f t="shared" si="12"/>
        <v>14083</v>
      </c>
      <c r="Q83" s="52">
        <f t="shared" si="12"/>
        <v>24944</v>
      </c>
      <c r="R83" s="52">
        <f t="shared" ref="R83:V83" si="13">R49-R66</f>
        <v>19359</v>
      </c>
      <c r="S83" s="52">
        <f t="shared" si="13"/>
        <v>26565</v>
      </c>
      <c r="T83" s="52">
        <f t="shared" si="13"/>
        <v>40034</v>
      </c>
      <c r="U83" s="52">
        <f t="shared" si="13"/>
        <v>29133</v>
      </c>
      <c r="V83" s="52">
        <f t="shared" si="13"/>
        <v>32258</v>
      </c>
      <c r="W83" s="52">
        <f t="shared" ref="W83" si="14">W49-W66</f>
        <v>30010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16142</v>
      </c>
      <c r="D84" s="52">
        <f t="shared" si="15"/>
        <v>17644</v>
      </c>
      <c r="E84" s="52">
        <f t="shared" si="15"/>
        <v>19910</v>
      </c>
      <c r="F84" s="52">
        <f t="shared" si="15"/>
        <v>29576</v>
      </c>
      <c r="G84" s="52">
        <f t="shared" si="15"/>
        <v>28736</v>
      </c>
      <c r="H84" s="52">
        <f t="shared" si="15"/>
        <v>25620</v>
      </c>
      <c r="I84" s="52">
        <f t="shared" si="15"/>
        <v>22273</v>
      </c>
      <c r="J84" s="52">
        <f t="shared" si="15"/>
        <v>15211</v>
      </c>
      <c r="K84" s="52">
        <f t="shared" si="15"/>
        <v>30032</v>
      </c>
      <c r="L84" s="52">
        <f t="shared" si="15"/>
        <v>6764</v>
      </c>
      <c r="M84" s="52">
        <f t="shared" si="15"/>
        <v>56671</v>
      </c>
      <c r="N84" s="52">
        <f t="shared" si="15"/>
        <v>27712</v>
      </c>
      <c r="O84" s="52">
        <f t="shared" si="15"/>
        <v>35984</v>
      </c>
      <c r="P84" s="52">
        <f t="shared" si="15"/>
        <v>40697</v>
      </c>
      <c r="Q84" s="52">
        <f t="shared" si="15"/>
        <v>22925</v>
      </c>
      <c r="R84" s="52">
        <f t="shared" ref="R84:V84" si="16">R50-R67</f>
        <v>27201</v>
      </c>
      <c r="S84" s="52">
        <f t="shared" si="16"/>
        <v>27999</v>
      </c>
      <c r="T84" s="52">
        <f t="shared" si="16"/>
        <v>24070</v>
      </c>
      <c r="U84" s="52">
        <f t="shared" si="16"/>
        <v>33090</v>
      </c>
      <c r="V84" s="52">
        <f t="shared" si="16"/>
        <v>28671</v>
      </c>
      <c r="W84" s="52">
        <f t="shared" ref="W84" si="17">W50-W67</f>
        <v>28913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29703</v>
      </c>
      <c r="D88" s="36">
        <v>36893</v>
      </c>
      <c r="E88" s="36">
        <v>40218</v>
      </c>
      <c r="F88" s="36">
        <v>49033</v>
      </c>
      <c r="G88" s="36">
        <v>55754</v>
      </c>
      <c r="H88" s="36">
        <v>56170</v>
      </c>
      <c r="I88" s="36">
        <v>32128</v>
      </c>
      <c r="J88" s="36">
        <v>32887</v>
      </c>
      <c r="K88" s="36">
        <v>42559</v>
      </c>
      <c r="L88" s="36">
        <v>53639</v>
      </c>
      <c r="M88" s="36">
        <v>61499</v>
      </c>
      <c r="N88" s="36">
        <v>64993</v>
      </c>
      <c r="O88" s="36">
        <v>66310</v>
      </c>
      <c r="P88" s="36">
        <v>54777</v>
      </c>
      <c r="Q88" s="36">
        <v>47881</v>
      </c>
      <c r="R88" s="36">
        <v>46578</v>
      </c>
      <c r="S88" s="36">
        <v>54556</v>
      </c>
      <c r="T88" s="36">
        <v>64115</v>
      </c>
      <c r="U88" s="36">
        <v>62222</v>
      </c>
      <c r="V88" s="36">
        <v>60928</v>
      </c>
      <c r="W88" s="36">
        <v>58940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7284</v>
      </c>
      <c r="I94" s="52">
        <f>RES_hhdet_numvin!I83</f>
        <v>9009</v>
      </c>
      <c r="J94" s="52">
        <f>RES_hhdet_numvin!J83</f>
        <v>11133</v>
      </c>
      <c r="K94" s="52">
        <f>RES_hhdet_numvin!K83</f>
        <v>14395</v>
      </c>
      <c r="L94" s="52">
        <f>RES_hhdet_numvin!L83</f>
        <v>22526</v>
      </c>
      <c r="M94" s="52">
        <f>RES_hhdet_numvin!M83</f>
        <v>29527</v>
      </c>
      <c r="N94" s="52">
        <f>RES_hhdet_numvin!N83</f>
        <v>32396</v>
      </c>
      <c r="O94" s="52">
        <f>RES_hhdet_numvin!O83</f>
        <v>41925</v>
      </c>
      <c r="P94" s="52">
        <f>RES_hhdet_numvin!P83</f>
        <v>49511</v>
      </c>
      <c r="Q94" s="52">
        <f>RES_hhdet_numvin!Q83</f>
        <v>33080</v>
      </c>
      <c r="R94" s="52">
        <f>RES_hhdet_numvin!R83</f>
        <v>29085</v>
      </c>
      <c r="S94" s="52">
        <f>RES_hhdet_numvin!S83</f>
        <v>31089</v>
      </c>
      <c r="T94" s="52">
        <f>RES_hhdet_numvin!T83</f>
        <v>38324</v>
      </c>
      <c r="U94" s="52">
        <f>RES_hhdet_numvin!U83</f>
        <v>32633</v>
      </c>
      <c r="V94" s="52">
        <f>RES_hhdet_numvin!V83</f>
        <v>31725</v>
      </c>
      <c r="W94" s="52">
        <f>RES_hhdet_numvin!W83</f>
        <v>26035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5496</v>
      </c>
      <c r="Q97" s="138">
        <f>RES_hhdet_numvin!Q86</f>
        <v>9282</v>
      </c>
      <c r="R97" s="138">
        <f>RES_hhdet_numvin!R86</f>
        <v>14213</v>
      </c>
      <c r="S97" s="138">
        <f>RES_hhdet_numvin!S86</f>
        <v>9029</v>
      </c>
      <c r="T97" s="138">
        <f>RES_hhdet_numvin!T86</f>
        <v>9028</v>
      </c>
      <c r="U97" s="138">
        <f>RES_hhdet_numvin!U86</f>
        <v>11007</v>
      </c>
      <c r="V97" s="138">
        <f>RES_hhdet_numvin!V86</f>
        <v>10567</v>
      </c>
      <c r="W97" s="138">
        <f>RES_hhdet_numvin!W86</f>
        <v>11635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7043</v>
      </c>
      <c r="Q107" s="138">
        <f>RES_hhdet_numvin!Q96</f>
        <v>18206</v>
      </c>
      <c r="R107" s="138">
        <f>RES_hhdet_numvin!R96</f>
        <v>17881</v>
      </c>
      <c r="S107" s="138">
        <f>RES_hhdet_numvin!S96</f>
        <v>26394</v>
      </c>
      <c r="T107" s="138">
        <f>RES_hhdet_numvin!T96</f>
        <v>43657</v>
      </c>
      <c r="U107" s="138">
        <f>RES_hhdet_numvin!U96</f>
        <v>33041</v>
      </c>
      <c r="V107" s="138">
        <f>RES_hhdet_numvin!V96</f>
        <v>38332</v>
      </c>
      <c r="W107" s="138">
        <f>RES_hhdet_numvin!W96</f>
        <v>34266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20329</v>
      </c>
      <c r="Q108" s="138">
        <f>RES_hhdet_numvin!Q97</f>
        <v>16732</v>
      </c>
      <c r="R108" s="138">
        <f>RES_hhdet_numvin!R97</f>
        <v>25108</v>
      </c>
      <c r="S108" s="138">
        <f>RES_hhdet_numvin!S97</f>
        <v>27818</v>
      </c>
      <c r="T108" s="138">
        <f>RES_hhdet_numvin!T97</f>
        <v>26263</v>
      </c>
      <c r="U108" s="138">
        <f>RES_hhdet_numvin!U97</f>
        <v>37510</v>
      </c>
      <c r="V108" s="138">
        <f>RES_hhdet_numvin!V97</f>
        <v>34080</v>
      </c>
      <c r="W108" s="138">
        <f>RES_hhdet_numvin!W97</f>
        <v>33017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27380</v>
      </c>
      <c r="Q114" s="39">
        <f>RES_hhdet_numvin!Q103</f>
        <v>34934</v>
      </c>
      <c r="R114" s="39">
        <f>RES_hhdet_numvin!R103</f>
        <v>42988</v>
      </c>
      <c r="S114" s="39">
        <f>RES_hhdet_numvin!S103</f>
        <v>54188</v>
      </c>
      <c r="T114" s="39">
        <f>RES_hhdet_numvin!T103</f>
        <v>69934</v>
      </c>
      <c r="U114" s="39">
        <f>RES_hhdet_numvin!U103</f>
        <v>70547</v>
      </c>
      <c r="V114" s="39">
        <f>RES_hhdet_numvin!V103</f>
        <v>72406</v>
      </c>
      <c r="W114" s="39">
        <f>RES_hhdet_numvin!W103</f>
        <v>67300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370.06205176965267</v>
      </c>
      <c r="C118" s="117">
        <f t="shared" si="18"/>
        <v>364.72586150376725</v>
      </c>
      <c r="D118" s="117">
        <f t="shared" si="18"/>
        <v>367.69274754566993</v>
      </c>
      <c r="E118" s="117">
        <f t="shared" si="18"/>
        <v>377.25041630586492</v>
      </c>
      <c r="F118" s="117">
        <f t="shared" si="18"/>
        <v>396.49989513401601</v>
      </c>
      <c r="G118" s="117">
        <f t="shared" si="18"/>
        <v>418.67467779562014</v>
      </c>
      <c r="H118" s="117">
        <f t="shared" si="18"/>
        <v>439.16577096387522</v>
      </c>
      <c r="I118" s="117">
        <f t="shared" si="18"/>
        <v>440.69570634516828</v>
      </c>
      <c r="J118" s="117">
        <f t="shared" si="18"/>
        <v>441.37834353139891</v>
      </c>
      <c r="K118" s="117">
        <f t="shared" si="18"/>
        <v>449.10578342802677</v>
      </c>
      <c r="L118" s="117">
        <f t="shared" si="18"/>
        <v>459.35271830995902</v>
      </c>
      <c r="M118" s="117">
        <f t="shared" si="18"/>
        <v>469.24021520301557</v>
      </c>
      <c r="N118" s="117">
        <f t="shared" si="18"/>
        <v>458.63405651409346</v>
      </c>
      <c r="O118" s="117">
        <f t="shared" si="18"/>
        <v>462.74183355779809</v>
      </c>
      <c r="P118" s="117">
        <f t="shared" si="18"/>
        <v>465.59663686907669</v>
      </c>
      <c r="Q118" s="117">
        <f t="shared" si="18"/>
        <v>464.32740041398188</v>
      </c>
      <c r="R118" s="117">
        <f t="shared" ref="R118:V118" si="19">R119+R122+R124+R137</f>
        <v>461.49960063096427</v>
      </c>
      <c r="S118" s="117">
        <f t="shared" si="19"/>
        <v>457.49176815748382</v>
      </c>
      <c r="T118" s="117">
        <f t="shared" si="19"/>
        <v>455.56425940628884</v>
      </c>
      <c r="U118" s="117">
        <f t="shared" si="19"/>
        <v>448.25289316466757</v>
      </c>
      <c r="V118" s="117">
        <f t="shared" si="19"/>
        <v>441.74883526250233</v>
      </c>
      <c r="W118" s="117">
        <f t="shared" ref="W118" si="20">W119+W122+W124+W137</f>
        <v>440.08821565027989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336.54722694057949</v>
      </c>
      <c r="C119" s="122">
        <f t="shared" si="21"/>
        <v>334.42923377235729</v>
      </c>
      <c r="D119" s="122">
        <f t="shared" si="21"/>
        <v>332.46467856255049</v>
      </c>
      <c r="E119" s="122">
        <f t="shared" si="21"/>
        <v>340.40366778863466</v>
      </c>
      <c r="F119" s="122">
        <f t="shared" si="21"/>
        <v>357.56629089139153</v>
      </c>
      <c r="G119" s="122">
        <f t="shared" si="21"/>
        <v>375.90658908421096</v>
      </c>
      <c r="H119" s="122">
        <f t="shared" si="21"/>
        <v>393.42923571216323</v>
      </c>
      <c r="I119" s="122">
        <f t="shared" si="21"/>
        <v>393.02394397975729</v>
      </c>
      <c r="J119" s="122">
        <f t="shared" si="21"/>
        <v>396.53143132073052</v>
      </c>
      <c r="K119" s="122">
        <f t="shared" si="21"/>
        <v>402.35083289096349</v>
      </c>
      <c r="L119" s="122">
        <f t="shared" si="21"/>
        <v>410.51324117021159</v>
      </c>
      <c r="M119" s="122">
        <f t="shared" si="21"/>
        <v>417.9989648813866</v>
      </c>
      <c r="N119" s="122">
        <f t="shared" si="21"/>
        <v>406.6514733471891</v>
      </c>
      <c r="O119" s="122">
        <f t="shared" si="21"/>
        <v>408.49621290454866</v>
      </c>
      <c r="P119" s="122">
        <f t="shared" si="21"/>
        <v>405.63291212149403</v>
      </c>
      <c r="Q119" s="122">
        <f t="shared" si="21"/>
        <v>402.00066586024349</v>
      </c>
      <c r="R119" s="122">
        <f t="shared" ref="R119:V119" si="22">SUM(R120:R121)</f>
        <v>397.8502431805428</v>
      </c>
      <c r="S119" s="122">
        <f t="shared" si="22"/>
        <v>394.55079393783996</v>
      </c>
      <c r="T119" s="122">
        <f t="shared" si="22"/>
        <v>394.89431136961861</v>
      </c>
      <c r="U119" s="122">
        <f t="shared" si="22"/>
        <v>390.86015029654504</v>
      </c>
      <c r="V119" s="122">
        <f t="shared" si="22"/>
        <v>388.19107688897992</v>
      </c>
      <c r="W119" s="122">
        <f t="shared" ref="W119" si="23">SUM(W120:W121)</f>
        <v>388.75924891376474</v>
      </c>
      <c r="DA119" s="130" t="s">
        <v>1646</v>
      </c>
    </row>
    <row r="120" spans="1:105" ht="12" customHeight="1" x14ac:dyDescent="0.25">
      <c r="A120" s="97" t="s">
        <v>204</v>
      </c>
      <c r="B120" s="98">
        <v>335.01874462596732</v>
      </c>
      <c r="C120" s="98">
        <v>332.91186586414437</v>
      </c>
      <c r="D120" s="98">
        <v>330.94729148753214</v>
      </c>
      <c r="E120" s="98">
        <v>338.83387790197759</v>
      </c>
      <c r="F120" s="98">
        <v>355.89329320722271</v>
      </c>
      <c r="G120" s="98">
        <v>374.12828890799648</v>
      </c>
      <c r="H120" s="98">
        <v>391.56027515047282</v>
      </c>
      <c r="I120" s="98">
        <v>391.1695614789337</v>
      </c>
      <c r="J120" s="98">
        <v>394.61049011177965</v>
      </c>
      <c r="K120" s="98">
        <v>400.37944969905396</v>
      </c>
      <c r="L120" s="98">
        <v>408.40214961306941</v>
      </c>
      <c r="M120" s="98">
        <v>415.91771281169372</v>
      </c>
      <c r="N120" s="98">
        <v>404.56586414445388</v>
      </c>
      <c r="O120" s="98">
        <v>406.32545141874476</v>
      </c>
      <c r="P120" s="98">
        <v>403.59458297506455</v>
      </c>
      <c r="Q120" s="98">
        <v>399.90343938091138</v>
      </c>
      <c r="R120" s="98">
        <v>395.74385210662098</v>
      </c>
      <c r="S120" s="98">
        <v>392.46981943250165</v>
      </c>
      <c r="T120" s="98">
        <v>392.80318142734302</v>
      </c>
      <c r="U120" s="98">
        <v>388.80214961306933</v>
      </c>
      <c r="V120" s="98">
        <v>386.16981943250227</v>
      </c>
      <c r="W120" s="98">
        <v>386.65924333619944</v>
      </c>
      <c r="DA120" s="63" t="s">
        <v>1647</v>
      </c>
    </row>
    <row r="121" spans="1:105" ht="12" customHeight="1" x14ac:dyDescent="0.25">
      <c r="A121" s="97" t="s">
        <v>53</v>
      </c>
      <c r="B121" s="98">
        <v>1.528482314612202</v>
      </c>
      <c r="C121" s="98">
        <v>1.5173679082129372</v>
      </c>
      <c r="D121" s="98">
        <v>1.5173870750183351</v>
      </c>
      <c r="E121" s="98">
        <v>1.5697898866570918</v>
      </c>
      <c r="F121" s="98">
        <v>1.6729976841688132</v>
      </c>
      <c r="G121" s="98">
        <v>1.7783001762144646</v>
      </c>
      <c r="H121" s="98">
        <v>1.8689605616904428</v>
      </c>
      <c r="I121" s="98">
        <v>1.854382500823605</v>
      </c>
      <c r="J121" s="98">
        <v>1.9209412089508846</v>
      </c>
      <c r="K121" s="98">
        <v>1.9713831919095188</v>
      </c>
      <c r="L121" s="98">
        <v>2.1110915571421662</v>
      </c>
      <c r="M121" s="98">
        <v>2.0812520696928583</v>
      </c>
      <c r="N121" s="98">
        <v>2.0856092027351942</v>
      </c>
      <c r="O121" s="98">
        <v>2.1707614858039057</v>
      </c>
      <c r="P121" s="98">
        <v>2.03832914642945</v>
      </c>
      <c r="Q121" s="98">
        <v>2.0972264793320941</v>
      </c>
      <c r="R121" s="98">
        <v>2.1063910739218041</v>
      </c>
      <c r="S121" s="98">
        <v>2.0809745053382893</v>
      </c>
      <c r="T121" s="98">
        <v>2.0911299422755607</v>
      </c>
      <c r="U121" s="98">
        <v>2.058000683475691</v>
      </c>
      <c r="V121" s="98">
        <v>2.0212574564776515</v>
      </c>
      <c r="W121" s="98">
        <v>2.1000055775652773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0.10752782883649402</v>
      </c>
      <c r="C122" s="122">
        <f t="shared" si="24"/>
        <v>0.10876697342456654</v>
      </c>
      <c r="D122" s="122">
        <f t="shared" si="24"/>
        <v>0.11455367747443941</v>
      </c>
      <c r="E122" s="122">
        <f t="shared" si="24"/>
        <v>0.16961850752770866</v>
      </c>
      <c r="F122" s="122">
        <f t="shared" si="24"/>
        <v>0.14183297690507093</v>
      </c>
      <c r="G122" s="122">
        <f t="shared" si="24"/>
        <v>0.1820847548242126</v>
      </c>
      <c r="H122" s="122">
        <f t="shared" si="24"/>
        <v>0.34414130499607315</v>
      </c>
      <c r="I122" s="122">
        <f t="shared" si="24"/>
        <v>0.2631455368238102</v>
      </c>
      <c r="J122" s="122">
        <f t="shared" si="24"/>
        <v>0.2854313259090423</v>
      </c>
      <c r="K122" s="122">
        <f t="shared" si="24"/>
        <v>0.31307641594482155</v>
      </c>
      <c r="L122" s="122">
        <f t="shared" si="24"/>
        <v>0.339607957082048</v>
      </c>
      <c r="M122" s="122">
        <f t="shared" si="24"/>
        <v>0.41397666412486855</v>
      </c>
      <c r="N122" s="122">
        <f t="shared" si="24"/>
        <v>0.48641070461929614</v>
      </c>
      <c r="O122" s="122">
        <f t="shared" si="24"/>
        <v>0.56472934878521663</v>
      </c>
      <c r="P122" s="122">
        <f t="shared" si="24"/>
        <v>0.74723235959641177</v>
      </c>
      <c r="Q122" s="122">
        <f t="shared" si="24"/>
        <v>0.94877690668130288</v>
      </c>
      <c r="R122" s="122">
        <f t="shared" si="24"/>
        <v>1.1411034019901773</v>
      </c>
      <c r="S122" s="122">
        <f t="shared" si="24"/>
        <v>1.2623127254455546</v>
      </c>
      <c r="T122" s="122">
        <f t="shared" si="24"/>
        <v>1.366873616234896</v>
      </c>
      <c r="U122" s="122">
        <f t="shared" si="24"/>
        <v>1.4733525462557207</v>
      </c>
      <c r="V122" s="122">
        <f t="shared" si="24"/>
        <v>1.5350250136230175</v>
      </c>
      <c r="W122" s="122">
        <f t="shared" si="24"/>
        <v>1.5378200891716634</v>
      </c>
      <c r="DA122" s="130" t="s">
        <v>1649</v>
      </c>
    </row>
    <row r="123" spans="1:105" ht="12" customHeight="1" x14ac:dyDescent="0.25">
      <c r="A123" s="97" t="s">
        <v>53</v>
      </c>
      <c r="B123" s="98">
        <v>0.10752782883649402</v>
      </c>
      <c r="C123" s="98">
        <v>0.10876697342456654</v>
      </c>
      <c r="D123" s="98">
        <v>0.11455367747443941</v>
      </c>
      <c r="E123" s="98">
        <v>0.16961850752770866</v>
      </c>
      <c r="F123" s="98">
        <v>0.14183297690507093</v>
      </c>
      <c r="G123" s="98">
        <v>0.1820847548242126</v>
      </c>
      <c r="H123" s="98">
        <v>0.34414130499607315</v>
      </c>
      <c r="I123" s="98">
        <v>0.2631455368238102</v>
      </c>
      <c r="J123" s="98">
        <v>0.2854313259090423</v>
      </c>
      <c r="K123" s="98">
        <v>0.31307641594482155</v>
      </c>
      <c r="L123" s="98">
        <v>0.339607957082048</v>
      </c>
      <c r="M123" s="98">
        <v>0.41397666412486855</v>
      </c>
      <c r="N123" s="98">
        <v>0.48641070461929614</v>
      </c>
      <c r="O123" s="98">
        <v>0.56472934878521663</v>
      </c>
      <c r="P123" s="98">
        <v>0.74723235959641177</v>
      </c>
      <c r="Q123" s="98">
        <v>0.94877690668130288</v>
      </c>
      <c r="R123" s="98">
        <v>1.1411034019901773</v>
      </c>
      <c r="S123" s="98">
        <v>1.2623127254455546</v>
      </c>
      <c r="T123" s="98">
        <v>1.366873616234896</v>
      </c>
      <c r="U123" s="98">
        <v>1.4733525462557207</v>
      </c>
      <c r="V123" s="98">
        <v>1.5350250136230175</v>
      </c>
      <c r="W123" s="98">
        <v>1.5378200891716634</v>
      </c>
      <c r="DA123" s="63" t="s">
        <v>1650</v>
      </c>
    </row>
    <row r="124" spans="1:105" ht="12" customHeight="1" x14ac:dyDescent="0.25">
      <c r="A124" s="121" t="s">
        <v>55</v>
      </c>
      <c r="B124" s="122">
        <v>28.660504909393691</v>
      </c>
      <c r="C124" s="122">
        <v>25.183318133172762</v>
      </c>
      <c r="D124" s="122">
        <v>29.924958041286075</v>
      </c>
      <c r="E124" s="122">
        <v>31.242772305359644</v>
      </c>
      <c r="F124" s="122">
        <v>32.7156873866506</v>
      </c>
      <c r="G124" s="122">
        <v>35.913424616159631</v>
      </c>
      <c r="H124" s="122">
        <v>37.604723666979886</v>
      </c>
      <c r="I124" s="122">
        <v>39.978756046660692</v>
      </c>
      <c r="J124" s="122">
        <v>36.872494518425682</v>
      </c>
      <c r="K124" s="122">
        <v>39.375912655114576</v>
      </c>
      <c r="L124" s="122">
        <v>39.647683362400556</v>
      </c>
      <c r="M124" s="122">
        <v>41.701058056853419</v>
      </c>
      <c r="N124" s="122">
        <v>42.137700518749085</v>
      </c>
      <c r="O124" s="122">
        <v>44.06135616516309</v>
      </c>
      <c r="P124" s="122">
        <v>48.942786577468006</v>
      </c>
      <c r="Q124" s="122">
        <v>50.999271856133412</v>
      </c>
      <c r="R124" s="122">
        <v>52.27206376151527</v>
      </c>
      <c r="S124" s="122">
        <v>51.676457159881494</v>
      </c>
      <c r="T124" s="122">
        <v>49.470446738244789</v>
      </c>
      <c r="U124" s="122">
        <v>46.413408639214154</v>
      </c>
      <c r="V124" s="122">
        <v>42.881780452177345</v>
      </c>
      <c r="W124" s="122">
        <v>41.010122476151054</v>
      </c>
      <c r="DA124" s="130" t="s">
        <v>1651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17.887667990164232</v>
      </c>
      <c r="C133" s="101">
        <v>15.340216397796427</v>
      </c>
      <c r="D133" s="101">
        <v>17.805386134055905</v>
      </c>
      <c r="E133" s="101">
        <v>18.152815415831096</v>
      </c>
      <c r="F133" s="101">
        <v>17.763791207208389</v>
      </c>
      <c r="G133" s="101">
        <v>18.937302108190075</v>
      </c>
      <c r="H133" s="101">
        <v>19.835103731047944</v>
      </c>
      <c r="I133" s="101">
        <v>19.93371077129493</v>
      </c>
      <c r="J133" s="101">
        <v>18.78058208986031</v>
      </c>
      <c r="K133" s="101">
        <v>18.944372622567609</v>
      </c>
      <c r="L133" s="101">
        <v>22.146627567939408</v>
      </c>
      <c r="M133" s="101">
        <v>19.886355389435302</v>
      </c>
      <c r="N133" s="101">
        <v>21.133217522076951</v>
      </c>
      <c r="O133" s="101">
        <v>21.866730491339052</v>
      </c>
      <c r="P133" s="101">
        <v>22.250784945243346</v>
      </c>
      <c r="Q133" s="101">
        <v>23.744105285677151</v>
      </c>
      <c r="R133" s="101">
        <v>23.849903238505345</v>
      </c>
      <c r="S133" s="101">
        <v>23.77980741299907</v>
      </c>
      <c r="T133" s="101">
        <v>23.862780959639696</v>
      </c>
      <c r="U133" s="101">
        <v>23.372957568940112</v>
      </c>
      <c r="V133" s="101">
        <v>21.973272604036417</v>
      </c>
      <c r="W133" s="101">
        <v>21.588610607249404</v>
      </c>
      <c r="DA133" s="131" t="s">
        <v>1660</v>
      </c>
    </row>
    <row r="134" spans="1:105" ht="12" customHeight="1" x14ac:dyDescent="0.25">
      <c r="A134" s="107" t="s">
        <v>121</v>
      </c>
      <c r="B134" s="104">
        <v>10.772836919229459</v>
      </c>
      <c r="C134" s="104">
        <v>9.843101735376333</v>
      </c>
      <c r="D134" s="104">
        <v>12.119571907230171</v>
      </c>
      <c r="E134" s="104">
        <v>13.089956889528548</v>
      </c>
      <c r="F134" s="104">
        <v>14.951896179442208</v>
      </c>
      <c r="G134" s="104">
        <v>16.976122507969553</v>
      </c>
      <c r="H134" s="104">
        <v>17.769619935931942</v>
      </c>
      <c r="I134" s="104">
        <v>20.045045275365766</v>
      </c>
      <c r="J134" s="104">
        <v>18.091912428565372</v>
      </c>
      <c r="K134" s="104">
        <v>20.43154003254697</v>
      </c>
      <c r="L134" s="104">
        <v>17.501055794461145</v>
      </c>
      <c r="M134" s="104">
        <v>21.814702667418118</v>
      </c>
      <c r="N134" s="104">
        <v>21.004482996672138</v>
      </c>
      <c r="O134" s="104">
        <v>22.194625673824035</v>
      </c>
      <c r="P134" s="104">
        <v>26.69200163222466</v>
      </c>
      <c r="Q134" s="104">
        <v>27.255166570456261</v>
      </c>
      <c r="R134" s="104">
        <v>28.422160523009929</v>
      </c>
      <c r="S134" s="104">
        <v>27.896649746882421</v>
      </c>
      <c r="T134" s="104">
        <v>25.607665778605089</v>
      </c>
      <c r="U134" s="104">
        <v>23.040451070274045</v>
      </c>
      <c r="V134" s="104">
        <v>20.908507848140928</v>
      </c>
      <c r="W134" s="104">
        <v>19.42151186890165</v>
      </c>
      <c r="DA134" s="132" t="s">
        <v>1661</v>
      </c>
    </row>
    <row r="135" spans="1:105" ht="12" customHeight="1" x14ac:dyDescent="0.25">
      <c r="A135" s="108" t="s">
        <v>53</v>
      </c>
      <c r="B135" s="98">
        <v>6.7292692455848773</v>
      </c>
      <c r="C135" s="98">
        <v>5.6394256230174058</v>
      </c>
      <c r="D135" s="98">
        <v>7.2195978864292609</v>
      </c>
      <c r="E135" s="98">
        <v>7.634692009829922</v>
      </c>
      <c r="F135" s="98">
        <v>8.708791574213512</v>
      </c>
      <c r="G135" s="98">
        <v>9.9755706941512052</v>
      </c>
      <c r="H135" s="98">
        <v>10.268729300967857</v>
      </c>
      <c r="I135" s="98">
        <v>12.225752692044917</v>
      </c>
      <c r="J135" s="98">
        <v>10.148208528731514</v>
      </c>
      <c r="K135" s="98">
        <v>11.770860171261313</v>
      </c>
      <c r="L135" s="98">
        <v>8.7305965063107731</v>
      </c>
      <c r="M135" s="98">
        <v>11.783426769647345</v>
      </c>
      <c r="N135" s="98">
        <v>10.878544130395937</v>
      </c>
      <c r="O135" s="98">
        <v>11.685691514355163</v>
      </c>
      <c r="P135" s="98">
        <v>14.494447525609282</v>
      </c>
      <c r="Q135" s="98">
        <v>14.906768997206745</v>
      </c>
      <c r="R135" s="98">
        <v>15.978974883944289</v>
      </c>
      <c r="S135" s="98">
        <v>15.709119853805383</v>
      </c>
      <c r="T135" s="98">
        <v>13.818348282430719</v>
      </c>
      <c r="U135" s="98">
        <v>11.969884105239338</v>
      </c>
      <c r="V135" s="98">
        <v>10.713462221853778</v>
      </c>
      <c r="W135" s="98">
        <v>9.8698690937859155</v>
      </c>
      <c r="DA135" s="63" t="s">
        <v>1662</v>
      </c>
    </row>
    <row r="136" spans="1:105" ht="12" customHeight="1" x14ac:dyDescent="0.25">
      <c r="A136" s="108" t="s">
        <v>52</v>
      </c>
      <c r="B136" s="98">
        <v>4.0435676736445814</v>
      </c>
      <c r="C136" s="98">
        <v>4.2036761123589272</v>
      </c>
      <c r="D136" s="98">
        <v>4.8999740208009097</v>
      </c>
      <c r="E136" s="98">
        <v>5.4552648796986256</v>
      </c>
      <c r="F136" s="98">
        <v>6.2431046052286954</v>
      </c>
      <c r="G136" s="98">
        <v>7.0005518138183467</v>
      </c>
      <c r="H136" s="98">
        <v>7.500890634964084</v>
      </c>
      <c r="I136" s="98">
        <v>7.8192925833208466</v>
      </c>
      <c r="J136" s="98">
        <v>7.9437038998338592</v>
      </c>
      <c r="K136" s="98">
        <v>8.6606798612856561</v>
      </c>
      <c r="L136" s="98">
        <v>8.7704592881503736</v>
      </c>
      <c r="M136" s="98">
        <v>10.031275897770771</v>
      </c>
      <c r="N136" s="98">
        <v>10.125938866276201</v>
      </c>
      <c r="O136" s="98">
        <v>10.508934159468872</v>
      </c>
      <c r="P136" s="98">
        <v>12.197554106615378</v>
      </c>
      <c r="Q136" s="98">
        <v>12.348397573249516</v>
      </c>
      <c r="R136" s="98">
        <v>12.443185639065639</v>
      </c>
      <c r="S136" s="98">
        <v>12.187529893077038</v>
      </c>
      <c r="T136" s="98">
        <v>11.78931749617437</v>
      </c>
      <c r="U136" s="98">
        <v>11.070566965034709</v>
      </c>
      <c r="V136" s="98">
        <v>10.19504562628715</v>
      </c>
      <c r="W136" s="98">
        <v>9.5516427751157345</v>
      </c>
      <c r="DA136" s="63" t="s">
        <v>1663</v>
      </c>
    </row>
    <row r="137" spans="1:105" ht="12" customHeight="1" x14ac:dyDescent="0.25">
      <c r="A137" s="121" t="s">
        <v>54</v>
      </c>
      <c r="B137" s="122">
        <v>4.746792090842991</v>
      </c>
      <c r="C137" s="122">
        <v>5.0045426248126583</v>
      </c>
      <c r="D137" s="122">
        <v>5.1885572643589466</v>
      </c>
      <c r="E137" s="122">
        <v>5.4343577043428484</v>
      </c>
      <c r="F137" s="122">
        <v>6.0760838790688396</v>
      </c>
      <c r="G137" s="122">
        <v>6.6725793404254068</v>
      </c>
      <c r="H137" s="122">
        <v>7.7876702797360267</v>
      </c>
      <c r="I137" s="122">
        <v>7.4298607819265001</v>
      </c>
      <c r="J137" s="122">
        <v>7.6889863663336486</v>
      </c>
      <c r="K137" s="122">
        <v>7.0659614660038885</v>
      </c>
      <c r="L137" s="122">
        <v>8.8521858202648822</v>
      </c>
      <c r="M137" s="122">
        <v>9.1262156006506903</v>
      </c>
      <c r="N137" s="122">
        <v>9.3584719435359638</v>
      </c>
      <c r="O137" s="122">
        <v>9.6195351393011546</v>
      </c>
      <c r="P137" s="122">
        <v>10.273705810518241</v>
      </c>
      <c r="Q137" s="122">
        <v>10.378685790923697</v>
      </c>
      <c r="R137" s="122">
        <v>10.236190286916019</v>
      </c>
      <c r="S137" s="122">
        <v>10.002204334316806</v>
      </c>
      <c r="T137" s="122">
        <v>9.8326276821905267</v>
      </c>
      <c r="U137" s="122">
        <v>9.505981682652644</v>
      </c>
      <c r="V137" s="122">
        <v>9.1409529077220792</v>
      </c>
      <c r="W137" s="122">
        <v>8.7810241711924348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4.746792090842991</v>
      </c>
      <c r="C140" s="33">
        <v>5.0045426248126583</v>
      </c>
      <c r="D140" s="33">
        <v>5.1885572643589466</v>
      </c>
      <c r="E140" s="33">
        <v>5.4343577043428484</v>
      </c>
      <c r="F140" s="33">
        <v>6.0760838790688396</v>
      </c>
      <c r="G140" s="33">
        <v>6.6725793404254068</v>
      </c>
      <c r="H140" s="33">
        <v>7.7876702797360267</v>
      </c>
      <c r="I140" s="33">
        <v>7.4298607819265001</v>
      </c>
      <c r="J140" s="33">
        <v>7.6889863663336486</v>
      </c>
      <c r="K140" s="33">
        <v>7.0659614660038885</v>
      </c>
      <c r="L140" s="33">
        <v>8.8521858202648822</v>
      </c>
      <c r="M140" s="33">
        <v>9.1262156006506903</v>
      </c>
      <c r="N140" s="33">
        <v>9.3584719435359638</v>
      </c>
      <c r="O140" s="33">
        <v>9.6195351393011546</v>
      </c>
      <c r="P140" s="33">
        <v>10.273705810518241</v>
      </c>
      <c r="Q140" s="33">
        <v>10.378685790923697</v>
      </c>
      <c r="R140" s="33">
        <v>10.236190286916019</v>
      </c>
      <c r="S140" s="33">
        <v>10.002204334316806</v>
      </c>
      <c r="T140" s="33">
        <v>9.8326276821905267</v>
      </c>
      <c r="U140" s="33">
        <v>9.505981682652644</v>
      </c>
      <c r="V140" s="33">
        <v>9.1409529077220792</v>
      </c>
      <c r="W140" s="33">
        <v>8.7810241711924348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189.99259135281872</v>
      </c>
      <c r="C142" s="117">
        <f t="shared" si="25"/>
        <v>189.31898294981747</v>
      </c>
      <c r="D142" s="117">
        <f t="shared" si="25"/>
        <v>196.41845365961302</v>
      </c>
      <c r="E142" s="117">
        <f t="shared" si="25"/>
        <v>207.08480269522187</v>
      </c>
      <c r="F142" s="117">
        <f t="shared" si="25"/>
        <v>224.62341304660822</v>
      </c>
      <c r="G142" s="117">
        <f t="shared" si="25"/>
        <v>245.13479794142006</v>
      </c>
      <c r="H142" s="117">
        <f t="shared" si="25"/>
        <v>264.54231019888118</v>
      </c>
      <c r="I142" s="117">
        <f t="shared" si="25"/>
        <v>270.95377555608519</v>
      </c>
      <c r="J142" s="117">
        <f t="shared" si="25"/>
        <v>276.39985083537806</v>
      </c>
      <c r="K142" s="117">
        <f t="shared" si="25"/>
        <v>287.41564017901544</v>
      </c>
      <c r="L142" s="117">
        <f t="shared" si="25"/>
        <v>301.45105846776386</v>
      </c>
      <c r="M142" s="117">
        <f t="shared" si="25"/>
        <v>316.75497220467838</v>
      </c>
      <c r="N142" s="117">
        <f t="shared" si="25"/>
        <v>318.53365154226299</v>
      </c>
      <c r="O142" s="117">
        <f t="shared" si="25"/>
        <v>330.13257593892462</v>
      </c>
      <c r="P142" s="117">
        <f t="shared" si="25"/>
        <v>337.39145175813445</v>
      </c>
      <c r="Q142" s="117">
        <f t="shared" si="25"/>
        <v>340.51287107787641</v>
      </c>
      <c r="R142" s="117">
        <f t="shared" ref="R142:V142" si="26">R143+R146+R148+R161</f>
        <v>342.61626464195945</v>
      </c>
      <c r="S142" s="117">
        <f t="shared" si="26"/>
        <v>344.19445816082873</v>
      </c>
      <c r="T142" s="117">
        <f t="shared" si="26"/>
        <v>347.99147713165178</v>
      </c>
      <c r="U142" s="117">
        <f t="shared" si="26"/>
        <v>347.42377696265521</v>
      </c>
      <c r="V142" s="117">
        <f t="shared" si="26"/>
        <v>347.19150403270197</v>
      </c>
      <c r="W142" s="117">
        <f t="shared" ref="W142" si="27">W143+W146+W148+W161</f>
        <v>350.01536649349481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164.91595577252176</v>
      </c>
      <c r="C143" s="122">
        <f t="shared" si="28"/>
        <v>166.34178347384707</v>
      </c>
      <c r="D143" s="122">
        <f t="shared" si="28"/>
        <v>169.60782123201648</v>
      </c>
      <c r="E143" s="122">
        <f t="shared" si="28"/>
        <v>178.70955750989467</v>
      </c>
      <c r="F143" s="122">
        <f t="shared" si="28"/>
        <v>194.37139923129669</v>
      </c>
      <c r="G143" s="122">
        <f t="shared" si="28"/>
        <v>211.61441558475494</v>
      </c>
      <c r="H143" s="122">
        <f t="shared" si="28"/>
        <v>228.14158751764711</v>
      </c>
      <c r="I143" s="122">
        <f t="shared" si="28"/>
        <v>233.16367281718183</v>
      </c>
      <c r="J143" s="122">
        <f t="shared" si="28"/>
        <v>240.53157827046894</v>
      </c>
      <c r="K143" s="122">
        <f t="shared" si="28"/>
        <v>249.86225923011233</v>
      </c>
      <c r="L143" s="122">
        <f t="shared" si="28"/>
        <v>262.09999005610103</v>
      </c>
      <c r="M143" s="122">
        <f t="shared" si="28"/>
        <v>274.98152066967197</v>
      </c>
      <c r="N143" s="122">
        <f t="shared" si="28"/>
        <v>275.79810868461823</v>
      </c>
      <c r="O143" s="122">
        <f t="shared" si="28"/>
        <v>285.13768254121391</v>
      </c>
      <c r="P143" s="122">
        <f t="shared" si="28"/>
        <v>286.80816792759833</v>
      </c>
      <c r="Q143" s="122">
        <f t="shared" si="28"/>
        <v>287.1295721676405</v>
      </c>
      <c r="R143" s="122">
        <f t="shared" ref="R143:V143" si="29">SUM(R144:R145)</f>
        <v>287.1865069274503</v>
      </c>
      <c r="S143" s="122">
        <f t="shared" si="29"/>
        <v>288.52131456603701</v>
      </c>
      <c r="T143" s="122">
        <f t="shared" si="29"/>
        <v>293.24761110180714</v>
      </c>
      <c r="U143" s="122">
        <f t="shared" si="29"/>
        <v>294.4991207900635</v>
      </c>
      <c r="V143" s="122">
        <f t="shared" si="29"/>
        <v>296.73656648242678</v>
      </c>
      <c r="W143" s="122">
        <f t="shared" ref="W143" si="30">SUM(W144:W145)</f>
        <v>300.99863631763338</v>
      </c>
      <c r="DA143" s="130" t="s">
        <v>1814</v>
      </c>
    </row>
    <row r="144" spans="1:105" ht="12" customHeight="1" x14ac:dyDescent="0.25">
      <c r="A144" s="97" t="s">
        <v>204</v>
      </c>
      <c r="B144" s="98">
        <v>163.38747345790955</v>
      </c>
      <c r="C144" s="98">
        <v>164.82441556563413</v>
      </c>
      <c r="D144" s="98">
        <v>168.09043415699813</v>
      </c>
      <c r="E144" s="98">
        <v>177.13976762323756</v>
      </c>
      <c r="F144" s="98">
        <v>192.69840154712787</v>
      </c>
      <c r="G144" s="98">
        <v>209.83611540854048</v>
      </c>
      <c r="H144" s="98">
        <v>226.27262695595667</v>
      </c>
      <c r="I144" s="98">
        <v>231.30929031635822</v>
      </c>
      <c r="J144" s="98">
        <v>238.61063706151805</v>
      </c>
      <c r="K144" s="98">
        <v>247.8908760382028</v>
      </c>
      <c r="L144" s="98">
        <v>259.98889849895886</v>
      </c>
      <c r="M144" s="98">
        <v>272.90026859997909</v>
      </c>
      <c r="N144" s="98">
        <v>273.71249948188301</v>
      </c>
      <c r="O144" s="98">
        <v>282.96692105541001</v>
      </c>
      <c r="P144" s="98">
        <v>284.76983878116886</v>
      </c>
      <c r="Q144" s="98">
        <v>285.0323456883084</v>
      </c>
      <c r="R144" s="98">
        <v>285.08011585352847</v>
      </c>
      <c r="S144" s="98">
        <v>286.4403400606987</v>
      </c>
      <c r="T144" s="98">
        <v>291.15648115953155</v>
      </c>
      <c r="U144" s="98">
        <v>292.44112010658779</v>
      </c>
      <c r="V144" s="98">
        <v>294.71530902594913</v>
      </c>
      <c r="W144" s="98">
        <v>298.89863074006809</v>
      </c>
      <c r="DA144" s="63" t="s">
        <v>1815</v>
      </c>
    </row>
    <row r="145" spans="1:105" ht="12" customHeight="1" x14ac:dyDescent="0.25">
      <c r="A145" s="97" t="s">
        <v>53</v>
      </c>
      <c r="B145" s="98">
        <v>1.528482314612202</v>
      </c>
      <c r="C145" s="98">
        <v>1.5173679082129372</v>
      </c>
      <c r="D145" s="98">
        <v>1.5173870750183351</v>
      </c>
      <c r="E145" s="98">
        <v>1.5697898866570918</v>
      </c>
      <c r="F145" s="98">
        <v>1.6729976841688132</v>
      </c>
      <c r="G145" s="98">
        <v>1.7783001762144646</v>
      </c>
      <c r="H145" s="98">
        <v>1.8689605616904428</v>
      </c>
      <c r="I145" s="98">
        <v>1.854382500823605</v>
      </c>
      <c r="J145" s="98">
        <v>1.9209412089508846</v>
      </c>
      <c r="K145" s="98">
        <v>1.9713831919095188</v>
      </c>
      <c r="L145" s="98">
        <v>2.1110915571421662</v>
      </c>
      <c r="M145" s="98">
        <v>2.0812520696928583</v>
      </c>
      <c r="N145" s="98">
        <v>2.0856092027351942</v>
      </c>
      <c r="O145" s="98">
        <v>2.1707614858039057</v>
      </c>
      <c r="P145" s="98">
        <v>2.03832914642945</v>
      </c>
      <c r="Q145" s="98">
        <v>2.0972264793320941</v>
      </c>
      <c r="R145" s="98">
        <v>2.1063910739218041</v>
      </c>
      <c r="S145" s="98">
        <v>2.0809745053382893</v>
      </c>
      <c r="T145" s="98">
        <v>2.0911299422755607</v>
      </c>
      <c r="U145" s="98">
        <v>2.058000683475691</v>
      </c>
      <c r="V145" s="98">
        <v>2.0212574564776515</v>
      </c>
      <c r="W145" s="98">
        <v>2.1000055775652773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0.2145031952505688</v>
      </c>
      <c r="C146" s="122">
        <f t="shared" si="31"/>
        <v>0.22654718955878925</v>
      </c>
      <c r="D146" s="122">
        <f t="shared" si="31"/>
        <v>0.24947575281778675</v>
      </c>
      <c r="E146" s="122">
        <f t="shared" si="31"/>
        <v>0.39401073271981302</v>
      </c>
      <c r="F146" s="122">
        <f t="shared" si="31"/>
        <v>0.35722191200420311</v>
      </c>
      <c r="G146" s="122">
        <f t="shared" si="31"/>
        <v>0.49997258406180489</v>
      </c>
      <c r="H146" s="122">
        <f t="shared" si="31"/>
        <v>1.0057393511777033</v>
      </c>
      <c r="I146" s="122">
        <f t="shared" si="31"/>
        <v>0.78698409743383135</v>
      </c>
      <c r="J146" s="122">
        <f t="shared" si="31"/>
        <v>0.86593524153988777</v>
      </c>
      <c r="K146" s="122">
        <f t="shared" si="31"/>
        <v>0.97167385929807759</v>
      </c>
      <c r="L146" s="122">
        <f t="shared" si="31"/>
        <v>1.0828183772974405</v>
      </c>
      <c r="M146" s="122">
        <f t="shared" si="31"/>
        <v>1.3789777937539787</v>
      </c>
      <c r="N146" s="122">
        <f t="shared" si="31"/>
        <v>1.6893387737318599</v>
      </c>
      <c r="O146" s="122">
        <f t="shared" si="31"/>
        <v>2.0505405503949596</v>
      </c>
      <c r="P146" s="122">
        <f t="shared" si="31"/>
        <v>2.8623243354733288</v>
      </c>
      <c r="Q146" s="122">
        <f t="shared" si="31"/>
        <v>3.7679845585622687</v>
      </c>
      <c r="R146" s="122">
        <f t="shared" si="31"/>
        <v>4.6773922747347427</v>
      </c>
      <c r="S146" s="122">
        <f t="shared" si="31"/>
        <v>5.2767973515280069</v>
      </c>
      <c r="T146" s="122">
        <f t="shared" si="31"/>
        <v>5.8237591600095691</v>
      </c>
      <c r="U146" s="122">
        <f t="shared" si="31"/>
        <v>6.4115679290204417</v>
      </c>
      <c r="V146" s="122">
        <f t="shared" si="31"/>
        <v>6.8069284888993193</v>
      </c>
      <c r="W146" s="122">
        <f t="shared" si="31"/>
        <v>6.9497407345912174</v>
      </c>
      <c r="DA146" s="130" t="s">
        <v>1817</v>
      </c>
    </row>
    <row r="147" spans="1:105" ht="12" customHeight="1" x14ac:dyDescent="0.25">
      <c r="A147" s="97" t="s">
        <v>53</v>
      </c>
      <c r="B147" s="98">
        <v>0.2145031952505688</v>
      </c>
      <c r="C147" s="98">
        <v>0.22654718955878925</v>
      </c>
      <c r="D147" s="98">
        <v>0.24947575281778675</v>
      </c>
      <c r="E147" s="98">
        <v>0.39401073271981302</v>
      </c>
      <c r="F147" s="98">
        <v>0.35722191200420311</v>
      </c>
      <c r="G147" s="98">
        <v>0.49997258406180489</v>
      </c>
      <c r="H147" s="98">
        <v>1.0057393511777033</v>
      </c>
      <c r="I147" s="98">
        <v>0.78698409743383135</v>
      </c>
      <c r="J147" s="98">
        <v>0.86593524153988777</v>
      </c>
      <c r="K147" s="98">
        <v>0.97167385929807759</v>
      </c>
      <c r="L147" s="98">
        <v>1.0828183772974405</v>
      </c>
      <c r="M147" s="98">
        <v>1.3789777937539787</v>
      </c>
      <c r="N147" s="98">
        <v>1.6893387737318599</v>
      </c>
      <c r="O147" s="98">
        <v>2.0505405503949596</v>
      </c>
      <c r="P147" s="98">
        <v>2.8623243354733288</v>
      </c>
      <c r="Q147" s="98">
        <v>3.7679845585622687</v>
      </c>
      <c r="R147" s="98">
        <v>4.6773922747347427</v>
      </c>
      <c r="S147" s="98">
        <v>5.2767973515280069</v>
      </c>
      <c r="T147" s="98">
        <v>5.8237591600095691</v>
      </c>
      <c r="U147" s="98">
        <v>6.4115679290204417</v>
      </c>
      <c r="V147" s="98">
        <v>6.8069284888993193</v>
      </c>
      <c r="W147" s="98">
        <v>6.9497407345912174</v>
      </c>
      <c r="DA147" s="63" t="s">
        <v>1818</v>
      </c>
    </row>
    <row r="148" spans="1:105" ht="12" customHeight="1" x14ac:dyDescent="0.25">
      <c r="A148" s="121" t="s">
        <v>55</v>
      </c>
      <c r="B148" s="122">
        <v>21.278852177868924</v>
      </c>
      <c r="C148" s="122">
        <v>18.962197417243971</v>
      </c>
      <c r="D148" s="122">
        <v>22.618650904639139</v>
      </c>
      <c r="E148" s="122">
        <v>23.835418868825084</v>
      </c>
      <c r="F148" s="122">
        <v>25.239376443765885</v>
      </c>
      <c r="G148" s="122">
        <v>27.886505614552846</v>
      </c>
      <c r="H148" s="122">
        <v>29.379649855912085</v>
      </c>
      <c r="I148" s="122">
        <v>31.253124629281064</v>
      </c>
      <c r="J148" s="122">
        <v>29.045323074939454</v>
      </c>
      <c r="K148" s="122">
        <v>31.09832090490363</v>
      </c>
      <c r="L148" s="122">
        <v>31.383936906029621</v>
      </c>
      <c r="M148" s="122">
        <v>33.278549331235268</v>
      </c>
      <c r="N148" s="122">
        <v>33.726422514377504</v>
      </c>
      <c r="O148" s="122">
        <v>35.391717159548996</v>
      </c>
      <c r="P148" s="122">
        <v>39.621979892874194</v>
      </c>
      <c r="Q148" s="122">
        <v>41.400822170872914</v>
      </c>
      <c r="R148" s="122">
        <v>42.608192031392392</v>
      </c>
      <c r="S148" s="122">
        <v>42.377983635514852</v>
      </c>
      <c r="T148" s="122">
        <v>40.952156423746828</v>
      </c>
      <c r="U148" s="122">
        <v>38.714373905730106</v>
      </c>
      <c r="V148" s="122">
        <v>36.047637950437185</v>
      </c>
      <c r="W148" s="122">
        <v>34.668593987905332</v>
      </c>
      <c r="DA148" s="130" t="s">
        <v>1819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12.523858836503454</v>
      </c>
      <c r="C157" s="101">
        <v>10.78453626371561</v>
      </c>
      <c r="D157" s="101">
        <v>12.596034147260701</v>
      </c>
      <c r="E157" s="101">
        <v>12.925945212948395</v>
      </c>
      <c r="F157" s="101">
        <v>12.729631491257996</v>
      </c>
      <c r="G157" s="101">
        <v>13.667351433095405</v>
      </c>
      <c r="H157" s="101">
        <v>14.412861028337039</v>
      </c>
      <c r="I157" s="101">
        <v>14.523866702734306</v>
      </c>
      <c r="J157" s="101">
        <v>13.698998343851231</v>
      </c>
      <c r="K157" s="101">
        <v>13.835598425087147</v>
      </c>
      <c r="L157" s="101">
        <v>16.226545300412074</v>
      </c>
      <c r="M157" s="101">
        <v>14.589011040546644</v>
      </c>
      <c r="N157" s="101">
        <v>15.579262151936533</v>
      </c>
      <c r="O157" s="101">
        <v>16.216237624613285</v>
      </c>
      <c r="P157" s="101">
        <v>16.582472377918069</v>
      </c>
      <c r="Q157" s="101">
        <v>17.836029159514965</v>
      </c>
      <c r="R157" s="101">
        <v>18.054179542598824</v>
      </c>
      <c r="S157" s="101">
        <v>18.185095883385863</v>
      </c>
      <c r="T157" s="101">
        <v>18.516293772668483</v>
      </c>
      <c r="U157" s="101">
        <v>18.30414360305144</v>
      </c>
      <c r="V157" s="101">
        <v>17.407593445758891</v>
      </c>
      <c r="W157" s="101">
        <v>17.25499125209258</v>
      </c>
      <c r="DA157" s="131" t="s">
        <v>1828</v>
      </c>
    </row>
    <row r="158" spans="1:105" ht="12" customHeight="1" x14ac:dyDescent="0.25">
      <c r="A158" s="107" t="s">
        <v>121</v>
      </c>
      <c r="B158" s="104">
        <v>8.7549933413654699</v>
      </c>
      <c r="C158" s="104">
        <v>8.1776611535283585</v>
      </c>
      <c r="D158" s="104">
        <v>10.022616757378438</v>
      </c>
      <c r="E158" s="104">
        <v>10.909473655876688</v>
      </c>
      <c r="F158" s="104">
        <v>12.509744952507889</v>
      </c>
      <c r="G158" s="104">
        <v>14.219154181457441</v>
      </c>
      <c r="H158" s="104">
        <v>14.966788827575048</v>
      </c>
      <c r="I158" s="104">
        <v>16.729257926546758</v>
      </c>
      <c r="J158" s="104">
        <v>15.346324731088224</v>
      </c>
      <c r="K158" s="104">
        <v>17.262722479816485</v>
      </c>
      <c r="L158" s="104">
        <v>15.157391605617548</v>
      </c>
      <c r="M158" s="104">
        <v>18.689538290688628</v>
      </c>
      <c r="N158" s="104">
        <v>18.147160362440967</v>
      </c>
      <c r="O158" s="104">
        <v>19.175479534935711</v>
      </c>
      <c r="P158" s="104">
        <v>23.039507514956121</v>
      </c>
      <c r="Q158" s="104">
        <v>23.564793011357946</v>
      </c>
      <c r="R158" s="104">
        <v>24.554012488793564</v>
      </c>
      <c r="S158" s="104">
        <v>24.192887752128989</v>
      </c>
      <c r="T158" s="104">
        <v>22.435862651078345</v>
      </c>
      <c r="U158" s="104">
        <v>20.410230302678666</v>
      </c>
      <c r="V158" s="104">
        <v>18.640044504678293</v>
      </c>
      <c r="W158" s="104">
        <v>17.413602735812752</v>
      </c>
      <c r="DA158" s="132" t="s">
        <v>1829</v>
      </c>
    </row>
    <row r="159" spans="1:105" ht="12" customHeight="1" x14ac:dyDescent="0.25">
      <c r="A159" s="108" t="s">
        <v>53</v>
      </c>
      <c r="B159" s="98">
        <v>4.7114256677208894</v>
      </c>
      <c r="C159" s="98">
        <v>3.9739850411694304</v>
      </c>
      <c r="D159" s="98">
        <v>5.1226427365775287</v>
      </c>
      <c r="E159" s="98">
        <v>5.4542087761780627</v>
      </c>
      <c r="F159" s="98">
        <v>6.2666403472791936</v>
      </c>
      <c r="G159" s="98">
        <v>7.2186023676390949</v>
      </c>
      <c r="H159" s="98">
        <v>7.4658981926109629</v>
      </c>
      <c r="I159" s="98">
        <v>8.9099653432259096</v>
      </c>
      <c r="J159" s="98">
        <v>7.4026208312543638</v>
      </c>
      <c r="K159" s="98">
        <v>8.6020426185308292</v>
      </c>
      <c r="L159" s="98">
        <v>6.3869323174671733</v>
      </c>
      <c r="M159" s="98">
        <v>8.658262392917857</v>
      </c>
      <c r="N159" s="98">
        <v>8.0212214961647668</v>
      </c>
      <c r="O159" s="98">
        <v>8.6665453754668373</v>
      </c>
      <c r="P159" s="98">
        <v>10.841953408340741</v>
      </c>
      <c r="Q159" s="98">
        <v>11.21639543810843</v>
      </c>
      <c r="R159" s="98">
        <v>12.110826849727925</v>
      </c>
      <c r="S159" s="98">
        <v>12.005357859051953</v>
      </c>
      <c r="T159" s="98">
        <v>10.646545154903974</v>
      </c>
      <c r="U159" s="98">
        <v>9.3396633376439571</v>
      </c>
      <c r="V159" s="98">
        <v>8.4449988783911429</v>
      </c>
      <c r="W159" s="98">
        <v>7.8619599606970194</v>
      </c>
      <c r="DA159" s="63" t="s">
        <v>1830</v>
      </c>
    </row>
    <row r="160" spans="1:105" ht="12" customHeight="1" x14ac:dyDescent="0.25">
      <c r="A160" s="108" t="s">
        <v>52</v>
      </c>
      <c r="B160" s="98">
        <v>4.0435676736445814</v>
      </c>
      <c r="C160" s="98">
        <v>4.2036761123589272</v>
      </c>
      <c r="D160" s="98">
        <v>4.8999740208009097</v>
      </c>
      <c r="E160" s="98">
        <v>5.4552648796986256</v>
      </c>
      <c r="F160" s="98">
        <v>6.2431046052286954</v>
      </c>
      <c r="G160" s="98">
        <v>7.0005518138183467</v>
      </c>
      <c r="H160" s="98">
        <v>7.500890634964084</v>
      </c>
      <c r="I160" s="98">
        <v>7.8192925833208466</v>
      </c>
      <c r="J160" s="98">
        <v>7.9437038998338592</v>
      </c>
      <c r="K160" s="98">
        <v>8.6606798612856561</v>
      </c>
      <c r="L160" s="98">
        <v>8.7704592881503736</v>
      </c>
      <c r="M160" s="98">
        <v>10.031275897770771</v>
      </c>
      <c r="N160" s="98">
        <v>10.125938866276201</v>
      </c>
      <c r="O160" s="98">
        <v>10.508934159468872</v>
      </c>
      <c r="P160" s="98">
        <v>12.197554106615378</v>
      </c>
      <c r="Q160" s="98">
        <v>12.348397573249516</v>
      </c>
      <c r="R160" s="98">
        <v>12.443185639065639</v>
      </c>
      <c r="S160" s="98">
        <v>12.187529893077038</v>
      </c>
      <c r="T160" s="98">
        <v>11.78931749617437</v>
      </c>
      <c r="U160" s="98">
        <v>11.070566965034709</v>
      </c>
      <c r="V160" s="98">
        <v>10.19504562628715</v>
      </c>
      <c r="W160" s="98">
        <v>9.5516427751157345</v>
      </c>
      <c r="DA160" s="63" t="s">
        <v>1831</v>
      </c>
    </row>
    <row r="161" spans="1:105" ht="12" customHeight="1" x14ac:dyDescent="0.25">
      <c r="A161" s="121" t="s">
        <v>54</v>
      </c>
      <c r="B161" s="122">
        <v>3.5832802071774883</v>
      </c>
      <c r="C161" s="122">
        <v>3.7884548691676176</v>
      </c>
      <c r="D161" s="122">
        <v>3.9425057701396296</v>
      </c>
      <c r="E161" s="122">
        <v>4.145815583782321</v>
      </c>
      <c r="F161" s="122">
        <v>4.655415459541457</v>
      </c>
      <c r="G161" s="122">
        <v>5.1339041580504903</v>
      </c>
      <c r="H161" s="122">
        <v>6.0153334741442421</v>
      </c>
      <c r="I161" s="122">
        <v>5.7499940121884157</v>
      </c>
      <c r="J161" s="122">
        <v>5.9570142484297861</v>
      </c>
      <c r="K161" s="122">
        <v>5.4833861847014358</v>
      </c>
      <c r="L161" s="122">
        <v>6.8843131283357213</v>
      </c>
      <c r="M161" s="122">
        <v>7.1159244100171497</v>
      </c>
      <c r="N161" s="122">
        <v>7.3197815695354072</v>
      </c>
      <c r="O161" s="122">
        <v>7.5526356877667595</v>
      </c>
      <c r="P161" s="122">
        <v>8.0989796021885798</v>
      </c>
      <c r="Q161" s="122">
        <v>8.2144921808007112</v>
      </c>
      <c r="R161" s="122">
        <v>8.1441734083820094</v>
      </c>
      <c r="S161" s="122">
        <v>8.0183626077488892</v>
      </c>
      <c r="T161" s="122">
        <v>7.9679504460882598</v>
      </c>
      <c r="U161" s="122">
        <v>7.7987143378411492</v>
      </c>
      <c r="V161" s="122">
        <v>7.6003711109386698</v>
      </c>
      <c r="W161" s="122">
        <v>7.3983954533648344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3.5832802071774883</v>
      </c>
      <c r="C164" s="33">
        <v>3.7884548691676176</v>
      </c>
      <c r="D164" s="33">
        <v>3.9425057701396296</v>
      </c>
      <c r="E164" s="33">
        <v>4.145815583782321</v>
      </c>
      <c r="F164" s="33">
        <v>4.655415459541457</v>
      </c>
      <c r="G164" s="33">
        <v>5.1339041580504903</v>
      </c>
      <c r="H164" s="33">
        <v>6.0153334741442421</v>
      </c>
      <c r="I164" s="33">
        <v>5.7499940121884157</v>
      </c>
      <c r="J164" s="33">
        <v>5.9570142484297861</v>
      </c>
      <c r="K164" s="33">
        <v>5.4833861847014358</v>
      </c>
      <c r="L164" s="33">
        <v>6.8843131283357213</v>
      </c>
      <c r="M164" s="33">
        <v>7.1159244100171497</v>
      </c>
      <c r="N164" s="33">
        <v>7.3197815695354072</v>
      </c>
      <c r="O164" s="33">
        <v>7.5526356877667595</v>
      </c>
      <c r="P164" s="33">
        <v>8.0989796021885798</v>
      </c>
      <c r="Q164" s="33">
        <v>8.2144921808007112</v>
      </c>
      <c r="R164" s="33">
        <v>8.1441734083820094</v>
      </c>
      <c r="S164" s="33">
        <v>8.0183626077488892</v>
      </c>
      <c r="T164" s="33">
        <v>7.9679504460882598</v>
      </c>
      <c r="U164" s="33">
        <v>7.7987143378411492</v>
      </c>
      <c r="V164" s="33">
        <v>7.6003711109386698</v>
      </c>
      <c r="W164" s="33">
        <v>7.3983954533648344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0.5134073878806702</v>
      </c>
      <c r="C166" s="119">
        <f t="shared" si="32"/>
        <v>0.51907200155550803</v>
      </c>
      <c r="D166" s="119">
        <f t="shared" si="32"/>
        <v>0.53419180816237477</v>
      </c>
      <c r="E166" s="119">
        <f t="shared" si="32"/>
        <v>0.54893193948743813</v>
      </c>
      <c r="F166" s="119">
        <f t="shared" si="32"/>
        <v>0.56651569345481423</v>
      </c>
      <c r="G166" s="119">
        <f t="shared" si="32"/>
        <v>0.58550184891068302</v>
      </c>
      <c r="H166" s="119">
        <f t="shared" si="32"/>
        <v>0.60237461043074292</v>
      </c>
      <c r="I166" s="119">
        <f t="shared" si="32"/>
        <v>0.61483189342413225</v>
      </c>
      <c r="J166" s="119">
        <f t="shared" si="32"/>
        <v>0.62621978374368392</v>
      </c>
      <c r="K166" s="119">
        <f t="shared" si="32"/>
        <v>0.63997314393319626</v>
      </c>
      <c r="L166" s="119">
        <f t="shared" si="32"/>
        <v>0.65625182229650525</v>
      </c>
      <c r="M166" s="119">
        <f t="shared" si="32"/>
        <v>0.67503799108018725</v>
      </c>
      <c r="N166" s="119">
        <f t="shared" si="32"/>
        <v>0.69452681722617493</v>
      </c>
      <c r="O166" s="119">
        <f t="shared" si="32"/>
        <v>0.71342712501416816</v>
      </c>
      <c r="P166" s="119">
        <f t="shared" si="32"/>
        <v>0.72464323201932224</v>
      </c>
      <c r="Q166" s="119">
        <f t="shared" si="32"/>
        <v>0.7333464938194133</v>
      </c>
      <c r="R166" s="119">
        <f t="shared" ref="R166:V166" si="33">IF(R142=0,"",R142/R118)</f>
        <v>0.74239774893311494</v>
      </c>
      <c r="S166" s="119">
        <f t="shared" si="33"/>
        <v>0.75235115059457336</v>
      </c>
      <c r="T166" s="119">
        <f t="shared" si="33"/>
        <v>0.76386913579473814</v>
      </c>
      <c r="U166" s="119">
        <f t="shared" si="33"/>
        <v>0.77506198456376196</v>
      </c>
      <c r="V166" s="119">
        <f t="shared" si="33"/>
        <v>0.78594775202155054</v>
      </c>
      <c r="W166" s="119">
        <f t="shared" ref="W166" si="34">IF(W142=0,"",W142/W118)</f>
        <v>0.79533001349810672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0.49002321983665958</v>
      </c>
      <c r="C167" s="124">
        <f t="shared" si="35"/>
        <v>0.49739008039911459</v>
      </c>
      <c r="D167" s="124">
        <f t="shared" si="35"/>
        <v>0.51015290395760393</v>
      </c>
      <c r="E167" s="124">
        <f t="shared" si="35"/>
        <v>0.52499304332073182</v>
      </c>
      <c r="F167" s="124">
        <f t="shared" si="35"/>
        <v>0.54359542323394172</v>
      </c>
      <c r="G167" s="124">
        <f t="shared" si="35"/>
        <v>0.56294415083357019</v>
      </c>
      <c r="H167" s="124">
        <f t="shared" si="35"/>
        <v>0.57987959919826038</v>
      </c>
      <c r="I167" s="124">
        <f t="shared" si="35"/>
        <v>0.59325564355231986</v>
      </c>
      <c r="J167" s="124">
        <f t="shared" si="35"/>
        <v>0.60658893412138459</v>
      </c>
      <c r="K167" s="124">
        <f t="shared" si="35"/>
        <v>0.62100594507238083</v>
      </c>
      <c r="L167" s="124">
        <f t="shared" si="35"/>
        <v>0.63846902796352478</v>
      </c>
      <c r="M167" s="124">
        <f t="shared" si="35"/>
        <v>0.65785215699685295</v>
      </c>
      <c r="N167" s="124">
        <f t="shared" si="35"/>
        <v>0.67821740915997752</v>
      </c>
      <c r="O167" s="124">
        <f t="shared" si="35"/>
        <v>0.69801793390882827</v>
      </c>
      <c r="P167" s="124">
        <f t="shared" si="35"/>
        <v>0.70706335545497934</v>
      </c>
      <c r="Q167" s="124">
        <f t="shared" si="35"/>
        <v>0.7142514840198344</v>
      </c>
      <c r="R167" s="124">
        <f t="shared" ref="R167:V167" si="36">IF(R143=0,"",R143/R119)</f>
        <v>0.72184574937441026</v>
      </c>
      <c r="S167" s="124">
        <f t="shared" si="36"/>
        <v>0.73126532502046493</v>
      </c>
      <c r="T167" s="124">
        <f t="shared" si="36"/>
        <v>0.74259770945985903</v>
      </c>
      <c r="U167" s="124">
        <f t="shared" si="36"/>
        <v>0.753464175272479</v>
      </c>
      <c r="V167" s="124">
        <f t="shared" si="36"/>
        <v>0.76440851979524371</v>
      </c>
      <c r="W167" s="124">
        <f t="shared" ref="W167" si="37">IF(W143=0,"",W143/W119)</f>
        <v>0.77425459885174697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0.4876965127438585</v>
      </c>
      <c r="C168" s="111">
        <f t="shared" si="38"/>
        <v>0.49509925138233474</v>
      </c>
      <c r="D168" s="111">
        <f t="shared" si="38"/>
        <v>0.50790696428265114</v>
      </c>
      <c r="E168" s="111">
        <f t="shared" si="38"/>
        <v>0.52279237459981176</v>
      </c>
      <c r="F168" s="111">
        <f t="shared" si="38"/>
        <v>0.54144993801534536</v>
      </c>
      <c r="G168" s="111">
        <f t="shared" si="38"/>
        <v>0.56086674445551532</v>
      </c>
      <c r="H168" s="111">
        <f t="shared" si="38"/>
        <v>0.57787431799357658</v>
      </c>
      <c r="I168" s="111">
        <f t="shared" si="38"/>
        <v>0.59132742701611074</v>
      </c>
      <c r="J168" s="111">
        <f t="shared" si="38"/>
        <v>0.60467383164073463</v>
      </c>
      <c r="K168" s="111">
        <f t="shared" si="38"/>
        <v>0.6191398590125704</v>
      </c>
      <c r="L168" s="111">
        <f t="shared" si="38"/>
        <v>0.63660022050637821</v>
      </c>
      <c r="M168" s="111">
        <f t="shared" si="38"/>
        <v>0.65614004932637815</v>
      </c>
      <c r="N168" s="111">
        <f t="shared" si="38"/>
        <v>0.67655856249935986</v>
      </c>
      <c r="O168" s="111">
        <f t="shared" si="38"/>
        <v>0.69640461868039427</v>
      </c>
      <c r="P168" s="111">
        <f t="shared" si="38"/>
        <v>0.7055838972912154</v>
      </c>
      <c r="Q168" s="111">
        <f t="shared" si="38"/>
        <v>0.71275292387973865</v>
      </c>
      <c r="R168" s="111">
        <f t="shared" ref="R168:V168" si="39">IF(R144=0,"",R144/R120)</f>
        <v>0.72036524215345843</v>
      </c>
      <c r="S168" s="111">
        <f t="shared" si="39"/>
        <v>0.72984042562784046</v>
      </c>
      <c r="T168" s="111">
        <f t="shared" si="39"/>
        <v>0.74122740070878701</v>
      </c>
      <c r="U168" s="111">
        <f t="shared" si="39"/>
        <v>0.75215921619163184</v>
      </c>
      <c r="V168" s="111">
        <f t="shared" si="39"/>
        <v>0.76317540676547291</v>
      </c>
      <c r="W168" s="111">
        <f t="shared" ref="W168" si="40">IF(W144=0,"",W144/W120)</f>
        <v>0.77302854099928064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1.9948621447266519</v>
      </c>
      <c r="C170" s="124">
        <f t="shared" si="44"/>
        <v>2.0828674589893517</v>
      </c>
      <c r="D170" s="124">
        <f t="shared" si="44"/>
        <v>2.1778065821889721</v>
      </c>
      <c r="E170" s="124">
        <f t="shared" si="44"/>
        <v>2.3229230021107687</v>
      </c>
      <c r="F170" s="124">
        <f t="shared" si="44"/>
        <v>2.5186097041683921</v>
      </c>
      <c r="G170" s="124">
        <f t="shared" si="44"/>
        <v>2.7458234191241657</v>
      </c>
      <c r="H170" s="124">
        <f t="shared" si="44"/>
        <v>2.9224604445234474</v>
      </c>
      <c r="I170" s="124">
        <f t="shared" si="44"/>
        <v>2.9906800127898756</v>
      </c>
      <c r="J170" s="124">
        <f t="shared" si="44"/>
        <v>3.0337778755784965</v>
      </c>
      <c r="K170" s="124">
        <f t="shared" si="44"/>
        <v>3.1036316049731805</v>
      </c>
      <c r="L170" s="124">
        <f t="shared" si="44"/>
        <v>3.1884364153335656</v>
      </c>
      <c r="M170" s="124">
        <f t="shared" si="44"/>
        <v>3.3310519970227959</v>
      </c>
      <c r="N170" s="124">
        <f t="shared" si="44"/>
        <v>3.4730707151152673</v>
      </c>
      <c r="O170" s="124">
        <f t="shared" si="44"/>
        <v>3.6310146706663216</v>
      </c>
      <c r="P170" s="124">
        <f t="shared" si="44"/>
        <v>3.8305679601714533</v>
      </c>
      <c r="Q170" s="124">
        <f t="shared" si="44"/>
        <v>3.9714125966052274</v>
      </c>
      <c r="R170" s="124">
        <f t="shared" ref="R170:V170" si="45">IF(R146=0,"",R146/R122)</f>
        <v>4.0990082639110437</v>
      </c>
      <c r="S170" s="124">
        <f t="shared" si="45"/>
        <v>4.1802615510078711</v>
      </c>
      <c r="T170" s="124">
        <f t="shared" si="45"/>
        <v>4.2606420160858249</v>
      </c>
      <c r="U170" s="124">
        <f t="shared" si="45"/>
        <v>4.3516861903244886</v>
      </c>
      <c r="V170" s="124">
        <f t="shared" si="45"/>
        <v>4.4344088392627414</v>
      </c>
      <c r="W170" s="124">
        <f t="shared" ref="W170" si="46">IF(W146=0,"",W146/W122)</f>
        <v>4.5192157285021874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1.9948621447266519</v>
      </c>
      <c r="C171" s="111">
        <f t="shared" si="47"/>
        <v>2.0828674589893517</v>
      </c>
      <c r="D171" s="111">
        <f t="shared" si="47"/>
        <v>2.1778065821889721</v>
      </c>
      <c r="E171" s="111">
        <f t="shared" si="47"/>
        <v>2.3229230021107687</v>
      </c>
      <c r="F171" s="111">
        <f t="shared" si="47"/>
        <v>2.5186097041683921</v>
      </c>
      <c r="G171" s="111">
        <f t="shared" si="47"/>
        <v>2.7458234191241657</v>
      </c>
      <c r="H171" s="111">
        <f t="shared" si="47"/>
        <v>2.9224604445234474</v>
      </c>
      <c r="I171" s="111">
        <f t="shared" si="47"/>
        <v>2.9906800127898756</v>
      </c>
      <c r="J171" s="111">
        <f t="shared" si="47"/>
        <v>3.0337778755784965</v>
      </c>
      <c r="K171" s="111">
        <f t="shared" si="47"/>
        <v>3.1036316049731805</v>
      </c>
      <c r="L171" s="111">
        <f t="shared" si="47"/>
        <v>3.1884364153335656</v>
      </c>
      <c r="M171" s="111">
        <f t="shared" si="47"/>
        <v>3.3310519970227959</v>
      </c>
      <c r="N171" s="111">
        <f t="shared" si="47"/>
        <v>3.4730707151152673</v>
      </c>
      <c r="O171" s="111">
        <f t="shared" si="47"/>
        <v>3.6310146706663216</v>
      </c>
      <c r="P171" s="111">
        <f t="shared" si="47"/>
        <v>3.8305679601714533</v>
      </c>
      <c r="Q171" s="111">
        <f t="shared" si="47"/>
        <v>3.9714125966052274</v>
      </c>
      <c r="R171" s="111">
        <f t="shared" ref="R171:V171" si="48">IF(R147=0,"",R147/R123)</f>
        <v>4.0990082639110437</v>
      </c>
      <c r="S171" s="111">
        <f t="shared" si="48"/>
        <v>4.1802615510078711</v>
      </c>
      <c r="T171" s="111">
        <f t="shared" si="48"/>
        <v>4.2606420160858249</v>
      </c>
      <c r="U171" s="111">
        <f t="shared" si="48"/>
        <v>4.3516861903244886</v>
      </c>
      <c r="V171" s="111">
        <f t="shared" si="48"/>
        <v>4.4344088392627414</v>
      </c>
      <c r="W171" s="111">
        <f t="shared" ref="W171" si="49">IF(W147=0,"",W147/W123)</f>
        <v>4.5192157285021874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0.74244512597175583</v>
      </c>
      <c r="C172" s="124">
        <f t="shared" si="50"/>
        <v>0.75296659943575861</v>
      </c>
      <c r="D172" s="124">
        <f t="shared" si="50"/>
        <v>0.75584570155230413</v>
      </c>
      <c r="E172" s="124">
        <f t="shared" si="50"/>
        <v>0.76290985434529313</v>
      </c>
      <c r="F172" s="124">
        <f t="shared" si="50"/>
        <v>0.77147626902880329</v>
      </c>
      <c r="G172" s="124">
        <f t="shared" si="50"/>
        <v>0.77649252090553944</v>
      </c>
      <c r="H172" s="124">
        <f t="shared" si="50"/>
        <v>0.78127551517443783</v>
      </c>
      <c r="I172" s="124">
        <f t="shared" si="50"/>
        <v>0.78174329868604164</v>
      </c>
      <c r="J172" s="124">
        <f t="shared" si="50"/>
        <v>0.78772330037028315</v>
      </c>
      <c r="K172" s="124">
        <f t="shared" si="50"/>
        <v>0.78978032019949229</v>
      </c>
      <c r="L172" s="124">
        <f t="shared" si="50"/>
        <v>0.79157050915595817</v>
      </c>
      <c r="M172" s="124">
        <f t="shared" si="50"/>
        <v>0.79802649817337323</v>
      </c>
      <c r="N172" s="124">
        <f t="shared" si="50"/>
        <v>0.8003859275465447</v>
      </c>
      <c r="O172" s="124">
        <f t="shared" si="50"/>
        <v>0.80323712749294118</v>
      </c>
      <c r="P172" s="124">
        <f t="shared" si="50"/>
        <v>0.8095570903009256</v>
      </c>
      <c r="Q172" s="124">
        <f t="shared" si="50"/>
        <v>0.811792417108674</v>
      </c>
      <c r="R172" s="124">
        <f t="shared" ref="R172:V172" si="51">IF(R148=0,"",R148/R124)</f>
        <v>0.815123585435366</v>
      </c>
      <c r="S172" s="124">
        <f t="shared" si="51"/>
        <v>0.82006364144511401</v>
      </c>
      <c r="T172" s="124">
        <f t="shared" si="51"/>
        <v>0.82781052373411035</v>
      </c>
      <c r="U172" s="124">
        <f t="shared" si="51"/>
        <v>0.83412046304698206</v>
      </c>
      <c r="V172" s="124">
        <f t="shared" si="51"/>
        <v>0.84062829412221496</v>
      </c>
      <c r="W172" s="124">
        <f t="shared" ref="W172" si="52">IF(W148=0,"",W148/W124)</f>
        <v>0.84536675080808255</v>
      </c>
      <c r="DA172" s="130" t="s">
        <v>1987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" si="55">IF(W149=0,"",W149/W125)</f>
        <v/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0.700139271557917</v>
      </c>
      <c r="C181" s="112">
        <f t="shared" si="77"/>
        <v>0.70302373734863188</v>
      </c>
      <c r="D181" s="112">
        <f t="shared" si="77"/>
        <v>0.70742830581857419</v>
      </c>
      <c r="E181" s="112">
        <f t="shared" si="77"/>
        <v>0.71206283526001479</v>
      </c>
      <c r="F181" s="112">
        <f t="shared" si="77"/>
        <v>0.71660555693158701</v>
      </c>
      <c r="G181" s="112">
        <f t="shared" si="77"/>
        <v>0.72171586823787837</v>
      </c>
      <c r="H181" s="112">
        <f t="shared" si="77"/>
        <v>0.72663401330120325</v>
      </c>
      <c r="I181" s="112">
        <f t="shared" si="77"/>
        <v>0.72860827917946203</v>
      </c>
      <c r="J181" s="112">
        <f t="shared" si="77"/>
        <v>0.7294235225673521</v>
      </c>
      <c r="K181" s="112">
        <f t="shared" si="77"/>
        <v>0.73032761235942956</v>
      </c>
      <c r="L181" s="112">
        <f t="shared" si="77"/>
        <v>0.73268696331456129</v>
      </c>
      <c r="M181" s="112">
        <f t="shared" si="77"/>
        <v>0.73361914512988691</v>
      </c>
      <c r="N181" s="112">
        <f t="shared" si="77"/>
        <v>0.73719310065594867</v>
      </c>
      <c r="O181" s="112">
        <f t="shared" si="77"/>
        <v>0.74159406825982477</v>
      </c>
      <c r="P181" s="112">
        <f t="shared" si="77"/>
        <v>0.74525336605992332</v>
      </c>
      <c r="Q181" s="112">
        <f t="shared" si="77"/>
        <v>0.75117714249161294</v>
      </c>
      <c r="R181" s="112">
        <f t="shared" ref="R181:V181" si="78">IF(R157=0,"",R157/R133)</f>
        <v>0.75699173124738706</v>
      </c>
      <c r="S181" s="112">
        <f t="shared" si="78"/>
        <v>0.76472847603656802</v>
      </c>
      <c r="T181" s="112">
        <f t="shared" si="78"/>
        <v>0.77594869617191764</v>
      </c>
      <c r="U181" s="112">
        <f t="shared" si="78"/>
        <v>0.78313339461050813</v>
      </c>
      <c r="V181" s="112">
        <f t="shared" si="78"/>
        <v>0.79221669705045095</v>
      </c>
      <c r="W181" s="112">
        <f t="shared" ref="W181" si="79">IF(W157=0,"",W157/W133)</f>
        <v>0.79926362867920719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0.81269153213837775</v>
      </c>
      <c r="C182" s="113">
        <f t="shared" si="80"/>
        <v>0.83080124267512723</v>
      </c>
      <c r="D182" s="113">
        <f t="shared" si="80"/>
        <v>0.82697778717738768</v>
      </c>
      <c r="E182" s="113">
        <f t="shared" si="80"/>
        <v>0.8334231921423545</v>
      </c>
      <c r="F182" s="113">
        <f t="shared" si="80"/>
        <v>0.83666611929180568</v>
      </c>
      <c r="G182" s="113">
        <f t="shared" si="80"/>
        <v>0.83759728847280435</v>
      </c>
      <c r="H182" s="113">
        <f t="shared" si="80"/>
        <v>0.84226837048499326</v>
      </c>
      <c r="I182" s="113">
        <f t="shared" si="80"/>
        <v>0.83458319483598653</v>
      </c>
      <c r="J182" s="113">
        <f t="shared" si="80"/>
        <v>0.84824226248507972</v>
      </c>
      <c r="K182" s="113">
        <f t="shared" si="80"/>
        <v>0.84490559460115922</v>
      </c>
      <c r="L182" s="113">
        <f t="shared" si="80"/>
        <v>0.86608441134246672</v>
      </c>
      <c r="M182" s="113">
        <f t="shared" si="80"/>
        <v>0.85674045507862207</v>
      </c>
      <c r="N182" s="113">
        <f t="shared" si="80"/>
        <v>0.86396605740384691</v>
      </c>
      <c r="O182" s="113">
        <f t="shared" si="80"/>
        <v>0.8639694949913459</v>
      </c>
      <c r="P182" s="113">
        <f t="shared" si="80"/>
        <v>0.86316147557630285</v>
      </c>
      <c r="Q182" s="113">
        <f t="shared" si="80"/>
        <v>0.86459911923273425</v>
      </c>
      <c r="R182" s="113">
        <f t="shared" ref="R182:V182" si="81">IF(R158=0,"",R158/R134)</f>
        <v>0.86390380030804481</v>
      </c>
      <c r="S182" s="113">
        <f t="shared" si="81"/>
        <v>0.86723273122904865</v>
      </c>
      <c r="T182" s="113">
        <f t="shared" si="81"/>
        <v>0.87613852996407238</v>
      </c>
      <c r="U182" s="113">
        <f t="shared" si="81"/>
        <v>0.88584334744258564</v>
      </c>
      <c r="V182" s="113">
        <f t="shared" si="81"/>
        <v>0.89150524944493659</v>
      </c>
      <c r="W182" s="113">
        <f t="shared" ref="W182" si="82">IF(W158=0,"",W158/W134)</f>
        <v>0.89661416955370876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0.700139271557917</v>
      </c>
      <c r="C183" s="111">
        <f t="shared" si="83"/>
        <v>0.70467904123950975</v>
      </c>
      <c r="D183" s="111">
        <f t="shared" si="83"/>
        <v>0.70954682201990826</v>
      </c>
      <c r="E183" s="111">
        <f t="shared" si="83"/>
        <v>0.71439800965848865</v>
      </c>
      <c r="F183" s="111">
        <f t="shared" si="83"/>
        <v>0.71957633775902274</v>
      </c>
      <c r="G183" s="111">
        <f t="shared" si="83"/>
        <v>0.72362800976103014</v>
      </c>
      <c r="H183" s="111">
        <f t="shared" si="83"/>
        <v>0.72705180687811888</v>
      </c>
      <c r="I183" s="111">
        <f t="shared" si="83"/>
        <v>0.72878664959609951</v>
      </c>
      <c r="J183" s="111">
        <f t="shared" si="83"/>
        <v>0.72945099721750217</v>
      </c>
      <c r="K183" s="111">
        <f t="shared" si="83"/>
        <v>0.73079133498950333</v>
      </c>
      <c r="L183" s="111">
        <f t="shared" si="83"/>
        <v>0.73155738131414971</v>
      </c>
      <c r="M183" s="111">
        <f t="shared" si="83"/>
        <v>0.73478306117372183</v>
      </c>
      <c r="N183" s="111">
        <f t="shared" si="83"/>
        <v>0.7373432878534294</v>
      </c>
      <c r="O183" s="111">
        <f t="shared" si="83"/>
        <v>0.74163735751714066</v>
      </c>
      <c r="P183" s="111">
        <f t="shared" si="83"/>
        <v>0.74800735862369439</v>
      </c>
      <c r="Q183" s="111">
        <f t="shared" si="83"/>
        <v>0.75243638914711675</v>
      </c>
      <c r="R183" s="111">
        <f t="shared" ref="R183:V183" si="84">IF(R159=0,"",R159/R135)</f>
        <v>0.75792264132644149</v>
      </c>
      <c r="S183" s="111">
        <f t="shared" si="84"/>
        <v>0.76422854817953223</v>
      </c>
      <c r="T183" s="111">
        <f t="shared" si="84"/>
        <v>0.77046438093042413</v>
      </c>
      <c r="U183" s="111">
        <f t="shared" si="84"/>
        <v>0.78026347252233574</v>
      </c>
      <c r="V183" s="111">
        <f t="shared" si="84"/>
        <v>0.78826048046024499</v>
      </c>
      <c r="W183" s="111">
        <f t="shared" ref="W183" si="85">IF(W159=0,"",W159/W135)</f>
        <v>0.79656172599562858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0.75488459123583129</v>
      </c>
      <c r="C185" s="124">
        <f t="shared" si="89"/>
        <v>0.75700321751369559</v>
      </c>
      <c r="D185" s="124">
        <f t="shared" si="89"/>
        <v>0.75984624805460865</v>
      </c>
      <c r="E185" s="124">
        <f t="shared" si="89"/>
        <v>0.76288971196526256</v>
      </c>
      <c r="F185" s="124">
        <f t="shared" si="89"/>
        <v>0.76618683220925188</v>
      </c>
      <c r="G185" s="124">
        <f t="shared" si="89"/>
        <v>0.76940323915626618</v>
      </c>
      <c r="H185" s="124">
        <f t="shared" si="89"/>
        <v>0.77241758550005535</v>
      </c>
      <c r="I185" s="124">
        <f t="shared" si="89"/>
        <v>0.77390333156383728</v>
      </c>
      <c r="J185" s="124">
        <f t="shared" si="89"/>
        <v>0.77474636637576433</v>
      </c>
      <c r="K185" s="124">
        <f t="shared" si="89"/>
        <v>0.77602831703560526</v>
      </c>
      <c r="L185" s="124">
        <f t="shared" si="89"/>
        <v>0.7776964094648573</v>
      </c>
      <c r="M185" s="124">
        <f t="shared" si="89"/>
        <v>0.77972346056669883</v>
      </c>
      <c r="N185" s="124">
        <f t="shared" si="89"/>
        <v>0.78215563541773392</v>
      </c>
      <c r="O185" s="124">
        <f t="shared" si="89"/>
        <v>0.78513520439361351</v>
      </c>
      <c r="P185" s="124">
        <f t="shared" si="89"/>
        <v>0.78832115222696253</v>
      </c>
      <c r="Q185" s="124">
        <f t="shared" si="89"/>
        <v>0.79147710473944566</v>
      </c>
      <c r="R185" s="124">
        <f t="shared" ref="R185:V185" si="90">IF(R161=0,"",R161/R137)</f>
        <v>0.79562544072592689</v>
      </c>
      <c r="S185" s="124">
        <f t="shared" si="90"/>
        <v>0.80165954820963758</v>
      </c>
      <c r="T185" s="124">
        <f t="shared" si="90"/>
        <v>0.81035819758743766</v>
      </c>
      <c r="U185" s="124">
        <f t="shared" si="90"/>
        <v>0.82040073273788572</v>
      </c>
      <c r="V185" s="124">
        <f t="shared" si="90"/>
        <v>0.83146376397126398</v>
      </c>
      <c r="W185" s="124">
        <f t="shared" ref="W185" si="91">IF(W161=0,"",W161/W137)</f>
        <v>0.84254356998998625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0.75488459123583129</v>
      </c>
      <c r="C188" s="45">
        <f t="shared" si="98"/>
        <v>0.75700321751369559</v>
      </c>
      <c r="D188" s="45">
        <f t="shared" si="98"/>
        <v>0.75984624805460865</v>
      </c>
      <c r="E188" s="45">
        <f t="shared" si="98"/>
        <v>0.76288971196526256</v>
      </c>
      <c r="F188" s="45">
        <f t="shared" si="98"/>
        <v>0.76618683220925188</v>
      </c>
      <c r="G188" s="45">
        <f t="shared" si="98"/>
        <v>0.76940323915626618</v>
      </c>
      <c r="H188" s="45">
        <f t="shared" si="98"/>
        <v>0.77241758550005535</v>
      </c>
      <c r="I188" s="45">
        <f t="shared" si="98"/>
        <v>0.77390333156383728</v>
      </c>
      <c r="J188" s="45">
        <f t="shared" si="98"/>
        <v>0.77474636637576433</v>
      </c>
      <c r="K188" s="45">
        <f t="shared" si="98"/>
        <v>0.77602831703560526</v>
      </c>
      <c r="L188" s="45">
        <f t="shared" si="98"/>
        <v>0.7776964094648573</v>
      </c>
      <c r="M188" s="45">
        <f t="shared" si="98"/>
        <v>0.77972346056669883</v>
      </c>
      <c r="N188" s="45">
        <f t="shared" si="98"/>
        <v>0.78215563541773392</v>
      </c>
      <c r="O188" s="45">
        <f t="shared" si="98"/>
        <v>0.78513520439361351</v>
      </c>
      <c r="P188" s="45">
        <f t="shared" si="98"/>
        <v>0.78832115222696253</v>
      </c>
      <c r="Q188" s="45">
        <f t="shared" si="98"/>
        <v>0.79147710473944566</v>
      </c>
      <c r="R188" s="45">
        <f t="shared" ref="R188:V188" si="99">IF(R164=0,"",R164/R140)</f>
        <v>0.79562544072592689</v>
      </c>
      <c r="S188" s="45">
        <f t="shared" si="99"/>
        <v>0.80165954820963758</v>
      </c>
      <c r="T188" s="45">
        <f t="shared" si="99"/>
        <v>0.81035819758743766</v>
      </c>
      <c r="U188" s="45">
        <f t="shared" si="99"/>
        <v>0.82040073273788572</v>
      </c>
      <c r="V188" s="45">
        <f t="shared" si="99"/>
        <v>0.83146376397126398</v>
      </c>
      <c r="W188" s="45">
        <f t="shared" ref="W188" si="100">IF(W164=0,"",W164/W140)</f>
        <v>0.84254356998998625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0</v>
      </c>
      <c r="M190" s="117">
        <f t="shared" si="101"/>
        <v>0</v>
      </c>
      <c r="N190" s="117">
        <f t="shared" si="101"/>
        <v>0</v>
      </c>
      <c r="O190" s="117">
        <f t="shared" si="101"/>
        <v>0</v>
      </c>
      <c r="P190" s="117">
        <f t="shared" si="101"/>
        <v>0</v>
      </c>
      <c r="Q190" s="117">
        <f t="shared" si="101"/>
        <v>0</v>
      </c>
      <c r="R190" s="117">
        <f t="shared" ref="R190:V190" si="102">R191+R194+R196+R209</f>
        <v>0</v>
      </c>
      <c r="S190" s="117">
        <f t="shared" si="102"/>
        <v>0</v>
      </c>
      <c r="T190" s="117">
        <f t="shared" si="102"/>
        <v>0</v>
      </c>
      <c r="U190" s="117">
        <f t="shared" si="102"/>
        <v>0</v>
      </c>
      <c r="V190" s="117">
        <f t="shared" si="102"/>
        <v>0</v>
      </c>
      <c r="W190" s="117">
        <f t="shared" ref="W190" si="103">W191+W194+W196+W209</f>
        <v>0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17871.751836793337</v>
      </c>
      <c r="C214" s="117">
        <f t="shared" si="108"/>
        <v>17749.665320465207</v>
      </c>
      <c r="D214" s="117">
        <f t="shared" si="108"/>
        <v>17232.657209805966</v>
      </c>
      <c r="E214" s="117">
        <f t="shared" si="108"/>
        <v>16783.938936509523</v>
      </c>
      <c r="F214" s="117">
        <f t="shared" si="108"/>
        <v>16182.533313711312</v>
      </c>
      <c r="G214" s="117">
        <f t="shared" si="108"/>
        <v>15550.296216408984</v>
      </c>
      <c r="H214" s="117">
        <f t="shared" si="108"/>
        <v>15248.538337990358</v>
      </c>
      <c r="I214" s="117">
        <f t="shared" si="108"/>
        <v>14983.6900899681</v>
      </c>
      <c r="J214" s="117">
        <f t="shared" si="108"/>
        <v>14881.041467542256</v>
      </c>
      <c r="K214" s="117">
        <f t="shared" si="108"/>
        <v>15032.580791786924</v>
      </c>
      <c r="L214" s="117">
        <f t="shared" si="108"/>
        <v>14974.372518141903</v>
      </c>
      <c r="M214" s="117">
        <f t="shared" si="108"/>
        <v>14761.84908533725</v>
      </c>
      <c r="N214" s="117">
        <f t="shared" si="108"/>
        <v>14021.303253706892</v>
      </c>
      <c r="O214" s="117">
        <f t="shared" si="108"/>
        <v>13442.926752221114</v>
      </c>
      <c r="P214" s="117">
        <f t="shared" si="108"/>
        <v>12368.916234078519</v>
      </c>
      <c r="Q214" s="117">
        <f t="shared" si="108"/>
        <v>11952.182808330495</v>
      </c>
      <c r="R214" s="117">
        <f t="shared" ref="R214:V214" si="109">R215+R218+R220+R233</f>
        <v>11773.026467478365</v>
      </c>
      <c r="S214" s="117">
        <f t="shared" si="109"/>
        <v>11674.370248076342</v>
      </c>
      <c r="T214" s="117">
        <f t="shared" si="109"/>
        <v>11534.2264930328</v>
      </c>
      <c r="U214" s="117">
        <f t="shared" si="109"/>
        <v>11443.255776316781</v>
      </c>
      <c r="V214" s="117">
        <f t="shared" si="109"/>
        <v>11418.377178316256</v>
      </c>
      <c r="W214" s="117">
        <f t="shared" ref="W214" si="110">W215+W218+W220+W233</f>
        <v>11640.877162127548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16253.189140795459</v>
      </c>
      <c r="C215" s="122">
        <f t="shared" si="111"/>
        <v>16275.25656767185</v>
      </c>
      <c r="D215" s="122">
        <f t="shared" si="111"/>
        <v>15581.623184790033</v>
      </c>
      <c r="E215" s="122">
        <f t="shared" si="111"/>
        <v>15144.620461587803</v>
      </c>
      <c r="F215" s="122">
        <f t="shared" si="111"/>
        <v>14593.518145204975</v>
      </c>
      <c r="G215" s="122">
        <f t="shared" si="111"/>
        <v>13961.815987383228</v>
      </c>
      <c r="H215" s="122">
        <f t="shared" si="111"/>
        <v>13660.492644670725</v>
      </c>
      <c r="I215" s="122">
        <f t="shared" si="111"/>
        <v>13362.846267254612</v>
      </c>
      <c r="J215" s="122">
        <f t="shared" si="111"/>
        <v>13369.030808028085</v>
      </c>
      <c r="K215" s="122">
        <f t="shared" si="111"/>
        <v>13467.587426527707</v>
      </c>
      <c r="L215" s="122">
        <f t="shared" si="111"/>
        <v>13382.261499461994</v>
      </c>
      <c r="M215" s="122">
        <f t="shared" si="111"/>
        <v>13149.848281304256</v>
      </c>
      <c r="N215" s="122">
        <f t="shared" si="111"/>
        <v>12432.098195464978</v>
      </c>
      <c r="O215" s="122">
        <f t="shared" si="111"/>
        <v>11867.059060588859</v>
      </c>
      <c r="P215" s="122">
        <f t="shared" si="111"/>
        <v>10775.935894972785</v>
      </c>
      <c r="Q215" s="122">
        <f t="shared" si="111"/>
        <v>10347.839569985306</v>
      </c>
      <c r="R215" s="122">
        <f t="shared" ref="R215:V215" si="112">SUM(R216:R217)</f>
        <v>10149.307684456029</v>
      </c>
      <c r="S215" s="122">
        <f t="shared" si="112"/>
        <v>10068.229355587519</v>
      </c>
      <c r="T215" s="122">
        <f t="shared" si="112"/>
        <v>9998.1513784321305</v>
      </c>
      <c r="U215" s="122">
        <f t="shared" si="112"/>
        <v>9978.1010693218541</v>
      </c>
      <c r="V215" s="122">
        <f t="shared" si="112"/>
        <v>10034.009779654965</v>
      </c>
      <c r="W215" s="122">
        <f t="shared" ref="W215" si="113">SUM(W216:W217)</f>
        <v>10283.162559940782</v>
      </c>
      <c r="DA215" s="130" t="s">
        <v>2318</v>
      </c>
    </row>
    <row r="216" spans="1:105" ht="12" customHeight="1" x14ac:dyDescent="0.25">
      <c r="A216" s="97" t="s">
        <v>204</v>
      </c>
      <c r="B216" s="98">
        <v>16179.372718703415</v>
      </c>
      <c r="C216" s="98">
        <v>16201.41268825033</v>
      </c>
      <c r="D216" s="98">
        <v>15510.507799749339</v>
      </c>
      <c r="E216" s="98">
        <v>15074.780226926694</v>
      </c>
      <c r="F216" s="98">
        <v>14525.237318173045</v>
      </c>
      <c r="G216" s="98">
        <v>13895.766866267462</v>
      </c>
      <c r="H216" s="98">
        <v>13595.599343185548</v>
      </c>
      <c r="I216" s="98">
        <v>13299.797110431562</v>
      </c>
      <c r="J216" s="98">
        <v>13304.266403054338</v>
      </c>
      <c r="K216" s="98">
        <v>13401.600796656796</v>
      </c>
      <c r="L216" s="98">
        <v>13313.442332541947</v>
      </c>
      <c r="M216" s="98">
        <v>13084.374078612444</v>
      </c>
      <c r="N216" s="98">
        <v>12368.33721067781</v>
      </c>
      <c r="O216" s="98">
        <v>11803.997142400389</v>
      </c>
      <c r="P216" s="98">
        <v>10721.786185818515</v>
      </c>
      <c r="Q216" s="98">
        <v>10293.855173955479</v>
      </c>
      <c r="R216" s="98">
        <v>10095.572864685359</v>
      </c>
      <c r="S216" s="98">
        <v>10015.126614635547</v>
      </c>
      <c r="T216" s="98">
        <v>9945.2070003722656</v>
      </c>
      <c r="U216" s="98">
        <v>9925.5632529062532</v>
      </c>
      <c r="V216" s="98">
        <v>9981.764073112623</v>
      </c>
      <c r="W216" s="98">
        <v>10227.614817240836</v>
      </c>
      <c r="DA216" s="63" t="s">
        <v>2319</v>
      </c>
    </row>
    <row r="217" spans="1:105" ht="12" customHeight="1" x14ac:dyDescent="0.25">
      <c r="A217" s="97" t="s">
        <v>53</v>
      </c>
      <c r="B217" s="98">
        <v>73.816422092044618</v>
      </c>
      <c r="C217" s="98">
        <v>73.843879421519475</v>
      </c>
      <c r="D217" s="98">
        <v>71.115385040694264</v>
      </c>
      <c r="E217" s="98">
        <v>69.840234661109449</v>
      </c>
      <c r="F217" s="98">
        <v>68.280827031928894</v>
      </c>
      <c r="G217" s="98">
        <v>66.049121115765985</v>
      </c>
      <c r="H217" s="98">
        <v>64.893301485176437</v>
      </c>
      <c r="I217" s="98">
        <v>63.049156823049096</v>
      </c>
      <c r="J217" s="98">
        <v>64.76440497374638</v>
      </c>
      <c r="K217" s="98">
        <v>65.986629870910818</v>
      </c>
      <c r="L217" s="98">
        <v>68.819166920048417</v>
      </c>
      <c r="M217" s="98">
        <v>65.47420269181211</v>
      </c>
      <c r="N217" s="98">
        <v>63.760984787167459</v>
      </c>
      <c r="O217" s="98">
        <v>63.061918188470244</v>
      </c>
      <c r="P217" s="98">
        <v>54.149709154269708</v>
      </c>
      <c r="Q217" s="98">
        <v>53.984396029827188</v>
      </c>
      <c r="R217" s="98">
        <v>53.734819770671145</v>
      </c>
      <c r="S217" s="98">
        <v>53.102740951972457</v>
      </c>
      <c r="T217" s="98">
        <v>52.944378059864924</v>
      </c>
      <c r="U217" s="98">
        <v>52.537816415600496</v>
      </c>
      <c r="V217" s="98">
        <v>52.245706542341765</v>
      </c>
      <c r="W217" s="98">
        <v>55.547742699946042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5.1929417332182757</v>
      </c>
      <c r="C218" s="122">
        <f t="shared" si="114"/>
        <v>5.2932286409474925</v>
      </c>
      <c r="D218" s="122">
        <f t="shared" si="114"/>
        <v>5.3687875793484174</v>
      </c>
      <c r="E218" s="122">
        <f t="shared" si="114"/>
        <v>7.5463579357292936</v>
      </c>
      <c r="F218" s="122">
        <f t="shared" si="114"/>
        <v>5.7886947813022225</v>
      </c>
      <c r="G218" s="122">
        <f t="shared" si="114"/>
        <v>6.762940354828241</v>
      </c>
      <c r="H218" s="122">
        <f t="shared" si="114"/>
        <v>11.949136817746918</v>
      </c>
      <c r="I218" s="122">
        <f t="shared" si="114"/>
        <v>8.9469697924355298</v>
      </c>
      <c r="J218" s="122">
        <f t="shared" si="114"/>
        <v>9.6232981505261961</v>
      </c>
      <c r="K218" s="122">
        <f t="shared" si="114"/>
        <v>10.47937187708885</v>
      </c>
      <c r="L218" s="122">
        <f t="shared" si="114"/>
        <v>11.070830446333032</v>
      </c>
      <c r="M218" s="122">
        <f t="shared" si="114"/>
        <v>13.023310540463205</v>
      </c>
      <c r="N218" s="122">
        <f t="shared" si="114"/>
        <v>14.870487480047879</v>
      </c>
      <c r="O218" s="122">
        <f t="shared" si="114"/>
        <v>16.405725006924357</v>
      </c>
      <c r="P218" s="122">
        <f t="shared" si="114"/>
        <v>19.85077582473987</v>
      </c>
      <c r="Q218" s="122">
        <f t="shared" si="114"/>
        <v>24.42232576166484</v>
      </c>
      <c r="R218" s="122">
        <f t="shared" si="114"/>
        <v>29.10997221967822</v>
      </c>
      <c r="S218" s="122">
        <f t="shared" si="114"/>
        <v>32.211959102697733</v>
      </c>
      <c r="T218" s="122">
        <f t="shared" si="114"/>
        <v>34.607258035454329</v>
      </c>
      <c r="U218" s="122">
        <f t="shared" si="114"/>
        <v>37.61258497733386</v>
      </c>
      <c r="V218" s="122">
        <f t="shared" si="114"/>
        <v>39.677511709300198</v>
      </c>
      <c r="W218" s="122">
        <f t="shared" si="114"/>
        <v>40.677241786735358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5.1929417332182757</v>
      </c>
      <c r="C219" s="98">
        <f>RES_hhdet_fech!C86</f>
        <v>5.2932286409474925</v>
      </c>
      <c r="D219" s="98">
        <f>RES_hhdet_fech!D86</f>
        <v>5.3687875793484174</v>
      </c>
      <c r="E219" s="98">
        <f>RES_hhdet_fech!E86</f>
        <v>7.5463579357292936</v>
      </c>
      <c r="F219" s="98">
        <f>RES_hhdet_fech!F86</f>
        <v>5.7886947813022225</v>
      </c>
      <c r="G219" s="98">
        <f>RES_hhdet_fech!G86</f>
        <v>6.762940354828241</v>
      </c>
      <c r="H219" s="98">
        <f>RES_hhdet_fech!H86</f>
        <v>11.949136817746918</v>
      </c>
      <c r="I219" s="98">
        <f>RES_hhdet_fech!I86</f>
        <v>8.9469697924355298</v>
      </c>
      <c r="J219" s="98">
        <f>RES_hhdet_fech!J86</f>
        <v>9.6232981505261961</v>
      </c>
      <c r="K219" s="98">
        <f>RES_hhdet_fech!K86</f>
        <v>10.47937187708885</v>
      </c>
      <c r="L219" s="98">
        <f>RES_hhdet_fech!L86</f>
        <v>11.070830446333032</v>
      </c>
      <c r="M219" s="98">
        <f>RES_hhdet_fech!M86</f>
        <v>13.023310540463205</v>
      </c>
      <c r="N219" s="98">
        <f>RES_hhdet_fech!N86</f>
        <v>14.870487480047879</v>
      </c>
      <c r="O219" s="98">
        <f>RES_hhdet_fech!O86</f>
        <v>16.405725006924357</v>
      </c>
      <c r="P219" s="98">
        <f>RES_hhdet_fech!P86</f>
        <v>19.85077582473987</v>
      </c>
      <c r="Q219" s="98">
        <f>RES_hhdet_fech!Q86</f>
        <v>24.42232576166484</v>
      </c>
      <c r="R219" s="98">
        <f>RES_hhdet_fech!R86</f>
        <v>29.10997221967822</v>
      </c>
      <c r="S219" s="98">
        <f>RES_hhdet_fech!S86</f>
        <v>32.211959102697733</v>
      </c>
      <c r="T219" s="98">
        <f>RES_hhdet_fech!T86</f>
        <v>34.607258035454329</v>
      </c>
      <c r="U219" s="98">
        <f>RES_hhdet_fech!U86</f>
        <v>37.61258497733386</v>
      </c>
      <c r="V219" s="98">
        <f>RES_hhdet_fech!V86</f>
        <v>39.677511709300198</v>
      </c>
      <c r="W219" s="98">
        <f>RES_hhdet_fech!W86</f>
        <v>40.677241786735358</v>
      </c>
      <c r="DA219" s="63" t="s">
        <v>2322</v>
      </c>
    </row>
    <row r="220" spans="1:105" ht="12" customHeight="1" x14ac:dyDescent="0.25">
      <c r="A220" s="121" t="s">
        <v>55</v>
      </c>
      <c r="B220" s="122">
        <v>1384.1284963115088</v>
      </c>
      <c r="C220" s="122">
        <v>1225.5655978977022</v>
      </c>
      <c r="D220" s="122">
        <v>1402.4931070451908</v>
      </c>
      <c r="E220" s="122">
        <v>1389.9965643915314</v>
      </c>
      <c r="F220" s="122">
        <v>1335.2404565869927</v>
      </c>
      <c r="G220" s="122">
        <v>1333.8862380389189</v>
      </c>
      <c r="H220" s="122">
        <v>1305.696182256982</v>
      </c>
      <c r="I220" s="122">
        <v>1359.2809781459982</v>
      </c>
      <c r="J220" s="122">
        <v>1243.1536979144594</v>
      </c>
      <c r="K220" s="122">
        <v>1318.0003689113389</v>
      </c>
      <c r="L220" s="122">
        <v>1292.4690689417243</v>
      </c>
      <c r="M220" s="122">
        <v>1311.8754654645829</v>
      </c>
      <c r="N220" s="122">
        <v>1288.2285320848332</v>
      </c>
      <c r="O220" s="122">
        <v>1280.0087231746502</v>
      </c>
      <c r="P220" s="122">
        <v>1300.2010313259864</v>
      </c>
      <c r="Q220" s="122">
        <v>1312.7646995908281</v>
      </c>
      <c r="R220" s="122">
        <v>1333.4797892190111</v>
      </c>
      <c r="S220" s="122">
        <v>1318.690599446239</v>
      </c>
      <c r="T220" s="122">
        <v>1252.5199806808073</v>
      </c>
      <c r="U220" s="122">
        <v>1184.8679944027249</v>
      </c>
      <c r="V220" s="122">
        <v>1108.4134335968283</v>
      </c>
      <c r="W220" s="122">
        <v>1084.7684195389725</v>
      </c>
      <c r="DA220" s="130" t="s">
        <v>2323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1467.7643399697324</v>
      </c>
      <c r="C229" s="101">
        <v>1312.5089511092081</v>
      </c>
      <c r="D229" s="101">
        <v>1498.3404296479855</v>
      </c>
      <c r="E229" s="101">
        <v>1489.1006403534873</v>
      </c>
      <c r="F229" s="101">
        <v>1437.3379233706494</v>
      </c>
      <c r="G229" s="101">
        <v>1435.0367066620443</v>
      </c>
      <c r="H229" s="101">
        <v>1403.8427988467008</v>
      </c>
      <c r="I229" s="101">
        <v>1458.4571499491053</v>
      </c>
      <c r="J229" s="101">
        <v>1342.525567975533</v>
      </c>
      <c r="K229" s="101">
        <v>1425.374929485685</v>
      </c>
      <c r="L229" s="101">
        <v>1396.1766846911319</v>
      </c>
      <c r="M229" s="101">
        <v>1427.1065412352914</v>
      </c>
      <c r="N229" s="101">
        <v>1398.7145299955321</v>
      </c>
      <c r="O229" s="101">
        <v>1386.4526406666112</v>
      </c>
      <c r="P229" s="101">
        <v>1413.2844842147867</v>
      </c>
      <c r="Q229" s="101">
        <v>1419.4931785337765</v>
      </c>
      <c r="R229" s="101">
        <v>1436.6295373450309</v>
      </c>
      <c r="S229" s="101">
        <v>1414.7478819804237</v>
      </c>
      <c r="T229" s="101">
        <v>1336.7184733383251</v>
      </c>
      <c r="U229" s="101">
        <v>1262.4408274549553</v>
      </c>
      <c r="V229" s="101">
        <v>1176.3448738029072</v>
      </c>
      <c r="W229" s="101">
        <v>1147.4067332159334</v>
      </c>
      <c r="DA229" s="131" t="s">
        <v>2332</v>
      </c>
    </row>
    <row r="230" spans="1:105" ht="12" customHeight="1" x14ac:dyDescent="0.25">
      <c r="A230" s="107" t="s">
        <v>121</v>
      </c>
      <c r="B230" s="104">
        <v>1264.4889421957428</v>
      </c>
      <c r="C230" s="104">
        <v>1110.8819414300649</v>
      </c>
      <c r="D230" s="104">
        <v>1282.0102895182761</v>
      </c>
      <c r="E230" s="104">
        <v>1272.5480738706274</v>
      </c>
      <c r="F230" s="104">
        <v>1231.3276441837168</v>
      </c>
      <c r="G230" s="104">
        <v>1236.6493461844018</v>
      </c>
      <c r="H230" s="104">
        <v>1211.1768282748933</v>
      </c>
      <c r="I230" s="104">
        <v>1273.1843637324557</v>
      </c>
      <c r="J230" s="104">
        <v>1154.4502139494637</v>
      </c>
      <c r="K230" s="104">
        <v>1231.9515272631752</v>
      </c>
      <c r="L230" s="104">
        <v>1181.4192944682736</v>
      </c>
      <c r="M230" s="104">
        <v>1221.9326674986405</v>
      </c>
      <c r="N230" s="104">
        <v>1193.3840615705017</v>
      </c>
      <c r="O230" s="104">
        <v>1189.9972642538808</v>
      </c>
      <c r="P230" s="104">
        <v>1218.8990022058072</v>
      </c>
      <c r="Q230" s="104">
        <v>1232.0622651896667</v>
      </c>
      <c r="R230" s="104">
        <v>1257.7038539023115</v>
      </c>
      <c r="S230" s="104">
        <v>1246.5441140209882</v>
      </c>
      <c r="T230" s="104">
        <v>1183.0769869629769</v>
      </c>
      <c r="U230" s="104">
        <v>1115.3446879998965</v>
      </c>
      <c r="V230" s="104">
        <v>1044.9940964772879</v>
      </c>
      <c r="W230" s="104">
        <v>1022.7078292077053</v>
      </c>
      <c r="DA230" s="132" t="s">
        <v>2333</v>
      </c>
    </row>
    <row r="231" spans="1:105" ht="12" customHeight="1" x14ac:dyDescent="0.25">
      <c r="A231" s="108" t="s">
        <v>53</v>
      </c>
      <c r="B231" s="98">
        <v>789.86497372027327</v>
      </c>
      <c r="C231" s="98">
        <v>636.45954832839163</v>
      </c>
      <c r="D231" s="98">
        <v>763.69023983966804</v>
      </c>
      <c r="E231" s="98">
        <v>742.2112000595331</v>
      </c>
      <c r="F231" s="98">
        <v>717.19169823471657</v>
      </c>
      <c r="G231" s="98">
        <v>726.68437512435571</v>
      </c>
      <c r="H231" s="98">
        <v>699.91631953874025</v>
      </c>
      <c r="I231" s="98">
        <v>776.53290120032102</v>
      </c>
      <c r="J231" s="98">
        <v>647.56014895915973</v>
      </c>
      <c r="K231" s="98">
        <v>709.74234649403286</v>
      </c>
      <c r="L231" s="98">
        <v>589.36416670571668</v>
      </c>
      <c r="M231" s="98">
        <v>660.03898033482619</v>
      </c>
      <c r="N231" s="98">
        <v>618.07192209218874</v>
      </c>
      <c r="O231" s="98">
        <v>626.545414072825</v>
      </c>
      <c r="P231" s="98">
        <v>661.89369646824423</v>
      </c>
      <c r="Q231" s="98">
        <v>673.85636884222447</v>
      </c>
      <c r="R231" s="98">
        <v>707.08271022095767</v>
      </c>
      <c r="S231" s="98">
        <v>701.95206477794829</v>
      </c>
      <c r="T231" s="98">
        <v>638.40921668236831</v>
      </c>
      <c r="U231" s="98">
        <v>579.43946548761289</v>
      </c>
      <c r="V231" s="98">
        <v>535.45211623817954</v>
      </c>
      <c r="W231" s="98">
        <v>519.73257610458438</v>
      </c>
      <c r="DA231" s="63" t="s">
        <v>2334</v>
      </c>
    </row>
    <row r="232" spans="1:105" ht="12" customHeight="1" x14ac:dyDescent="0.25">
      <c r="A232" s="108" t="s">
        <v>52</v>
      </c>
      <c r="B232" s="98">
        <v>474.62396847546961</v>
      </c>
      <c r="C232" s="98">
        <v>474.42239310167315</v>
      </c>
      <c r="D232" s="98">
        <v>518.32004967860826</v>
      </c>
      <c r="E232" s="98">
        <v>530.33687381109428</v>
      </c>
      <c r="F232" s="98">
        <v>514.1359459490003</v>
      </c>
      <c r="G232" s="98">
        <v>509.9649710600458</v>
      </c>
      <c r="H232" s="98">
        <v>511.26050873615299</v>
      </c>
      <c r="I232" s="98">
        <v>496.65146253213464</v>
      </c>
      <c r="J232" s="98">
        <v>506.89006499030376</v>
      </c>
      <c r="K232" s="98">
        <v>522.20918076914234</v>
      </c>
      <c r="L232" s="98">
        <v>592.05512776255694</v>
      </c>
      <c r="M232" s="98">
        <v>561.89368716381409</v>
      </c>
      <c r="N232" s="98">
        <v>575.31213947831293</v>
      </c>
      <c r="O232" s="98">
        <v>563.45185018105576</v>
      </c>
      <c r="P232" s="98">
        <v>557.00530573756316</v>
      </c>
      <c r="Q232" s="98">
        <v>558.20589634744226</v>
      </c>
      <c r="R232" s="98">
        <v>550.6211436813536</v>
      </c>
      <c r="S232" s="98">
        <v>544.5920492430397</v>
      </c>
      <c r="T232" s="98">
        <v>544.66777028060869</v>
      </c>
      <c r="U232" s="98">
        <v>535.90522251228379</v>
      </c>
      <c r="V232" s="98">
        <v>509.5419802391084</v>
      </c>
      <c r="W232" s="98">
        <v>502.97525310312091</v>
      </c>
      <c r="DA232" s="63" t="s">
        <v>2335</v>
      </c>
    </row>
    <row r="233" spans="1:105" ht="12" customHeight="1" x14ac:dyDescent="0.25">
      <c r="A233" s="121" t="s">
        <v>54</v>
      </c>
      <c r="B233" s="122">
        <v>229.24125795315106</v>
      </c>
      <c r="C233" s="122">
        <v>243.54992625470743</v>
      </c>
      <c r="D233" s="122">
        <v>243.17213039139611</v>
      </c>
      <c r="E233" s="122">
        <v>241.77555259445967</v>
      </c>
      <c r="F233" s="122">
        <v>247.98601713804146</v>
      </c>
      <c r="G233" s="122">
        <v>247.83105063200793</v>
      </c>
      <c r="H233" s="122">
        <v>270.4003742449022</v>
      </c>
      <c r="I233" s="122">
        <v>252.61587477505333</v>
      </c>
      <c r="J233" s="122">
        <v>259.23366344918645</v>
      </c>
      <c r="K233" s="122">
        <v>236.51362447079083</v>
      </c>
      <c r="L233" s="122">
        <v>288.57111929185243</v>
      </c>
      <c r="M233" s="122">
        <v>287.10202802794669</v>
      </c>
      <c r="N233" s="122">
        <v>286.10603867703236</v>
      </c>
      <c r="O233" s="122">
        <v>279.45324345068252</v>
      </c>
      <c r="P233" s="122">
        <v>272.9285319550076</v>
      </c>
      <c r="Q233" s="122">
        <v>267.15621299269515</v>
      </c>
      <c r="R233" s="122">
        <v>261.12902158364636</v>
      </c>
      <c r="S233" s="122">
        <v>255.23833393988511</v>
      </c>
      <c r="T233" s="122">
        <v>248.94787588440946</v>
      </c>
      <c r="U233" s="122">
        <v>242.67412761486815</v>
      </c>
      <c r="V233" s="122">
        <v>236.27645335516115</v>
      </c>
      <c r="W233" s="122">
        <v>232.26894086105943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229.24125795315106</v>
      </c>
      <c r="C236" s="33">
        <v>243.54992625470743</v>
      </c>
      <c r="D236" s="33">
        <v>243.17213039139611</v>
      </c>
      <c r="E236" s="33">
        <v>241.77555259445967</v>
      </c>
      <c r="F236" s="33">
        <v>247.98601713804146</v>
      </c>
      <c r="G236" s="33">
        <v>247.83105063200793</v>
      </c>
      <c r="H236" s="33">
        <v>270.4003742449022</v>
      </c>
      <c r="I236" s="33">
        <v>252.61587477505333</v>
      </c>
      <c r="J236" s="33">
        <v>259.23366344918645</v>
      </c>
      <c r="K236" s="33">
        <v>236.51362447079083</v>
      </c>
      <c r="L236" s="33">
        <v>288.57111929185243</v>
      </c>
      <c r="M236" s="33">
        <v>287.10202802794669</v>
      </c>
      <c r="N236" s="33">
        <v>286.10603867703236</v>
      </c>
      <c r="O236" s="33">
        <v>279.45324345068252</v>
      </c>
      <c r="P236" s="33">
        <v>272.9285319550076</v>
      </c>
      <c r="Q236" s="33">
        <v>267.15621299269515</v>
      </c>
      <c r="R236" s="33">
        <v>261.12902158364636</v>
      </c>
      <c r="S236" s="33">
        <v>255.23833393988511</v>
      </c>
      <c r="T236" s="33">
        <v>248.94787588440946</v>
      </c>
      <c r="U236" s="33">
        <v>242.67412761486815</v>
      </c>
      <c r="V236" s="33">
        <v>236.27645335516115</v>
      </c>
      <c r="W236" s="33">
        <v>232.26894086105943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9175.4894273796363</v>
      </c>
      <c r="C238" s="117">
        <f t="shared" si="115"/>
        <v>9213.3543048342599</v>
      </c>
      <c r="D238" s="117">
        <f t="shared" si="115"/>
        <v>9205.5443143486355</v>
      </c>
      <c r="E238" s="117">
        <f t="shared" si="115"/>
        <v>9213.2401526569029</v>
      </c>
      <c r="F238" s="117">
        <f t="shared" si="115"/>
        <v>9167.6590820727979</v>
      </c>
      <c r="G238" s="117">
        <f t="shared" si="115"/>
        <v>9104.7271858162567</v>
      </c>
      <c r="H238" s="117">
        <f t="shared" si="115"/>
        <v>9185.3323409851855</v>
      </c>
      <c r="I238" s="117">
        <f t="shared" si="115"/>
        <v>9212.450548495488</v>
      </c>
      <c r="J238" s="117">
        <f t="shared" si="115"/>
        <v>9318.8025696851037</v>
      </c>
      <c r="K238" s="117">
        <f t="shared" si="115"/>
        <v>9620.447990749657</v>
      </c>
      <c r="L238" s="117">
        <f t="shared" si="115"/>
        <v>9826.9592527773293</v>
      </c>
      <c r="M238" s="117">
        <f t="shared" si="115"/>
        <v>9964.8089511949547</v>
      </c>
      <c r="N238" s="117">
        <f t="shared" si="115"/>
        <v>9738.1711221600599</v>
      </c>
      <c r="O238" s="117">
        <f t="shared" si="115"/>
        <v>9590.5485846131596</v>
      </c>
      <c r="P238" s="117">
        <f t="shared" si="115"/>
        <v>8963.0514364389201</v>
      </c>
      <c r="Q238" s="117">
        <f t="shared" si="115"/>
        <v>8765.0913559778382</v>
      </c>
      <c r="R238" s="117">
        <f t="shared" ref="R238:V238" si="116">R239+R242+R244+R257</f>
        <v>8740.2683475859194</v>
      </c>
      <c r="S238" s="117">
        <f t="shared" si="116"/>
        <v>8783.2258886072887</v>
      </c>
      <c r="T238" s="117">
        <f t="shared" si="116"/>
        <v>8810.6396232937423</v>
      </c>
      <c r="U238" s="117">
        <f t="shared" si="116"/>
        <v>8869.2325318628154</v>
      </c>
      <c r="V238" s="117">
        <f t="shared" si="116"/>
        <v>8974.2478750318351</v>
      </c>
      <c r="W238" s="117">
        <f t="shared" ref="W238" si="117">W239+W242+W244+W257</f>
        <v>9258.3389904847063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7964.4400753868194</v>
      </c>
      <c r="C239" s="122">
        <f t="shared" si="118"/>
        <v>8095.1511727105189</v>
      </c>
      <c r="D239" s="122">
        <f t="shared" si="118"/>
        <v>7949.0103160937642</v>
      </c>
      <c r="E239" s="122">
        <f t="shared" si="118"/>
        <v>7950.8203860664053</v>
      </c>
      <c r="F239" s="122">
        <f t="shared" si="118"/>
        <v>7932.9696726149068</v>
      </c>
      <c r="G239" s="122">
        <f t="shared" si="118"/>
        <v>7859.7226451120159</v>
      </c>
      <c r="H239" s="122">
        <f t="shared" si="118"/>
        <v>7921.440999642442</v>
      </c>
      <c r="I239" s="122">
        <f t="shared" si="118"/>
        <v>7927.5839619708477</v>
      </c>
      <c r="J239" s="122">
        <f t="shared" si="118"/>
        <v>8109.5061480777076</v>
      </c>
      <c r="K239" s="122">
        <f t="shared" si="118"/>
        <v>8363.4518576557512</v>
      </c>
      <c r="L239" s="122">
        <f t="shared" si="118"/>
        <v>8544.1594915152018</v>
      </c>
      <c r="M239" s="122">
        <f t="shared" si="118"/>
        <v>8650.6560560373637</v>
      </c>
      <c r="N239" s="122">
        <f t="shared" si="118"/>
        <v>8431.6654285506884</v>
      </c>
      <c r="O239" s="122">
        <f t="shared" si="118"/>
        <v>8283.4200470462765</v>
      </c>
      <c r="P239" s="122">
        <f t="shared" si="118"/>
        <v>7619.2693920672127</v>
      </c>
      <c r="Q239" s="122">
        <f t="shared" si="118"/>
        <v>7390.9597692611715</v>
      </c>
      <c r="R239" s="122">
        <f t="shared" ref="R239:V239" si="119">SUM(R240:R241)</f>
        <v>7326.234611117623</v>
      </c>
      <c r="S239" s="122">
        <f t="shared" si="119"/>
        <v>7362.5470120942919</v>
      </c>
      <c r="T239" s="122">
        <f t="shared" si="119"/>
        <v>7424.6043124566331</v>
      </c>
      <c r="U239" s="122">
        <f t="shared" si="119"/>
        <v>7518.1416929820316</v>
      </c>
      <c r="V239" s="122">
        <f t="shared" si="119"/>
        <v>7670.0825632770502</v>
      </c>
      <c r="W239" s="122">
        <f t="shared" ref="W239" si="120">SUM(W240:W241)</f>
        <v>7961.7859027742552</v>
      </c>
      <c r="DA239" s="130" t="s">
        <v>2486</v>
      </c>
    </row>
    <row r="240" spans="1:105" ht="12" customHeight="1" x14ac:dyDescent="0.25">
      <c r="A240" s="97" t="s">
        <v>204</v>
      </c>
      <c r="B240" s="98">
        <v>7890.6236532947751</v>
      </c>
      <c r="C240" s="98">
        <v>8021.3072932889991</v>
      </c>
      <c r="D240" s="98">
        <v>7877.8949310530697</v>
      </c>
      <c r="E240" s="98">
        <v>7880.9801514052961</v>
      </c>
      <c r="F240" s="98">
        <v>7864.6888455829776</v>
      </c>
      <c r="G240" s="98">
        <v>7793.67352399625</v>
      </c>
      <c r="H240" s="98">
        <v>7856.5476981572656</v>
      </c>
      <c r="I240" s="98">
        <v>7864.5348051477986</v>
      </c>
      <c r="J240" s="98">
        <v>8044.7417431039612</v>
      </c>
      <c r="K240" s="98">
        <v>8297.46522778484</v>
      </c>
      <c r="L240" s="98">
        <v>8475.340324595154</v>
      </c>
      <c r="M240" s="98">
        <v>8585.1818533455516</v>
      </c>
      <c r="N240" s="98">
        <v>8367.9044437635202</v>
      </c>
      <c r="O240" s="98">
        <v>8220.3581288578062</v>
      </c>
      <c r="P240" s="98">
        <v>7565.1196829129431</v>
      </c>
      <c r="Q240" s="98">
        <v>7336.9753732313438</v>
      </c>
      <c r="R240" s="98">
        <v>7272.4997913469515</v>
      </c>
      <c r="S240" s="98">
        <v>7309.4442711423198</v>
      </c>
      <c r="T240" s="98">
        <v>7371.6599343967682</v>
      </c>
      <c r="U240" s="98">
        <v>7465.6038765664307</v>
      </c>
      <c r="V240" s="98">
        <v>7617.8368567347088</v>
      </c>
      <c r="W240" s="98">
        <v>7906.2381600743092</v>
      </c>
      <c r="DA240" s="63" t="s">
        <v>2487</v>
      </c>
    </row>
    <row r="241" spans="1:105" ht="12" customHeight="1" x14ac:dyDescent="0.25">
      <c r="A241" s="97" t="s">
        <v>53</v>
      </c>
      <c r="B241" s="98">
        <v>73.816422092044618</v>
      </c>
      <c r="C241" s="98">
        <v>73.843879421519475</v>
      </c>
      <c r="D241" s="98">
        <v>71.115385040694264</v>
      </c>
      <c r="E241" s="98">
        <v>69.840234661109449</v>
      </c>
      <c r="F241" s="98">
        <v>68.280827031928894</v>
      </c>
      <c r="G241" s="98">
        <v>66.049121115765985</v>
      </c>
      <c r="H241" s="98">
        <v>64.893301485176437</v>
      </c>
      <c r="I241" s="98">
        <v>63.049156823049096</v>
      </c>
      <c r="J241" s="98">
        <v>64.76440497374638</v>
      </c>
      <c r="K241" s="98">
        <v>65.986629870910818</v>
      </c>
      <c r="L241" s="98">
        <v>68.819166920048417</v>
      </c>
      <c r="M241" s="98">
        <v>65.47420269181211</v>
      </c>
      <c r="N241" s="98">
        <v>63.760984787167459</v>
      </c>
      <c r="O241" s="98">
        <v>63.061918188470244</v>
      </c>
      <c r="P241" s="98">
        <v>54.149709154269708</v>
      </c>
      <c r="Q241" s="98">
        <v>53.984396029827188</v>
      </c>
      <c r="R241" s="98">
        <v>53.734819770671145</v>
      </c>
      <c r="S241" s="98">
        <v>53.102740951972457</v>
      </c>
      <c r="T241" s="98">
        <v>52.944378059864924</v>
      </c>
      <c r="U241" s="98">
        <v>52.537816415600496</v>
      </c>
      <c r="V241" s="98">
        <v>52.245706542341765</v>
      </c>
      <c r="W241" s="98">
        <v>55.547742699946042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10.359202883368347</v>
      </c>
      <c r="C242" s="122">
        <f t="shared" si="121"/>
        <v>11.025093689219963</v>
      </c>
      <c r="D242" s="122">
        <f t="shared" si="121"/>
        <v>11.692180928679381</v>
      </c>
      <c r="E242" s="122">
        <f t="shared" si="121"/>
        <v>17.529608431066713</v>
      </c>
      <c r="F242" s="122">
        <f t="shared" si="121"/>
        <v>14.579462850656707</v>
      </c>
      <c r="G242" s="122">
        <f t="shared" si="121"/>
        <v>18.569840008427274</v>
      </c>
      <c r="H242" s="122">
        <f t="shared" si="121"/>
        <v>34.920879696064155</v>
      </c>
      <c r="I242" s="122">
        <f t="shared" si="121"/>
        <v>26.757523733271725</v>
      </c>
      <c r="J242" s="122">
        <f t="shared" si="121"/>
        <v>29.194949019161836</v>
      </c>
      <c r="K242" s="122">
        <f t="shared" si="121"/>
        <v>32.524109758000073</v>
      </c>
      <c r="L242" s="122">
        <f t="shared" si="121"/>
        <v>35.298638943071786</v>
      </c>
      <c r="M242" s="122">
        <f t="shared" si="121"/>
        <v>43.381324583657992</v>
      </c>
      <c r="N242" s="122">
        <f t="shared" si="121"/>
        <v>51.646254586442517</v>
      </c>
      <c r="O242" s="122">
        <f t="shared" si="121"/>
        <v>59.569428183059685</v>
      </c>
      <c r="P242" s="122">
        <f t="shared" si="121"/>
        <v>76.039745858794589</v>
      </c>
      <c r="Q242" s="122">
        <f t="shared" si="121"/>
        <v>96.991132168272102</v>
      </c>
      <c r="R242" s="122">
        <f t="shared" si="121"/>
        <v>119.32201669068192</v>
      </c>
      <c r="S242" s="122">
        <f t="shared" si="121"/>
        <v>134.65441411964534</v>
      </c>
      <c r="T242" s="122">
        <f t="shared" si="121"/>
        <v>147.44913764738052</v>
      </c>
      <c r="U242" s="122">
        <f t="shared" si="121"/>
        <v>163.67816662827008</v>
      </c>
      <c r="V242" s="122">
        <f t="shared" si="121"/>
        <v>175.94630864367176</v>
      </c>
      <c r="W242" s="122">
        <f t="shared" si="121"/>
        <v>183.82923087470087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10.359202883368347</v>
      </c>
      <c r="C243" s="98">
        <f>RES_hhdet_tesh!C86</f>
        <v>11.025093689219963</v>
      </c>
      <c r="D243" s="98">
        <f>RES_hhdet_tesh!D86</f>
        <v>11.692180928679381</v>
      </c>
      <c r="E243" s="98">
        <f>RES_hhdet_tesh!E86</f>
        <v>17.529608431066713</v>
      </c>
      <c r="F243" s="98">
        <f>RES_hhdet_tesh!F86</f>
        <v>14.579462850656707</v>
      </c>
      <c r="G243" s="98">
        <f>RES_hhdet_tesh!G86</f>
        <v>18.569840008427274</v>
      </c>
      <c r="H243" s="98">
        <f>RES_hhdet_tesh!H86</f>
        <v>34.920879696064155</v>
      </c>
      <c r="I243" s="98">
        <f>RES_hhdet_tesh!I86</f>
        <v>26.757523733271725</v>
      </c>
      <c r="J243" s="98">
        <f>RES_hhdet_tesh!J86</f>
        <v>29.194949019161836</v>
      </c>
      <c r="K243" s="98">
        <f>RES_hhdet_tesh!K86</f>
        <v>32.524109758000073</v>
      </c>
      <c r="L243" s="98">
        <f>RES_hhdet_tesh!L86</f>
        <v>35.298638943071786</v>
      </c>
      <c r="M243" s="98">
        <f>RES_hhdet_tesh!M86</f>
        <v>43.381324583657992</v>
      </c>
      <c r="N243" s="98">
        <f>RES_hhdet_tesh!N86</f>
        <v>51.646254586442517</v>
      </c>
      <c r="O243" s="98">
        <f>RES_hhdet_tesh!O86</f>
        <v>59.569428183059685</v>
      </c>
      <c r="P243" s="98">
        <f>RES_hhdet_tesh!P86</f>
        <v>76.039745858794589</v>
      </c>
      <c r="Q243" s="98">
        <f>RES_hhdet_tesh!Q86</f>
        <v>96.991132168272102</v>
      </c>
      <c r="R243" s="98">
        <f>RES_hhdet_tesh!R86</f>
        <v>119.32201669068192</v>
      </c>
      <c r="S243" s="98">
        <f>RES_hhdet_tesh!S86</f>
        <v>134.65441411964534</v>
      </c>
      <c r="T243" s="98">
        <f>RES_hhdet_tesh!T86</f>
        <v>147.44913764738052</v>
      </c>
      <c r="U243" s="98">
        <f>RES_hhdet_tesh!U86</f>
        <v>163.67816662827008</v>
      </c>
      <c r="V243" s="98">
        <f>RES_hhdet_tesh!V86</f>
        <v>175.94630864367176</v>
      </c>
      <c r="W243" s="98">
        <f>RES_hhdet_tesh!W86</f>
        <v>183.82923087470087</v>
      </c>
      <c r="DA243" s="63" t="s">
        <v>2490</v>
      </c>
    </row>
    <row r="244" spans="1:105" ht="12" customHeight="1" x14ac:dyDescent="0.25">
      <c r="A244" s="121" t="s">
        <v>55</v>
      </c>
      <c r="B244" s="122">
        <v>1027.6394558050952</v>
      </c>
      <c r="C244" s="122">
        <v>922.80996063448526</v>
      </c>
      <c r="D244" s="122">
        <v>1060.0683864168432</v>
      </c>
      <c r="E244" s="122">
        <v>1060.4420764804011</v>
      </c>
      <c r="F244" s="122">
        <v>1030.1063257040489</v>
      </c>
      <c r="G244" s="122">
        <v>1035.7526875760466</v>
      </c>
      <c r="H244" s="122">
        <v>1020.1084574541202</v>
      </c>
      <c r="I244" s="122">
        <v>1062.6087956970421</v>
      </c>
      <c r="J244" s="122">
        <v>979.26113378870002</v>
      </c>
      <c r="K244" s="122">
        <v>1040.9307533818462</v>
      </c>
      <c r="L244" s="122">
        <v>1023.080398970528</v>
      </c>
      <c r="M244" s="122">
        <v>1046.9113837442653</v>
      </c>
      <c r="N244" s="122">
        <v>1031.0799885446429</v>
      </c>
      <c r="O244" s="122">
        <v>1028.1505299687133</v>
      </c>
      <c r="P244" s="122">
        <v>1052.586963726528</v>
      </c>
      <c r="Q244" s="122">
        <v>1065.6924285757807</v>
      </c>
      <c r="R244" s="122">
        <v>1086.9508268937964</v>
      </c>
      <c r="S244" s="122">
        <v>1081.4102149213229</v>
      </c>
      <c r="T244" s="122">
        <v>1036.8492211948169</v>
      </c>
      <c r="U244" s="122">
        <v>988.32264014074985</v>
      </c>
      <c r="V244" s="122">
        <v>931.76369386664874</v>
      </c>
      <c r="W244" s="122">
        <v>917.02715420488005</v>
      </c>
      <c r="DA244" s="130" t="s">
        <v>2491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1027.6394558050952</v>
      </c>
      <c r="C253" s="101">
        <v>922.72494811232809</v>
      </c>
      <c r="D253" s="101">
        <v>1059.9684316853488</v>
      </c>
      <c r="E253" s="101">
        <v>1060.3332239576077</v>
      </c>
      <c r="F253" s="101">
        <v>1030.0043430759149</v>
      </c>
      <c r="G253" s="101">
        <v>1035.6887627018227</v>
      </c>
      <c r="H253" s="101">
        <v>1020.0799269699722</v>
      </c>
      <c r="I253" s="101">
        <v>1062.6439542814003</v>
      </c>
      <c r="J253" s="101">
        <v>979.26972892944843</v>
      </c>
      <c r="K253" s="101">
        <v>1040.9906689682707</v>
      </c>
      <c r="L253" s="101">
        <v>1022.9604553569371</v>
      </c>
      <c r="M253" s="101">
        <v>1046.9526807903042</v>
      </c>
      <c r="N253" s="101">
        <v>1031.1227012999343</v>
      </c>
      <c r="O253" s="101">
        <v>1028.1850542415293</v>
      </c>
      <c r="P253" s="101">
        <v>1053.2550190613324</v>
      </c>
      <c r="Q253" s="101">
        <v>1066.2908296373391</v>
      </c>
      <c r="R253" s="101">
        <v>1087.5166806359475</v>
      </c>
      <c r="S253" s="101">
        <v>1081.8979917628519</v>
      </c>
      <c r="T253" s="101">
        <v>1037.2249565357895</v>
      </c>
      <c r="U253" s="101">
        <v>988.65957069969784</v>
      </c>
      <c r="V253" s="101">
        <v>931.92005051636863</v>
      </c>
      <c r="W253" s="101">
        <v>917.08046916112198</v>
      </c>
      <c r="DA253" s="131" t="s">
        <v>2500</v>
      </c>
    </row>
    <row r="254" spans="1:105" ht="12" customHeight="1" x14ac:dyDescent="0.25">
      <c r="A254" s="107" t="s">
        <v>121</v>
      </c>
      <c r="B254" s="104">
        <v>1027.6394558050949</v>
      </c>
      <c r="C254" s="104">
        <v>922.9220974054557</v>
      </c>
      <c r="D254" s="104">
        <v>1060.1940323644662</v>
      </c>
      <c r="E254" s="104">
        <v>1060.571077879863</v>
      </c>
      <c r="F254" s="104">
        <v>1030.2101216359117</v>
      </c>
      <c r="G254" s="104">
        <v>1035.8141391557213</v>
      </c>
      <c r="H254" s="104">
        <v>1020.1359335202769</v>
      </c>
      <c r="I254" s="104">
        <v>1062.5782738990558</v>
      </c>
      <c r="J254" s="104">
        <v>979.25346140687725</v>
      </c>
      <c r="K254" s="104">
        <v>1040.8827376620993</v>
      </c>
      <c r="L254" s="104">
        <v>1023.2088341981872</v>
      </c>
      <c r="M254" s="104">
        <v>1046.8791496282197</v>
      </c>
      <c r="N254" s="104">
        <v>1031.043322643656</v>
      </c>
      <c r="O254" s="104">
        <v>1028.1213354385084</v>
      </c>
      <c r="P254" s="104">
        <v>1052.1066613224477</v>
      </c>
      <c r="Q254" s="104">
        <v>1065.2399493228731</v>
      </c>
      <c r="R254" s="104">
        <v>1086.5351390482808</v>
      </c>
      <c r="S254" s="104">
        <v>1081.0438565999161</v>
      </c>
      <c r="T254" s="104">
        <v>1036.5393321920667</v>
      </c>
      <c r="U254" s="104">
        <v>988.02067197013457</v>
      </c>
      <c r="V254" s="104">
        <v>931.61772264847082</v>
      </c>
      <c r="W254" s="104">
        <v>916.97433098114311</v>
      </c>
      <c r="DA254" s="132" t="s">
        <v>2501</v>
      </c>
    </row>
    <row r="255" spans="1:105" ht="12" customHeight="1" x14ac:dyDescent="0.25">
      <c r="A255" s="108" t="s">
        <v>53</v>
      </c>
      <c r="B255" s="98">
        <v>553.01548732962533</v>
      </c>
      <c r="C255" s="98">
        <v>448.49970430378249</v>
      </c>
      <c r="D255" s="98">
        <v>541.87398268585798</v>
      </c>
      <c r="E255" s="98">
        <v>530.23420406876869</v>
      </c>
      <c r="F255" s="98">
        <v>516.07417568691153</v>
      </c>
      <c r="G255" s="98">
        <v>525.8491680956754</v>
      </c>
      <c r="H255" s="98">
        <v>508.87542478412394</v>
      </c>
      <c r="I255" s="98">
        <v>565.92681136692102</v>
      </c>
      <c r="J255" s="98">
        <v>472.36339641657344</v>
      </c>
      <c r="K255" s="98">
        <v>518.67355689295698</v>
      </c>
      <c r="L255" s="98">
        <v>431.15370643563011</v>
      </c>
      <c r="M255" s="98">
        <v>484.9854624644056</v>
      </c>
      <c r="N255" s="98">
        <v>455.73118316534311</v>
      </c>
      <c r="O255" s="98">
        <v>464.66948525745266</v>
      </c>
      <c r="P255" s="98">
        <v>495.10135558488463</v>
      </c>
      <c r="Q255" s="98">
        <v>507.034052975431</v>
      </c>
      <c r="R255" s="98">
        <v>535.913995366927</v>
      </c>
      <c r="S255" s="98">
        <v>536.45180735687632</v>
      </c>
      <c r="T255" s="98">
        <v>491.87156191145795</v>
      </c>
      <c r="U255" s="98">
        <v>452.1154494578509</v>
      </c>
      <c r="V255" s="98">
        <v>422.07574240936242</v>
      </c>
      <c r="W255" s="98">
        <v>413.99907787802215</v>
      </c>
      <c r="DA255" s="63" t="s">
        <v>2502</v>
      </c>
    </row>
    <row r="256" spans="1:105" ht="12" customHeight="1" x14ac:dyDescent="0.25">
      <c r="A256" s="108" t="s">
        <v>52</v>
      </c>
      <c r="B256" s="98">
        <v>474.62396847546961</v>
      </c>
      <c r="C256" s="98">
        <v>474.42239310167315</v>
      </c>
      <c r="D256" s="98">
        <v>518.32004967860826</v>
      </c>
      <c r="E256" s="98">
        <v>530.33687381109428</v>
      </c>
      <c r="F256" s="98">
        <v>514.1359459490003</v>
      </c>
      <c r="G256" s="98">
        <v>509.9649710600458</v>
      </c>
      <c r="H256" s="98">
        <v>511.26050873615299</v>
      </c>
      <c r="I256" s="98">
        <v>496.65146253213464</v>
      </c>
      <c r="J256" s="98">
        <v>506.89006499030376</v>
      </c>
      <c r="K256" s="98">
        <v>522.20918076914234</v>
      </c>
      <c r="L256" s="98">
        <v>592.05512776255694</v>
      </c>
      <c r="M256" s="98">
        <v>561.89368716381409</v>
      </c>
      <c r="N256" s="98">
        <v>575.31213947831293</v>
      </c>
      <c r="O256" s="98">
        <v>563.45185018105576</v>
      </c>
      <c r="P256" s="98">
        <v>557.00530573756316</v>
      </c>
      <c r="Q256" s="98">
        <v>558.20589634744226</v>
      </c>
      <c r="R256" s="98">
        <v>550.6211436813536</v>
      </c>
      <c r="S256" s="98">
        <v>544.5920492430397</v>
      </c>
      <c r="T256" s="98">
        <v>544.66777028060869</v>
      </c>
      <c r="U256" s="98">
        <v>535.90522251228379</v>
      </c>
      <c r="V256" s="98">
        <v>509.5419802391084</v>
      </c>
      <c r="W256" s="98">
        <v>502.97525310312091</v>
      </c>
      <c r="DA256" s="63" t="s">
        <v>2503</v>
      </c>
    </row>
    <row r="257" spans="1:105" ht="12" customHeight="1" x14ac:dyDescent="0.25">
      <c r="A257" s="121" t="s">
        <v>54</v>
      </c>
      <c r="B257" s="122">
        <v>173.05069330435219</v>
      </c>
      <c r="C257" s="122">
        <v>184.36807780003682</v>
      </c>
      <c r="D257" s="122">
        <v>184.77343090934838</v>
      </c>
      <c r="E257" s="122">
        <v>184.44808167902951</v>
      </c>
      <c r="F257" s="122">
        <v>190.00362090318521</v>
      </c>
      <c r="G257" s="122">
        <v>190.68201311976753</v>
      </c>
      <c r="H257" s="122">
        <v>208.86200419255869</v>
      </c>
      <c r="I257" s="122">
        <v>195.50026709432692</v>
      </c>
      <c r="J257" s="122">
        <v>200.84033879953503</v>
      </c>
      <c r="K257" s="122">
        <v>183.54126995405898</v>
      </c>
      <c r="L257" s="122">
        <v>224.42072334852867</v>
      </c>
      <c r="M257" s="122">
        <v>223.86018682966795</v>
      </c>
      <c r="N257" s="122">
        <v>223.77945047828496</v>
      </c>
      <c r="O257" s="122">
        <v>219.40857941510984</v>
      </c>
      <c r="P257" s="122">
        <v>215.15533478638494</v>
      </c>
      <c r="Q257" s="122">
        <v>211.44802597261304</v>
      </c>
      <c r="R257" s="122">
        <v>207.76089288381874</v>
      </c>
      <c r="S257" s="122">
        <v>204.61424747202889</v>
      </c>
      <c r="T257" s="122">
        <v>201.73695199491118</v>
      </c>
      <c r="U257" s="122">
        <v>199.09003211176503</v>
      </c>
      <c r="V257" s="122">
        <v>196.45530924446305</v>
      </c>
      <c r="W257" s="122">
        <v>195.69670263086999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173.05069330435219</v>
      </c>
      <c r="C260" s="33">
        <v>184.36807780003682</v>
      </c>
      <c r="D260" s="33">
        <v>184.77343090934838</v>
      </c>
      <c r="E260" s="33">
        <v>184.44808167902951</v>
      </c>
      <c r="F260" s="33">
        <v>190.00362090318521</v>
      </c>
      <c r="G260" s="33">
        <v>190.68201311976753</v>
      </c>
      <c r="H260" s="33">
        <v>208.86200419255869</v>
      </c>
      <c r="I260" s="33">
        <v>195.50026709432692</v>
      </c>
      <c r="J260" s="33">
        <v>200.84033879953503</v>
      </c>
      <c r="K260" s="33">
        <v>183.54126995405898</v>
      </c>
      <c r="L260" s="33">
        <v>224.42072334852867</v>
      </c>
      <c r="M260" s="33">
        <v>223.86018682966795</v>
      </c>
      <c r="N260" s="33">
        <v>223.77945047828496</v>
      </c>
      <c r="O260" s="33">
        <v>219.40857941510984</v>
      </c>
      <c r="P260" s="33">
        <v>215.15533478638494</v>
      </c>
      <c r="Q260" s="33">
        <v>211.44802597261304</v>
      </c>
      <c r="R260" s="33">
        <v>207.76089288381874</v>
      </c>
      <c r="S260" s="33">
        <v>204.61424747202889</v>
      </c>
      <c r="T260" s="33">
        <v>201.73695199491118</v>
      </c>
      <c r="U260" s="33">
        <v>199.09003211176503</v>
      </c>
      <c r="V260" s="33">
        <v>196.45530924446305</v>
      </c>
      <c r="W260" s="33">
        <v>195.69670263086999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0</v>
      </c>
      <c r="M262" s="117">
        <f t="shared" si="122"/>
        <v>0</v>
      </c>
      <c r="N262" s="117">
        <f t="shared" si="122"/>
        <v>0</v>
      </c>
      <c r="O262" s="117">
        <f t="shared" si="122"/>
        <v>0</v>
      </c>
      <c r="P262" s="117">
        <f t="shared" si="122"/>
        <v>0</v>
      </c>
      <c r="Q262" s="117">
        <f t="shared" si="122"/>
        <v>0</v>
      </c>
      <c r="R262" s="117">
        <f t="shared" ref="R262:V262" si="123">R263+R266+R268+R281</f>
        <v>0</v>
      </c>
      <c r="S262" s="117">
        <f t="shared" si="123"/>
        <v>0</v>
      </c>
      <c r="T262" s="117">
        <f t="shared" si="123"/>
        <v>0</v>
      </c>
      <c r="U262" s="117">
        <f t="shared" si="123"/>
        <v>0</v>
      </c>
      <c r="V262" s="117">
        <f t="shared" si="123"/>
        <v>0</v>
      </c>
      <c r="W262" s="117">
        <f t="shared" ref="W262" si="124">W263+W266+W268+W281</f>
        <v>0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173.84469734187508</v>
      </c>
      <c r="C286" s="118">
        <f t="shared" si="129"/>
        <v>172.39500369699292</v>
      </c>
      <c r="D286" s="118">
        <f t="shared" si="129"/>
        <v>167.09189598153517</v>
      </c>
      <c r="E286" s="118">
        <f t="shared" si="129"/>
        <v>162.44293941629817</v>
      </c>
      <c r="F286" s="118">
        <f t="shared" si="129"/>
        <v>156.28168388966742</v>
      </c>
      <c r="G286" s="118">
        <f t="shared" si="129"/>
        <v>149.81133771011167</v>
      </c>
      <c r="H286" s="118">
        <f t="shared" si="129"/>
        <v>146.48911520705178</v>
      </c>
      <c r="I286" s="118">
        <f t="shared" si="129"/>
        <v>143.45638679210097</v>
      </c>
      <c r="J286" s="118">
        <f t="shared" si="129"/>
        <v>141.96422976220714</v>
      </c>
      <c r="K286" s="118">
        <f t="shared" si="129"/>
        <v>142.84351057713948</v>
      </c>
      <c r="L286" s="118">
        <f t="shared" si="129"/>
        <v>141.65644551292283</v>
      </c>
      <c r="M286" s="118">
        <f t="shared" si="129"/>
        <v>138.97411585727968</v>
      </c>
      <c r="N286" s="118">
        <f t="shared" si="129"/>
        <v>131.40865279950225</v>
      </c>
      <c r="O286" s="118">
        <f t="shared" si="129"/>
        <v>125.26414353979537</v>
      </c>
      <c r="P286" s="118">
        <f t="shared" si="129"/>
        <v>114.67358563928228</v>
      </c>
      <c r="Q286" s="118">
        <f t="shared" si="129"/>
        <v>110.24888856270967</v>
      </c>
      <c r="R286" s="118">
        <f t="shared" ref="R286:V286" si="130">R287+R290+R292+R305</f>
        <v>107.91101450358789</v>
      </c>
      <c r="S286" s="118">
        <f t="shared" si="130"/>
        <v>106.38960403745939</v>
      </c>
      <c r="T286" s="118">
        <f t="shared" si="130"/>
        <v>104.50216223148627</v>
      </c>
      <c r="U286" s="118">
        <f t="shared" si="130"/>
        <v>103.05155270891626</v>
      </c>
      <c r="V286" s="118">
        <f t="shared" si="130"/>
        <v>102.14883430071929</v>
      </c>
      <c r="W286" s="118">
        <f t="shared" ref="W286" si="131">W287+W290+W292+W305</f>
        <v>103.53599593283002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158.10037946055164</v>
      </c>
      <c r="C287" s="123">
        <f t="shared" si="132"/>
        <v>158.07469411371184</v>
      </c>
      <c r="D287" s="123">
        <f t="shared" si="132"/>
        <v>151.08308189029009</v>
      </c>
      <c r="E287" s="123">
        <f t="shared" si="132"/>
        <v>146.57683595196397</v>
      </c>
      <c r="F287" s="123">
        <f t="shared" si="132"/>
        <v>140.9358810140458</v>
      </c>
      <c r="G287" s="123">
        <f t="shared" si="132"/>
        <v>134.50794125228089</v>
      </c>
      <c r="H287" s="123">
        <f t="shared" si="132"/>
        <v>131.23313438014316</v>
      </c>
      <c r="I287" s="123">
        <f t="shared" si="132"/>
        <v>127.9381535021285</v>
      </c>
      <c r="J287" s="123">
        <f t="shared" si="132"/>
        <v>127.53974010949281</v>
      </c>
      <c r="K287" s="123">
        <f t="shared" si="132"/>
        <v>127.97253470015004</v>
      </c>
      <c r="L287" s="123">
        <f t="shared" si="132"/>
        <v>126.59519419872487</v>
      </c>
      <c r="M287" s="123">
        <f t="shared" si="132"/>
        <v>123.79807759766683</v>
      </c>
      <c r="N287" s="123">
        <f t="shared" si="132"/>
        <v>116.51450979817223</v>
      </c>
      <c r="O287" s="123">
        <f t="shared" si="132"/>
        <v>110.57986232910339</v>
      </c>
      <c r="P287" s="123">
        <f t="shared" si="132"/>
        <v>99.904889346001625</v>
      </c>
      <c r="Q287" s="123">
        <f t="shared" si="132"/>
        <v>95.450164201049574</v>
      </c>
      <c r="R287" s="123">
        <f t="shared" ref="R287:V287" si="133">SUM(R288:R289)</f>
        <v>93.028083455357546</v>
      </c>
      <c r="S287" s="123">
        <f t="shared" si="133"/>
        <v>91.752695155079735</v>
      </c>
      <c r="T287" s="123">
        <f t="shared" si="133"/>
        <v>90.585045992897449</v>
      </c>
      <c r="U287" s="123">
        <f t="shared" si="133"/>
        <v>89.857189979815203</v>
      </c>
      <c r="V287" s="123">
        <f t="shared" si="133"/>
        <v>89.764279664906994</v>
      </c>
      <c r="W287" s="123">
        <f t="shared" ref="W287" si="134">SUM(W288:W289)</f>
        <v>91.460244975909745</v>
      </c>
      <c r="DA287" s="130" t="s">
        <v>2822</v>
      </c>
    </row>
    <row r="288" spans="1:105" ht="12" customHeight="1" x14ac:dyDescent="0.25">
      <c r="A288" s="97" t="s">
        <v>204</v>
      </c>
      <c r="B288" s="99">
        <v>157.38234165012096</v>
      </c>
      <c r="C288" s="99">
        <v>157.35747969664928</v>
      </c>
      <c r="D288" s="99">
        <v>150.39353039656311</v>
      </c>
      <c r="E288" s="99">
        <v>145.90088896176155</v>
      </c>
      <c r="F288" s="99">
        <v>140.27646370162245</v>
      </c>
      <c r="G288" s="99">
        <v>133.87162493706569</v>
      </c>
      <c r="H288" s="99">
        <v>130.60971972185135</v>
      </c>
      <c r="I288" s="99">
        <v>127.33451019571903</v>
      </c>
      <c r="J288" s="99">
        <v>126.92189162837947</v>
      </c>
      <c r="K288" s="99">
        <v>127.34551250133605</v>
      </c>
      <c r="L288" s="99">
        <v>125.94417002009943</v>
      </c>
      <c r="M288" s="99">
        <v>123.18167653720666</v>
      </c>
      <c r="N288" s="99">
        <v>115.91693730719597</v>
      </c>
      <c r="O288" s="99">
        <v>109.9922375270453</v>
      </c>
      <c r="P288" s="99">
        <v>99.402861424352679</v>
      </c>
      <c r="Q288" s="99">
        <v>94.952203304913567</v>
      </c>
      <c r="R288" s="99">
        <v>92.535552589854234</v>
      </c>
      <c r="S288" s="99">
        <v>91.268765018966818</v>
      </c>
      <c r="T288" s="99">
        <v>90.105360425026973</v>
      </c>
      <c r="U288" s="99">
        <v>89.384063829059329</v>
      </c>
      <c r="V288" s="99">
        <v>89.296889427470063</v>
      </c>
      <c r="W288" s="99">
        <v>90.966193644368303</v>
      </c>
      <c r="DA288" s="63" t="s">
        <v>2823</v>
      </c>
    </row>
    <row r="289" spans="1:105" ht="12" customHeight="1" x14ac:dyDescent="0.25">
      <c r="A289" s="97" t="s">
        <v>53</v>
      </c>
      <c r="B289" s="99">
        <v>0.7180378104306816</v>
      </c>
      <c r="C289" s="99">
        <v>0.71721441706256894</v>
      </c>
      <c r="D289" s="99">
        <v>0.68955149372696778</v>
      </c>
      <c r="E289" s="99">
        <v>0.67594699020240978</v>
      </c>
      <c r="F289" s="99">
        <v>0.65941731242335799</v>
      </c>
      <c r="G289" s="99">
        <v>0.63631631521519072</v>
      </c>
      <c r="H289" s="99">
        <v>0.62341465829181886</v>
      </c>
      <c r="I289" s="99">
        <v>0.60364330640947073</v>
      </c>
      <c r="J289" s="99">
        <v>0.61784848111333668</v>
      </c>
      <c r="K289" s="99">
        <v>0.62702219881399324</v>
      </c>
      <c r="L289" s="99">
        <v>0.65102417862543227</v>
      </c>
      <c r="M289" s="99">
        <v>0.61640106046017262</v>
      </c>
      <c r="N289" s="99">
        <v>0.59757249097626486</v>
      </c>
      <c r="O289" s="99">
        <v>0.58762480205809242</v>
      </c>
      <c r="P289" s="99">
        <v>0.50202792164894827</v>
      </c>
      <c r="Q289" s="99">
        <v>0.4979608961360048</v>
      </c>
      <c r="R289" s="99">
        <v>0.49253086550331676</v>
      </c>
      <c r="S289" s="99">
        <v>0.4839301361129133</v>
      </c>
      <c r="T289" s="99">
        <v>0.47968556787047756</v>
      </c>
      <c r="U289" s="99">
        <v>0.47312615075586878</v>
      </c>
      <c r="V289" s="99">
        <v>0.46739023743693153</v>
      </c>
      <c r="W289" s="99">
        <v>0.49405133154144404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5.0513536231336982E-2</v>
      </c>
      <c r="C290" s="123">
        <f t="shared" si="135"/>
        <v>5.1410894495742245E-2</v>
      </c>
      <c r="D290" s="123">
        <f t="shared" si="135"/>
        <v>5.2057026657791008E-2</v>
      </c>
      <c r="E290" s="123">
        <f t="shared" si="135"/>
        <v>7.3037239327701522E-2</v>
      </c>
      <c r="F290" s="123">
        <f t="shared" si="135"/>
        <v>5.5903915067409472E-2</v>
      </c>
      <c r="G290" s="123">
        <f t="shared" si="135"/>
        <v>6.5154073421534175E-2</v>
      </c>
      <c r="H290" s="123">
        <f t="shared" si="135"/>
        <v>0.11479254215197421</v>
      </c>
      <c r="I290" s="123">
        <f t="shared" si="135"/>
        <v>8.5659804190705027E-2</v>
      </c>
      <c r="J290" s="123">
        <f t="shared" si="135"/>
        <v>9.1805678567009524E-2</v>
      </c>
      <c r="K290" s="123">
        <f t="shared" si="135"/>
        <v>9.9577729752469285E-2</v>
      </c>
      <c r="L290" s="123">
        <f t="shared" si="135"/>
        <v>0.10472922908815008</v>
      </c>
      <c r="M290" s="123">
        <f t="shared" si="135"/>
        <v>0.12260679928596603</v>
      </c>
      <c r="N290" s="123">
        <f t="shared" si="135"/>
        <v>0.13936726785424441</v>
      </c>
      <c r="O290" s="123">
        <f t="shared" si="135"/>
        <v>0.15287214830670978</v>
      </c>
      <c r="P290" s="123">
        <f t="shared" si="135"/>
        <v>0.18403873051324696</v>
      </c>
      <c r="Q290" s="123">
        <f t="shared" si="135"/>
        <v>0.2252755261962128</v>
      </c>
      <c r="R290" s="123">
        <f t="shared" si="135"/>
        <v>0.26682065508594421</v>
      </c>
      <c r="S290" s="123">
        <f t="shared" si="135"/>
        <v>0.2935505300400712</v>
      </c>
      <c r="T290" s="123">
        <f t="shared" si="135"/>
        <v>0.31354796923681932</v>
      </c>
      <c r="U290" s="123">
        <f t="shared" si="135"/>
        <v>0.33871787532113379</v>
      </c>
      <c r="V290" s="123">
        <f t="shared" si="135"/>
        <v>0.35495513116828126</v>
      </c>
      <c r="W290" s="123">
        <f t="shared" si="135"/>
        <v>0.36179049753158365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5.0513536231336982E-2</v>
      </c>
      <c r="C291" s="99">
        <f>RES_hhdet_fecs!C86</f>
        <v>5.1410894495742245E-2</v>
      </c>
      <c r="D291" s="99">
        <f>RES_hhdet_fecs!D86</f>
        <v>5.2057026657791008E-2</v>
      </c>
      <c r="E291" s="99">
        <f>RES_hhdet_fecs!E86</f>
        <v>7.3037239327701522E-2</v>
      </c>
      <c r="F291" s="99">
        <f>RES_hhdet_fecs!F86</f>
        <v>5.5903915067409472E-2</v>
      </c>
      <c r="G291" s="99">
        <f>RES_hhdet_fecs!G86</f>
        <v>6.5154073421534175E-2</v>
      </c>
      <c r="H291" s="99">
        <f>RES_hhdet_fecs!H86</f>
        <v>0.11479254215197421</v>
      </c>
      <c r="I291" s="99">
        <f>RES_hhdet_fecs!I86</f>
        <v>8.5659804190705027E-2</v>
      </c>
      <c r="J291" s="99">
        <f>RES_hhdet_fecs!J86</f>
        <v>9.1805678567009524E-2</v>
      </c>
      <c r="K291" s="99">
        <f>RES_hhdet_fecs!K86</f>
        <v>9.9577729752469285E-2</v>
      </c>
      <c r="L291" s="99">
        <f>RES_hhdet_fecs!L86</f>
        <v>0.10472922908815008</v>
      </c>
      <c r="M291" s="99">
        <f>RES_hhdet_fecs!M86</f>
        <v>0.12260679928596603</v>
      </c>
      <c r="N291" s="99">
        <f>RES_hhdet_fecs!N86</f>
        <v>0.13936726785424441</v>
      </c>
      <c r="O291" s="99">
        <f>RES_hhdet_fecs!O86</f>
        <v>0.15287214830670978</v>
      </c>
      <c r="P291" s="99">
        <f>RES_hhdet_fecs!P86</f>
        <v>0.18403873051324696</v>
      </c>
      <c r="Q291" s="99">
        <f>RES_hhdet_fecs!Q86</f>
        <v>0.2252755261962128</v>
      </c>
      <c r="R291" s="99">
        <f>RES_hhdet_fecs!R86</f>
        <v>0.26682065508594421</v>
      </c>
      <c r="S291" s="99">
        <f>RES_hhdet_fecs!S86</f>
        <v>0.2935505300400712</v>
      </c>
      <c r="T291" s="99">
        <f>RES_hhdet_fecs!T86</f>
        <v>0.31354796923681932</v>
      </c>
      <c r="U291" s="99">
        <f>RES_hhdet_fecs!U86</f>
        <v>0.33871787532113379</v>
      </c>
      <c r="V291" s="99">
        <f>RES_hhdet_fecs!V86</f>
        <v>0.35495513116828126</v>
      </c>
      <c r="W291" s="99">
        <f>RES_hhdet_fecs!W86</f>
        <v>0.36179049753158365</v>
      </c>
      <c r="DA291" s="63" t="s">
        <v>2826</v>
      </c>
    </row>
    <row r="292" spans="1:105" ht="12" customHeight="1" x14ac:dyDescent="0.25">
      <c r="A292" s="121" t="s">
        <v>55</v>
      </c>
      <c r="B292" s="123">
        <v>13.463895521879243</v>
      </c>
      <c r="C292" s="123">
        <v>11.903401104519764</v>
      </c>
      <c r="D292" s="123">
        <v>13.598902914627969</v>
      </c>
      <c r="E292" s="123">
        <v>13.45304749692289</v>
      </c>
      <c r="F292" s="123">
        <v>12.894991340831435</v>
      </c>
      <c r="G292" s="123">
        <v>12.850641485713496</v>
      </c>
      <c r="H292" s="123">
        <v>12.543515596607586</v>
      </c>
      <c r="I292" s="123">
        <v>13.013986313732737</v>
      </c>
      <c r="J292" s="123">
        <v>11.859610604903022</v>
      </c>
      <c r="K292" s="123">
        <v>12.52398388839001</v>
      </c>
      <c r="L292" s="123">
        <v>12.226660851389036</v>
      </c>
      <c r="M292" s="123">
        <v>12.350534941377397</v>
      </c>
      <c r="N292" s="123">
        <v>12.073369560307714</v>
      </c>
      <c r="O292" s="123">
        <v>11.927402372065103</v>
      </c>
      <c r="P292" s="123">
        <v>12.054307062348011</v>
      </c>
      <c r="Q292" s="123">
        <v>12.109156243274072</v>
      </c>
      <c r="R292" s="123">
        <v>12.222613893900045</v>
      </c>
      <c r="S292" s="123">
        <v>12.017348066044301</v>
      </c>
      <c r="T292" s="123">
        <v>11.348055831775795</v>
      </c>
      <c r="U292" s="123">
        <v>10.670257570490238</v>
      </c>
      <c r="V292" s="123">
        <v>9.9158696894499982</v>
      </c>
      <c r="W292" s="123">
        <v>9.648119906191214</v>
      </c>
      <c r="DA292" s="130" t="s">
        <v>2827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14.277450234392813</v>
      </c>
      <c r="C301" s="102">
        <v>12.747845178687449</v>
      </c>
      <c r="D301" s="102">
        <v>14.528261089833912</v>
      </c>
      <c r="E301" s="102">
        <v>14.412223854051856</v>
      </c>
      <c r="F301" s="102">
        <v>13.880990486978716</v>
      </c>
      <c r="G301" s="102">
        <v>13.825123695154934</v>
      </c>
      <c r="H301" s="102">
        <v>13.486387018517817</v>
      </c>
      <c r="I301" s="102">
        <v>13.963515780594307</v>
      </c>
      <c r="J301" s="102">
        <v>12.807612196325264</v>
      </c>
      <c r="K301" s="102">
        <v>13.544285019084555</v>
      </c>
      <c r="L301" s="102">
        <v>13.207727149952309</v>
      </c>
      <c r="M301" s="102">
        <v>13.435367659957622</v>
      </c>
      <c r="N301" s="102">
        <v>13.108852202394864</v>
      </c>
      <c r="O301" s="102">
        <v>12.919270170306888</v>
      </c>
      <c r="P301" s="102">
        <v>13.102716217509185</v>
      </c>
      <c r="Q301" s="102">
        <v>13.093637184550122</v>
      </c>
      <c r="R301" s="102">
        <v>13.16807970057401</v>
      </c>
      <c r="S301" s="102">
        <v>12.892726869060265</v>
      </c>
      <c r="T301" s="102">
        <v>12.110909287502324</v>
      </c>
      <c r="U301" s="102">
        <v>11.368835060176909</v>
      </c>
      <c r="V301" s="102">
        <v>10.523584544289221</v>
      </c>
      <c r="W301" s="102">
        <v>10.205236015207166</v>
      </c>
      <c r="DA301" s="131" t="s">
        <v>2836</v>
      </c>
    </row>
    <row r="302" spans="1:105" ht="12" customHeight="1" x14ac:dyDescent="0.25">
      <c r="A302" s="107" t="s">
        <v>121</v>
      </c>
      <c r="B302" s="105">
        <v>12.300120293501626</v>
      </c>
      <c r="C302" s="105">
        <v>10.789527179363139</v>
      </c>
      <c r="D302" s="105">
        <v>12.430673188436126</v>
      </c>
      <c r="E302" s="105">
        <v>12.316325175518248</v>
      </c>
      <c r="F302" s="105">
        <v>11.891460621303404</v>
      </c>
      <c r="G302" s="105">
        <v>11.913862620489882</v>
      </c>
      <c r="H302" s="105">
        <v>11.635490431973798</v>
      </c>
      <c r="I302" s="105">
        <v>12.189682744676082</v>
      </c>
      <c r="J302" s="105">
        <v>11.0133847674318</v>
      </c>
      <c r="K302" s="105">
        <v>11.706325311172479</v>
      </c>
      <c r="L302" s="105">
        <v>11.176138279717851</v>
      </c>
      <c r="M302" s="105">
        <v>11.503776466013861</v>
      </c>
      <c r="N302" s="105">
        <v>11.184480427089987</v>
      </c>
      <c r="O302" s="105">
        <v>11.088655831352554</v>
      </c>
      <c r="P302" s="105">
        <v>11.300546989717454</v>
      </c>
      <c r="Q302" s="105">
        <v>11.36474379245114</v>
      </c>
      <c r="R302" s="105">
        <v>11.528055185689247</v>
      </c>
      <c r="S302" s="105">
        <v>11.359870544432242</v>
      </c>
      <c r="T302" s="105">
        <v>10.718889844813054</v>
      </c>
      <c r="U302" s="105">
        <v>10.044169609658585</v>
      </c>
      <c r="V302" s="105">
        <v>9.348520121493209</v>
      </c>
      <c r="W302" s="105">
        <v>9.0961421695794193</v>
      </c>
      <c r="DA302" s="132" t="s">
        <v>2837</v>
      </c>
    </row>
    <row r="303" spans="1:105" ht="12" customHeight="1" x14ac:dyDescent="0.25">
      <c r="A303" s="108" t="s">
        <v>53</v>
      </c>
      <c r="B303" s="99">
        <v>7.683289167805877</v>
      </c>
      <c r="C303" s="99">
        <v>6.1816628204561415</v>
      </c>
      <c r="D303" s="99">
        <v>7.4049201213606821</v>
      </c>
      <c r="E303" s="99">
        <v>7.1834728106108336</v>
      </c>
      <c r="F303" s="99">
        <v>6.9262286750149347</v>
      </c>
      <c r="G303" s="99">
        <v>7.0008671741917823</v>
      </c>
      <c r="H303" s="99">
        <v>6.723931179210906</v>
      </c>
      <c r="I303" s="99">
        <v>7.4346575217789201</v>
      </c>
      <c r="J303" s="99">
        <v>6.1776844028155509</v>
      </c>
      <c r="K303" s="99">
        <v>6.7441572264061573</v>
      </c>
      <c r="L303" s="99">
        <v>5.5753409945605545</v>
      </c>
      <c r="M303" s="99">
        <v>6.2138783016340033</v>
      </c>
      <c r="N303" s="99">
        <v>5.7926140777149833</v>
      </c>
      <c r="O303" s="99">
        <v>5.8382877575116865</v>
      </c>
      <c r="P303" s="99">
        <v>6.1364894101982719</v>
      </c>
      <c r="Q303" s="99">
        <v>6.2157613305561412</v>
      </c>
      <c r="R303" s="99">
        <v>6.4810873235242914</v>
      </c>
      <c r="S303" s="99">
        <v>6.3969533806166989</v>
      </c>
      <c r="T303" s="99">
        <v>5.7841020871330997</v>
      </c>
      <c r="U303" s="99">
        <v>5.2181073102381035</v>
      </c>
      <c r="V303" s="99">
        <v>4.7901561354490738</v>
      </c>
      <c r="W303" s="99">
        <v>4.6225923644991651</v>
      </c>
      <c r="DA303" s="63" t="s">
        <v>2838</v>
      </c>
    </row>
    <row r="304" spans="1:105" ht="12" customHeight="1" x14ac:dyDescent="0.25">
      <c r="A304" s="108" t="s">
        <v>52</v>
      </c>
      <c r="B304" s="99">
        <v>4.616831125695751</v>
      </c>
      <c r="C304" s="99">
        <v>4.6078643589069967</v>
      </c>
      <c r="D304" s="99">
        <v>5.0257530670754456</v>
      </c>
      <c r="E304" s="99">
        <v>5.1328523649074143</v>
      </c>
      <c r="F304" s="99">
        <v>4.9652319462884691</v>
      </c>
      <c r="G304" s="99">
        <v>4.9129954462980958</v>
      </c>
      <c r="H304" s="99">
        <v>4.911559252762892</v>
      </c>
      <c r="I304" s="99">
        <v>4.7550252228971619</v>
      </c>
      <c r="J304" s="99">
        <v>4.8357003646162484</v>
      </c>
      <c r="K304" s="99">
        <v>4.9621680847663221</v>
      </c>
      <c r="L304" s="99">
        <v>5.6007972851572969</v>
      </c>
      <c r="M304" s="99">
        <v>5.2898981643798564</v>
      </c>
      <c r="N304" s="99">
        <v>5.3918663493750039</v>
      </c>
      <c r="O304" s="99">
        <v>5.2503680738408667</v>
      </c>
      <c r="P304" s="99">
        <v>5.1640575795191843</v>
      </c>
      <c r="Q304" s="99">
        <v>5.148982461894998</v>
      </c>
      <c r="R304" s="99">
        <v>5.0469678621649541</v>
      </c>
      <c r="S304" s="99">
        <v>4.9629171638155416</v>
      </c>
      <c r="T304" s="99">
        <v>4.9347877576799544</v>
      </c>
      <c r="U304" s="99">
        <v>4.8260622994204843</v>
      </c>
      <c r="V304" s="99">
        <v>4.5583639860441352</v>
      </c>
      <c r="W304" s="99">
        <v>4.4735498050802542</v>
      </c>
      <c r="DA304" s="63" t="s">
        <v>2839</v>
      </c>
    </row>
    <row r="305" spans="1:105" ht="12" customHeight="1" x14ac:dyDescent="0.25">
      <c r="A305" s="121" t="s">
        <v>54</v>
      </c>
      <c r="B305" s="123">
        <v>2.2299088232128694</v>
      </c>
      <c r="C305" s="123">
        <v>2.3654975842655603</v>
      </c>
      <c r="D305" s="123">
        <v>2.3578541499593237</v>
      </c>
      <c r="E305" s="123">
        <v>2.3400187280835993</v>
      </c>
      <c r="F305" s="123">
        <v>2.3949076197227863</v>
      </c>
      <c r="G305" s="123">
        <v>2.3876008986957702</v>
      </c>
      <c r="H305" s="123">
        <v>2.5976726881490593</v>
      </c>
      <c r="I305" s="123">
        <v>2.4185871720490284</v>
      </c>
      <c r="J305" s="123">
        <v>2.4730733692443079</v>
      </c>
      <c r="K305" s="123">
        <v>2.2474142588469697</v>
      </c>
      <c r="L305" s="123">
        <v>2.7298612337207828</v>
      </c>
      <c r="M305" s="123">
        <v>2.702896518949494</v>
      </c>
      <c r="N305" s="123">
        <v>2.6814061731680634</v>
      </c>
      <c r="O305" s="123">
        <v>2.604006690320162</v>
      </c>
      <c r="P305" s="123">
        <v>2.5303505004193947</v>
      </c>
      <c r="Q305" s="123">
        <v>2.4642925921898047</v>
      </c>
      <c r="R305" s="123">
        <v>2.3934964992443528</v>
      </c>
      <c r="S305" s="123">
        <v>2.3260102862952849</v>
      </c>
      <c r="T305" s="123">
        <v>2.2555124375762059</v>
      </c>
      <c r="U305" s="123">
        <v>2.1853872832896788</v>
      </c>
      <c r="V305" s="123">
        <v>2.113729815194016</v>
      </c>
      <c r="W305" s="123">
        <v>2.0658405531974715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2.2299088232128694</v>
      </c>
      <c r="C308" s="110">
        <v>2.3654975842655603</v>
      </c>
      <c r="D308" s="110">
        <v>2.3578541499593237</v>
      </c>
      <c r="E308" s="110">
        <v>2.3400187280835993</v>
      </c>
      <c r="F308" s="110">
        <v>2.3949076197227863</v>
      </c>
      <c r="G308" s="110">
        <v>2.3876008986957702</v>
      </c>
      <c r="H308" s="110">
        <v>2.5976726881490593</v>
      </c>
      <c r="I308" s="110">
        <v>2.4185871720490284</v>
      </c>
      <c r="J308" s="110">
        <v>2.4730733692443079</v>
      </c>
      <c r="K308" s="110">
        <v>2.2474142588469697</v>
      </c>
      <c r="L308" s="110">
        <v>2.7298612337207828</v>
      </c>
      <c r="M308" s="110">
        <v>2.702896518949494</v>
      </c>
      <c r="N308" s="110">
        <v>2.6814061731680634</v>
      </c>
      <c r="O308" s="110">
        <v>2.604006690320162</v>
      </c>
      <c r="P308" s="110">
        <v>2.5303505004193947</v>
      </c>
      <c r="Q308" s="110">
        <v>2.4642925921898047</v>
      </c>
      <c r="R308" s="110">
        <v>2.3934964992443528</v>
      </c>
      <c r="S308" s="110">
        <v>2.3260102862952849</v>
      </c>
      <c r="T308" s="110">
        <v>2.2555124375762059</v>
      </c>
      <c r="U308" s="110">
        <v>2.1853872832896788</v>
      </c>
      <c r="V308" s="110">
        <v>2.113729815194016</v>
      </c>
      <c r="W308" s="110">
        <v>2.0658405531974715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89.253151959197766</v>
      </c>
      <c r="C310" s="118">
        <f t="shared" si="136"/>
        <v>89.485419627167289</v>
      </c>
      <c r="D310" s="118">
        <f t="shared" si="136"/>
        <v>89.259122043655708</v>
      </c>
      <c r="E310" s="118">
        <f t="shared" si="136"/>
        <v>89.170117789828936</v>
      </c>
      <c r="F310" s="118">
        <f t="shared" si="136"/>
        <v>88.536026523041045</v>
      </c>
      <c r="G310" s="118">
        <f t="shared" si="136"/>
        <v>87.714815217053101</v>
      </c>
      <c r="H310" s="118">
        <f t="shared" si="136"/>
        <v>88.241323705192002</v>
      </c>
      <c r="I310" s="118">
        <f t="shared" si="136"/>
        <v>88.201561915172064</v>
      </c>
      <c r="J310" s="118">
        <f t="shared" si="136"/>
        <v>88.900809261028016</v>
      </c>
      <c r="K310" s="118">
        <f t="shared" si="136"/>
        <v>91.416010554506755</v>
      </c>
      <c r="L310" s="118">
        <f t="shared" si="136"/>
        <v>92.962300507901205</v>
      </c>
      <c r="M310" s="118">
        <f t="shared" si="136"/>
        <v>93.812807980443253</v>
      </c>
      <c r="N310" s="118">
        <f t="shared" si="136"/>
        <v>91.266833384817787</v>
      </c>
      <c r="O310" s="118">
        <f t="shared" si="136"/>
        <v>89.366837792958279</v>
      </c>
      <c r="P310" s="118">
        <f t="shared" si="136"/>
        <v>83.097437724894036</v>
      </c>
      <c r="Q310" s="118">
        <f t="shared" si="136"/>
        <v>80.850635874950342</v>
      </c>
      <c r="R310" s="118">
        <f t="shared" ref="R310:V310" si="137">R311+R314+R316+R329</f>
        <v>80.112894252552351</v>
      </c>
      <c r="S310" s="118">
        <f t="shared" si="137"/>
        <v>80.042341008883625</v>
      </c>
      <c r="T310" s="118">
        <f t="shared" si="137"/>
        <v>79.825976352446958</v>
      </c>
      <c r="U310" s="118">
        <f t="shared" si="137"/>
        <v>79.871340954949758</v>
      </c>
      <c r="V310" s="118">
        <f t="shared" si="137"/>
        <v>80.283646690272164</v>
      </c>
      <c r="W310" s="118">
        <f t="shared" ref="W310" si="138">W311+W314+W316+W329</f>
        <v>82.345285042797627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77.472857000657186</v>
      </c>
      <c r="C311" s="123">
        <f t="shared" si="139"/>
        <v>78.624784814284567</v>
      </c>
      <c r="D311" s="123">
        <f t="shared" si="139"/>
        <v>77.075472965195956</v>
      </c>
      <c r="E311" s="123">
        <f t="shared" si="139"/>
        <v>76.951819186745183</v>
      </c>
      <c r="F311" s="123">
        <f t="shared" si="139"/>
        <v>76.612099888678685</v>
      </c>
      <c r="G311" s="123">
        <f t="shared" si="139"/>
        <v>75.720458768637002</v>
      </c>
      <c r="H311" s="123">
        <f t="shared" si="139"/>
        <v>76.099417365888854</v>
      </c>
      <c r="I311" s="123">
        <f t="shared" si="139"/>
        <v>75.900031590800708</v>
      </c>
      <c r="J311" s="123">
        <f t="shared" si="139"/>
        <v>77.364195011135635</v>
      </c>
      <c r="K311" s="123">
        <f t="shared" si="139"/>
        <v>79.471704854774714</v>
      </c>
      <c r="L311" s="123">
        <f t="shared" si="139"/>
        <v>80.827110584913527</v>
      </c>
      <c r="M311" s="123">
        <f t="shared" si="139"/>
        <v>81.440832379688899</v>
      </c>
      <c r="N311" s="123">
        <f t="shared" si="139"/>
        <v>79.02216896486118</v>
      </c>
      <c r="O311" s="123">
        <f t="shared" si="139"/>
        <v>77.186727034883418</v>
      </c>
      <c r="P311" s="123">
        <f t="shared" si="139"/>
        <v>70.639086287342323</v>
      </c>
      <c r="Q311" s="123">
        <f t="shared" si="139"/>
        <v>68.175421430536545</v>
      </c>
      <c r="R311" s="123">
        <f t="shared" ref="R311:V311" si="140">SUM(R312:R313)</f>
        <v>67.151926614697743</v>
      </c>
      <c r="S311" s="123">
        <f t="shared" si="140"/>
        <v>67.09556444408301</v>
      </c>
      <c r="T311" s="123">
        <f t="shared" si="140"/>
        <v>67.268247665641638</v>
      </c>
      <c r="U311" s="123">
        <f t="shared" si="140"/>
        <v>67.704173540443918</v>
      </c>
      <c r="V311" s="123">
        <f t="shared" si="140"/>
        <v>68.616580149137846</v>
      </c>
      <c r="W311" s="123">
        <f t="shared" ref="W311" si="141">SUM(W312:W313)</f>
        <v>70.813515284705531</v>
      </c>
      <c r="DA311" s="130" t="s">
        <v>2990</v>
      </c>
    </row>
    <row r="312" spans="1:105" ht="12" customHeight="1" x14ac:dyDescent="0.25">
      <c r="A312" s="97" t="s">
        <v>204</v>
      </c>
      <c r="B312" s="99">
        <v>76.754819190226499</v>
      </c>
      <c r="C312" s="99">
        <v>77.907570397222003</v>
      </c>
      <c r="D312" s="99">
        <v>76.38592147146899</v>
      </c>
      <c r="E312" s="99">
        <v>76.275872196542778</v>
      </c>
      <c r="F312" s="99">
        <v>75.952682576255327</v>
      </c>
      <c r="G312" s="99">
        <v>75.084142453421805</v>
      </c>
      <c r="H312" s="99">
        <v>75.476002707597033</v>
      </c>
      <c r="I312" s="99">
        <v>75.296388284391242</v>
      </c>
      <c r="J312" s="99">
        <v>76.746346530022294</v>
      </c>
      <c r="K312" s="99">
        <v>78.844682655960725</v>
      </c>
      <c r="L312" s="99">
        <v>80.176086406288093</v>
      </c>
      <c r="M312" s="99">
        <v>80.824431319228722</v>
      </c>
      <c r="N312" s="99">
        <v>78.424596473884918</v>
      </c>
      <c r="O312" s="99">
        <v>76.599102232825331</v>
      </c>
      <c r="P312" s="99">
        <v>70.137058365693377</v>
      </c>
      <c r="Q312" s="99">
        <v>67.677460534400538</v>
      </c>
      <c r="R312" s="99">
        <v>66.659395749194431</v>
      </c>
      <c r="S312" s="99">
        <v>66.611634307970093</v>
      </c>
      <c r="T312" s="99">
        <v>66.788562097771162</v>
      </c>
      <c r="U312" s="99">
        <v>67.231047389688044</v>
      </c>
      <c r="V312" s="99">
        <v>68.149189911700915</v>
      </c>
      <c r="W312" s="99">
        <v>70.319463953164089</v>
      </c>
      <c r="DA312" s="63" t="s">
        <v>2991</v>
      </c>
    </row>
    <row r="313" spans="1:105" ht="12" customHeight="1" x14ac:dyDescent="0.25">
      <c r="A313" s="97" t="s">
        <v>53</v>
      </c>
      <c r="B313" s="99">
        <v>0.7180378104306816</v>
      </c>
      <c r="C313" s="99">
        <v>0.71721441706256894</v>
      </c>
      <c r="D313" s="99">
        <v>0.68955149372696778</v>
      </c>
      <c r="E313" s="99">
        <v>0.67594699020240978</v>
      </c>
      <c r="F313" s="99">
        <v>0.65941731242335799</v>
      </c>
      <c r="G313" s="99">
        <v>0.63631631521519072</v>
      </c>
      <c r="H313" s="99">
        <v>0.62341465829181886</v>
      </c>
      <c r="I313" s="99">
        <v>0.60364330640947073</v>
      </c>
      <c r="J313" s="99">
        <v>0.61784848111333668</v>
      </c>
      <c r="K313" s="99">
        <v>0.62702219881399324</v>
      </c>
      <c r="L313" s="99">
        <v>0.65102417862543227</v>
      </c>
      <c r="M313" s="99">
        <v>0.61640106046017262</v>
      </c>
      <c r="N313" s="99">
        <v>0.59757249097626486</v>
      </c>
      <c r="O313" s="99">
        <v>0.58762480205809242</v>
      </c>
      <c r="P313" s="99">
        <v>0.50202792164894827</v>
      </c>
      <c r="Q313" s="99">
        <v>0.4979608961360048</v>
      </c>
      <c r="R313" s="99">
        <v>0.49253086550331676</v>
      </c>
      <c r="S313" s="99">
        <v>0.4839301361129133</v>
      </c>
      <c r="T313" s="99">
        <v>0.47968556787047756</v>
      </c>
      <c r="U313" s="99">
        <v>0.47312615075586878</v>
      </c>
      <c r="V313" s="99">
        <v>0.46739023743693153</v>
      </c>
      <c r="W313" s="99">
        <v>0.49405133154144404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0.10076754122417234</v>
      </c>
      <c r="C314" s="123">
        <f t="shared" si="142"/>
        <v>0.1070820791827163</v>
      </c>
      <c r="D314" s="123">
        <f t="shared" si="142"/>
        <v>0.11337013530452403</v>
      </c>
      <c r="E314" s="123">
        <f t="shared" si="142"/>
        <v>0.16965988324498713</v>
      </c>
      <c r="F314" s="123">
        <f t="shared" si="142"/>
        <v>0.14080014298978311</v>
      </c>
      <c r="G314" s="123">
        <f t="shared" si="142"/>
        <v>0.17890158065218387</v>
      </c>
      <c r="H314" s="123">
        <f t="shared" si="142"/>
        <v>0.33547666376543517</v>
      </c>
      <c r="I314" s="123">
        <f t="shared" si="142"/>
        <v>0.25618106429263598</v>
      </c>
      <c r="J314" s="123">
        <f t="shared" si="142"/>
        <v>0.27851803648906442</v>
      </c>
      <c r="K314" s="123">
        <f t="shared" si="142"/>
        <v>0.30905258921124185</v>
      </c>
      <c r="L314" s="123">
        <f t="shared" si="142"/>
        <v>0.33392248777446898</v>
      </c>
      <c r="M314" s="123">
        <f t="shared" si="142"/>
        <v>0.40840962361009031</v>
      </c>
      <c r="N314" s="123">
        <f t="shared" si="142"/>
        <v>0.48403237663020166</v>
      </c>
      <c r="O314" s="123">
        <f t="shared" si="142"/>
        <v>0.5550810132379409</v>
      </c>
      <c r="P314" s="123">
        <f t="shared" si="142"/>
        <v>0.70497286453467201</v>
      </c>
      <c r="Q314" s="123">
        <f t="shared" si="142"/>
        <v>0.89466206244251034</v>
      </c>
      <c r="R314" s="123">
        <f t="shared" si="142"/>
        <v>1.0937000701794435</v>
      </c>
      <c r="S314" s="123">
        <f t="shared" si="142"/>
        <v>1.2271179940044907</v>
      </c>
      <c r="T314" s="123">
        <f t="shared" si="142"/>
        <v>1.3359156517887782</v>
      </c>
      <c r="U314" s="123">
        <f t="shared" si="142"/>
        <v>1.4739939004510298</v>
      </c>
      <c r="V314" s="123">
        <f t="shared" si="142"/>
        <v>1.5740161711942926</v>
      </c>
      <c r="W314" s="123">
        <f t="shared" si="142"/>
        <v>1.6350093068673648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0.10076754122417234</v>
      </c>
      <c r="C315" s="99">
        <f>RES_hhdet_tess!C86</f>
        <v>0.1070820791827163</v>
      </c>
      <c r="D315" s="99">
        <f>RES_hhdet_tess!D86</f>
        <v>0.11337013530452403</v>
      </c>
      <c r="E315" s="99">
        <f>RES_hhdet_tess!E86</f>
        <v>0.16965988324498713</v>
      </c>
      <c r="F315" s="99">
        <f>RES_hhdet_tess!F86</f>
        <v>0.14080014298978311</v>
      </c>
      <c r="G315" s="99">
        <f>RES_hhdet_tess!G86</f>
        <v>0.17890158065218387</v>
      </c>
      <c r="H315" s="99">
        <f>RES_hhdet_tess!H86</f>
        <v>0.33547666376543517</v>
      </c>
      <c r="I315" s="99">
        <f>RES_hhdet_tess!I86</f>
        <v>0.25618106429263598</v>
      </c>
      <c r="J315" s="99">
        <f>RES_hhdet_tess!J86</f>
        <v>0.27851803648906442</v>
      </c>
      <c r="K315" s="99">
        <f>RES_hhdet_tess!K86</f>
        <v>0.30905258921124185</v>
      </c>
      <c r="L315" s="99">
        <f>RES_hhdet_tess!L86</f>
        <v>0.33392248777446898</v>
      </c>
      <c r="M315" s="99">
        <f>RES_hhdet_tess!M86</f>
        <v>0.40840962361009031</v>
      </c>
      <c r="N315" s="99">
        <f>RES_hhdet_tess!N86</f>
        <v>0.48403237663020166</v>
      </c>
      <c r="O315" s="99">
        <f>RES_hhdet_tess!O86</f>
        <v>0.5550810132379409</v>
      </c>
      <c r="P315" s="99">
        <f>RES_hhdet_tess!P86</f>
        <v>0.70497286453467201</v>
      </c>
      <c r="Q315" s="99">
        <f>RES_hhdet_tess!Q86</f>
        <v>0.89466206244251034</v>
      </c>
      <c r="R315" s="99">
        <f>RES_hhdet_tess!R86</f>
        <v>1.0937000701794435</v>
      </c>
      <c r="S315" s="99">
        <f>RES_hhdet_tess!S86</f>
        <v>1.2271179940044907</v>
      </c>
      <c r="T315" s="99">
        <f>RES_hhdet_tess!T86</f>
        <v>1.3359156517887782</v>
      </c>
      <c r="U315" s="99">
        <f>RES_hhdet_tess!U86</f>
        <v>1.4739939004510298</v>
      </c>
      <c r="V315" s="99">
        <f>RES_hhdet_tess!V86</f>
        <v>1.5740161711942926</v>
      </c>
      <c r="W315" s="99">
        <f>RES_hhdet_tess!W86</f>
        <v>1.6350093068673648</v>
      </c>
      <c r="DA315" s="63" t="s">
        <v>2994</v>
      </c>
    </row>
    <row r="316" spans="1:105" ht="12" customHeight="1" x14ac:dyDescent="0.25">
      <c r="A316" s="121" t="s">
        <v>55</v>
      </c>
      <c r="B316" s="123">
        <v>9.9962036068121947</v>
      </c>
      <c r="C316" s="123">
        <v>8.9628634513901009</v>
      </c>
      <c r="D316" s="123">
        <v>10.278672313848652</v>
      </c>
      <c r="E316" s="123">
        <v>10.263462506377753</v>
      </c>
      <c r="F316" s="123">
        <v>9.9481798087833617</v>
      </c>
      <c r="G316" s="123">
        <v>9.9784270024949784</v>
      </c>
      <c r="H316" s="123">
        <v>9.7999416098381857</v>
      </c>
      <c r="I316" s="123">
        <v>10.17359658995243</v>
      </c>
      <c r="J316" s="123">
        <v>9.3420916068006186</v>
      </c>
      <c r="K316" s="123">
        <v>9.8911960055459449</v>
      </c>
      <c r="L316" s="123">
        <v>9.6782641554112399</v>
      </c>
      <c r="M316" s="123">
        <v>9.8560541498352929</v>
      </c>
      <c r="N316" s="123">
        <v>9.6633550941391082</v>
      </c>
      <c r="O316" s="123">
        <v>9.5805324197900656</v>
      </c>
      <c r="P316" s="123">
        <v>9.7586497509883525</v>
      </c>
      <c r="Q316" s="123">
        <v>9.8301212158740494</v>
      </c>
      <c r="R316" s="123">
        <v>9.9629408605879242</v>
      </c>
      <c r="S316" s="123">
        <v>9.8549902155536859</v>
      </c>
      <c r="T316" s="123">
        <v>9.3940400414662477</v>
      </c>
      <c r="U316" s="123">
        <v>8.9002801855278832</v>
      </c>
      <c r="V316" s="123">
        <v>8.3355606217805285</v>
      </c>
      <c r="W316" s="123">
        <v>8.1561997765036498</v>
      </c>
      <c r="DA316" s="130" t="s">
        <v>2995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9.9962036068121947</v>
      </c>
      <c r="C325" s="102">
        <v>8.9620377606625876</v>
      </c>
      <c r="D325" s="102">
        <v>10.277703129271115</v>
      </c>
      <c r="E325" s="102">
        <v>10.262408979918183</v>
      </c>
      <c r="F325" s="102">
        <v>9.9471949186834436</v>
      </c>
      <c r="G325" s="102">
        <v>9.9778111511448078</v>
      </c>
      <c r="H325" s="102">
        <v>9.7996675241988527</v>
      </c>
      <c r="I325" s="102">
        <v>10.17393320419408</v>
      </c>
      <c r="J325" s="102">
        <v>9.3421736039201555</v>
      </c>
      <c r="K325" s="102">
        <v>9.8917653391036158</v>
      </c>
      <c r="L325" s="102">
        <v>9.6771294977858435</v>
      </c>
      <c r="M325" s="102">
        <v>9.8564429372038393</v>
      </c>
      <c r="N325" s="102">
        <v>9.6637554011240319</v>
      </c>
      <c r="O325" s="102">
        <v>9.5808541245456844</v>
      </c>
      <c r="P325" s="102">
        <v>9.7648433656266658</v>
      </c>
      <c r="Q325" s="102">
        <v>9.8356409651122885</v>
      </c>
      <c r="R325" s="102">
        <v>9.9681274497410932</v>
      </c>
      <c r="S325" s="102">
        <v>9.8594353705321716</v>
      </c>
      <c r="T325" s="102">
        <v>9.3974442710937947</v>
      </c>
      <c r="U325" s="102">
        <v>8.9033143934433028</v>
      </c>
      <c r="V325" s="102">
        <v>8.3369593888079816</v>
      </c>
      <c r="W325" s="102">
        <v>8.1566739690422132</v>
      </c>
      <c r="DA325" s="131" t="s">
        <v>3004</v>
      </c>
    </row>
    <row r="326" spans="1:105" ht="12" customHeight="1" x14ac:dyDescent="0.25">
      <c r="A326" s="107" t="s">
        <v>121</v>
      </c>
      <c r="B326" s="105">
        <v>9.9962036068121911</v>
      </c>
      <c r="C326" s="105">
        <v>8.9639525884919564</v>
      </c>
      <c r="D326" s="105">
        <v>10.279890606498192</v>
      </c>
      <c r="E326" s="105">
        <v>10.264711043243663</v>
      </c>
      <c r="F326" s="105">
        <v>9.9491822107372432</v>
      </c>
      <c r="G326" s="105">
        <v>9.9790190261598237</v>
      </c>
      <c r="H326" s="105">
        <v>9.800205565932302</v>
      </c>
      <c r="I326" s="105">
        <v>10.173304369088864</v>
      </c>
      <c r="J326" s="105">
        <v>9.3420184127450625</v>
      </c>
      <c r="K326" s="105">
        <v>9.8907397476307839</v>
      </c>
      <c r="L326" s="105">
        <v>9.6794791430714451</v>
      </c>
      <c r="M326" s="105">
        <v>9.8557506846154563</v>
      </c>
      <c r="N326" s="105">
        <v>9.6630114587034299</v>
      </c>
      <c r="O326" s="105">
        <v>9.580260378746507</v>
      </c>
      <c r="P326" s="105">
        <v>9.7541968144638638</v>
      </c>
      <c r="Q326" s="105">
        <v>9.8259474732589371</v>
      </c>
      <c r="R326" s="105">
        <v>9.9591306850778025</v>
      </c>
      <c r="S326" s="105">
        <v>9.8516515586563926</v>
      </c>
      <c r="T326" s="105">
        <v>9.3912323914813332</v>
      </c>
      <c r="U326" s="105">
        <v>8.8975608293010495</v>
      </c>
      <c r="V326" s="105">
        <v>8.3342547628528134</v>
      </c>
      <c r="W326" s="105">
        <v>8.1557299575199238</v>
      </c>
      <c r="DA326" s="132" t="s">
        <v>3005</v>
      </c>
    </row>
    <row r="327" spans="1:105" ht="12" customHeight="1" x14ac:dyDescent="0.25">
      <c r="A327" s="108" t="s">
        <v>53</v>
      </c>
      <c r="B327" s="99">
        <v>5.379372481116441</v>
      </c>
      <c r="C327" s="99">
        <v>4.3560882295849579</v>
      </c>
      <c r="D327" s="99">
        <v>5.2541375394227456</v>
      </c>
      <c r="E327" s="99">
        <v>5.1318586783362479</v>
      </c>
      <c r="F327" s="99">
        <v>4.983950264448775</v>
      </c>
      <c r="G327" s="99">
        <v>5.066023579861727</v>
      </c>
      <c r="H327" s="99">
        <v>4.88864631316941</v>
      </c>
      <c r="I327" s="99">
        <v>5.4182791461916997</v>
      </c>
      <c r="J327" s="99">
        <v>4.5063180481288141</v>
      </c>
      <c r="K327" s="99">
        <v>4.9285716628644618</v>
      </c>
      <c r="L327" s="99">
        <v>4.0786818579141464</v>
      </c>
      <c r="M327" s="99">
        <v>4.5658525202356008</v>
      </c>
      <c r="N327" s="99">
        <v>4.2711451093284261</v>
      </c>
      <c r="O327" s="99">
        <v>4.3298923049056404</v>
      </c>
      <c r="P327" s="99">
        <v>4.5901392349446812</v>
      </c>
      <c r="Q327" s="99">
        <v>4.6769650113639401</v>
      </c>
      <c r="R327" s="99">
        <v>4.9121628229128476</v>
      </c>
      <c r="S327" s="99">
        <v>4.8887343948408502</v>
      </c>
      <c r="T327" s="99">
        <v>4.4564446338013788</v>
      </c>
      <c r="U327" s="99">
        <v>4.071498529880567</v>
      </c>
      <c r="V327" s="99">
        <v>3.7758907768086778</v>
      </c>
      <c r="W327" s="99">
        <v>3.6821801524396691</v>
      </c>
      <c r="DA327" s="63" t="s">
        <v>3006</v>
      </c>
    </row>
    <row r="328" spans="1:105" ht="12" customHeight="1" x14ac:dyDescent="0.25">
      <c r="A328" s="108" t="s">
        <v>52</v>
      </c>
      <c r="B328" s="99">
        <v>4.616831125695751</v>
      </c>
      <c r="C328" s="99">
        <v>4.6078643589069967</v>
      </c>
      <c r="D328" s="99">
        <v>5.0257530670754456</v>
      </c>
      <c r="E328" s="99">
        <v>5.1328523649074143</v>
      </c>
      <c r="F328" s="99">
        <v>4.9652319462884691</v>
      </c>
      <c r="G328" s="99">
        <v>4.9129954462980958</v>
      </c>
      <c r="H328" s="99">
        <v>4.911559252762892</v>
      </c>
      <c r="I328" s="99">
        <v>4.7550252228971619</v>
      </c>
      <c r="J328" s="99">
        <v>4.8357003646162484</v>
      </c>
      <c r="K328" s="99">
        <v>4.9621680847663221</v>
      </c>
      <c r="L328" s="99">
        <v>5.6007972851572969</v>
      </c>
      <c r="M328" s="99">
        <v>5.2898981643798564</v>
      </c>
      <c r="N328" s="99">
        <v>5.3918663493750039</v>
      </c>
      <c r="O328" s="99">
        <v>5.2503680738408667</v>
      </c>
      <c r="P328" s="99">
        <v>5.1640575795191843</v>
      </c>
      <c r="Q328" s="99">
        <v>5.148982461894998</v>
      </c>
      <c r="R328" s="99">
        <v>5.0469678621649541</v>
      </c>
      <c r="S328" s="99">
        <v>4.9629171638155416</v>
      </c>
      <c r="T328" s="99">
        <v>4.9347877576799544</v>
      </c>
      <c r="U328" s="99">
        <v>4.8260622994204843</v>
      </c>
      <c r="V328" s="99">
        <v>4.5583639860441352</v>
      </c>
      <c r="W328" s="99">
        <v>4.4735498050802542</v>
      </c>
      <c r="DA328" s="63" t="s">
        <v>3007</v>
      </c>
    </row>
    <row r="329" spans="1:105" ht="12" customHeight="1" x14ac:dyDescent="0.25">
      <c r="A329" s="121" t="s">
        <v>54</v>
      </c>
      <c r="B329" s="123">
        <v>1.6833238105042203</v>
      </c>
      <c r="C329" s="123">
        <v>1.7906892823099034</v>
      </c>
      <c r="D329" s="123">
        <v>1.7916066293065804</v>
      </c>
      <c r="E329" s="123">
        <v>1.7851762134610172</v>
      </c>
      <c r="F329" s="123">
        <v>1.8349466825892009</v>
      </c>
      <c r="G329" s="123">
        <v>1.837027865268938</v>
      </c>
      <c r="H329" s="123">
        <v>2.0064880656995348</v>
      </c>
      <c r="I329" s="123">
        <v>1.871752670126303</v>
      </c>
      <c r="J329" s="123">
        <v>1.9160046066026968</v>
      </c>
      <c r="K329" s="123">
        <v>1.7440571049748363</v>
      </c>
      <c r="L329" s="123">
        <v>2.1230032798019587</v>
      </c>
      <c r="M329" s="123">
        <v>2.1075118273089832</v>
      </c>
      <c r="N329" s="123">
        <v>2.0972769491873002</v>
      </c>
      <c r="O329" s="123">
        <v>2.0444973250468572</v>
      </c>
      <c r="P329" s="123">
        <v>1.9947288220286883</v>
      </c>
      <c r="Q329" s="123">
        <v>1.9504311660972502</v>
      </c>
      <c r="R329" s="123">
        <v>1.9043267070872518</v>
      </c>
      <c r="S329" s="123">
        <v>1.8646683552424479</v>
      </c>
      <c r="T329" s="123">
        <v>1.827772993550302</v>
      </c>
      <c r="U329" s="123">
        <v>1.79289332852691</v>
      </c>
      <c r="V329" s="123">
        <v>1.7574897481595007</v>
      </c>
      <c r="W329" s="123">
        <v>1.7405606747210856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1.6833238105042203</v>
      </c>
      <c r="C332" s="110">
        <v>1.7906892823099034</v>
      </c>
      <c r="D332" s="110">
        <v>1.7916066293065804</v>
      </c>
      <c r="E332" s="110">
        <v>1.7851762134610172</v>
      </c>
      <c r="F332" s="110">
        <v>1.8349466825892009</v>
      </c>
      <c r="G332" s="110">
        <v>1.837027865268938</v>
      </c>
      <c r="H332" s="110">
        <v>2.0064880656995348</v>
      </c>
      <c r="I332" s="110">
        <v>1.871752670126303</v>
      </c>
      <c r="J332" s="110">
        <v>1.9160046066026968</v>
      </c>
      <c r="K332" s="110">
        <v>1.7440571049748363</v>
      </c>
      <c r="L332" s="110">
        <v>2.1230032798019587</v>
      </c>
      <c r="M332" s="110">
        <v>2.1075118273089832</v>
      </c>
      <c r="N332" s="110">
        <v>2.0972769491873002</v>
      </c>
      <c r="O332" s="110">
        <v>2.0444973250468572</v>
      </c>
      <c r="P332" s="110">
        <v>1.9947288220286883</v>
      </c>
      <c r="Q332" s="110">
        <v>1.9504311660972502</v>
      </c>
      <c r="R332" s="110">
        <v>1.9043267070872518</v>
      </c>
      <c r="S332" s="110">
        <v>1.8646683552424479</v>
      </c>
      <c r="T332" s="110">
        <v>1.827772993550302</v>
      </c>
      <c r="U332" s="110">
        <v>1.79289332852691</v>
      </c>
      <c r="V332" s="110">
        <v>1.7574897481595007</v>
      </c>
      <c r="W332" s="110">
        <v>1.7405606747210856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0</v>
      </c>
      <c r="M334" s="118">
        <f t="shared" si="143"/>
        <v>0</v>
      </c>
      <c r="N334" s="118">
        <f t="shared" si="143"/>
        <v>0</v>
      </c>
      <c r="O334" s="118">
        <f t="shared" si="143"/>
        <v>0</v>
      </c>
      <c r="P334" s="118">
        <f t="shared" si="143"/>
        <v>0</v>
      </c>
      <c r="Q334" s="118">
        <f t="shared" si="143"/>
        <v>0</v>
      </c>
      <c r="R334" s="118">
        <f t="shared" ref="R334:V334" si="144">R335+R338+R340+R353</f>
        <v>0</v>
      </c>
      <c r="S334" s="118">
        <f t="shared" si="144"/>
        <v>0</v>
      </c>
      <c r="T334" s="118">
        <f t="shared" si="144"/>
        <v>0</v>
      </c>
      <c r="U334" s="118">
        <f t="shared" si="144"/>
        <v>0</v>
      </c>
      <c r="V334" s="118">
        <f t="shared" si="144"/>
        <v>0</v>
      </c>
      <c r="W334" s="118">
        <f t="shared" ref="W334" si="145">W335+W338+W340+W353</f>
        <v>0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7.7942963109898056</v>
      </c>
      <c r="D360" s="117">
        <f t="shared" si="150"/>
        <v>12.436324157696196</v>
      </c>
      <c r="E360" s="117">
        <f t="shared" si="150"/>
        <v>13.693373275715278</v>
      </c>
      <c r="F360" s="117">
        <f t="shared" si="150"/>
        <v>16.900661928326659</v>
      </c>
      <c r="G360" s="117">
        <f t="shared" si="150"/>
        <v>17.594664754348059</v>
      </c>
      <c r="H360" s="117">
        <f t="shared" si="150"/>
        <v>15.751974765353959</v>
      </c>
      <c r="I360" s="117">
        <f t="shared" si="150"/>
        <v>10.181014921336187</v>
      </c>
      <c r="J360" s="117">
        <f t="shared" si="150"/>
        <v>8.3321421880455286</v>
      </c>
      <c r="K360" s="117">
        <f t="shared" si="150"/>
        <v>8.9188077049139345</v>
      </c>
      <c r="L360" s="117">
        <f t="shared" si="150"/>
        <v>12.146741246730189</v>
      </c>
      <c r="M360" s="117">
        <f t="shared" si="150"/>
        <v>12.574739169354483</v>
      </c>
      <c r="N360" s="117">
        <f t="shared" si="150"/>
        <v>10.531575906384537</v>
      </c>
      <c r="O360" s="117">
        <f t="shared" si="150"/>
        <v>15.228082787759329</v>
      </c>
      <c r="P360" s="117">
        <f t="shared" si="150"/>
        <v>25.736984894950709</v>
      </c>
      <c r="Q360" s="117">
        <f t="shared" si="150"/>
        <v>12.050243041941703</v>
      </c>
      <c r="R360" s="117">
        <f t="shared" ref="R360:V360" si="151">R361+R364+R366+R379</f>
        <v>10.212475115117133</v>
      </c>
      <c r="S360" s="117">
        <f t="shared" si="151"/>
        <v>8.0495721589384708</v>
      </c>
      <c r="T360" s="117">
        <f t="shared" si="151"/>
        <v>9.2575697620486608</v>
      </c>
      <c r="U360" s="117">
        <f t="shared" si="151"/>
        <v>7.5079674982236222</v>
      </c>
      <c r="V360" s="117">
        <f t="shared" si="151"/>
        <v>7.2994675738137174</v>
      </c>
      <c r="W360" s="117">
        <f t="shared" ref="W360" si="152">W361+W364+W366+W379</f>
        <v>4.6036460393512062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7.0534806906429743</v>
      </c>
      <c r="D361" s="122">
        <f t="shared" si="153"/>
        <v>11.062290008789546</v>
      </c>
      <c r="E361" s="122">
        <f t="shared" si="153"/>
        <v>12.147692527204384</v>
      </c>
      <c r="F361" s="122">
        <f t="shared" si="153"/>
        <v>15.014364955427855</v>
      </c>
      <c r="G361" s="122">
        <f t="shared" si="153"/>
        <v>15.535247730659762</v>
      </c>
      <c r="H361" s="122">
        <f t="shared" si="153"/>
        <v>13.85300450505993</v>
      </c>
      <c r="I361" s="122">
        <f t="shared" si="153"/>
        <v>8.9531936544434121</v>
      </c>
      <c r="J361" s="122">
        <f t="shared" si="153"/>
        <v>7.3605831714819452</v>
      </c>
      <c r="K361" s="122">
        <f t="shared" si="153"/>
        <v>7.8626732356752624</v>
      </c>
      <c r="L361" s="122">
        <f t="shared" si="153"/>
        <v>10.581797321372713</v>
      </c>
      <c r="M361" s="122">
        <f t="shared" si="153"/>
        <v>11.026308839805186</v>
      </c>
      <c r="N361" s="122">
        <f t="shared" si="153"/>
        <v>9.1141586722835957</v>
      </c>
      <c r="O361" s="122">
        <f t="shared" si="153"/>
        <v>13.157952217531586</v>
      </c>
      <c r="P361" s="122">
        <f t="shared" si="153"/>
        <v>21.895924386978919</v>
      </c>
      <c r="Q361" s="122">
        <f t="shared" si="153"/>
        <v>10.10292117416037</v>
      </c>
      <c r="R361" s="122">
        <f t="shared" ref="R361:V361" si="154">SUM(R362:R363)</f>
        <v>8.4809845232753744</v>
      </c>
      <c r="S361" s="122">
        <f t="shared" si="154"/>
        <v>6.6485530913668001</v>
      </c>
      <c r="T361" s="122">
        <f t="shared" si="154"/>
        <v>7.6293254927673599</v>
      </c>
      <c r="U361" s="122">
        <f t="shared" si="154"/>
        <v>6.1989693139463444</v>
      </c>
      <c r="V361" s="122">
        <f t="shared" si="154"/>
        <v>6.0231782367889934</v>
      </c>
      <c r="W361" s="122">
        <f t="shared" ref="W361" si="155">SUM(W362:W363)</f>
        <v>3.7263715359002343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7.0137009833044193</v>
      </c>
      <c r="D362" s="98">
        <v>10.999906643161376</v>
      </c>
      <c r="E362" s="98">
        <v>12.079130313150179</v>
      </c>
      <c r="F362" s="98">
        <v>14.929739665671732</v>
      </c>
      <c r="G362" s="98">
        <v>15.448142758544588</v>
      </c>
      <c r="H362" s="98">
        <v>13.775871934000671</v>
      </c>
      <c r="I362" s="98">
        <v>8.9039063488499792</v>
      </c>
      <c r="J362" s="98">
        <v>7.3191547023486878</v>
      </c>
      <c r="K362" s="98">
        <v>7.8181757431461989</v>
      </c>
      <c r="L362" s="98">
        <v>10.51959658349938</v>
      </c>
      <c r="M362" s="98">
        <v>10.964454763209375</v>
      </c>
      <c r="N362" s="98">
        <v>9.062386337229146</v>
      </c>
      <c r="O362" s="98">
        <v>13.081876631619586</v>
      </c>
      <c r="P362" s="98">
        <v>21.776631223088014</v>
      </c>
      <c r="Q362" s="98">
        <v>10.045712618386975</v>
      </c>
      <c r="R362" s="98">
        <v>8.4319690237656655</v>
      </c>
      <c r="S362" s="98">
        <v>6.610085279080435</v>
      </c>
      <c r="T362" s="98">
        <v>7.5849046830853233</v>
      </c>
      <c r="U362" s="98">
        <v>6.1630292917079803</v>
      </c>
      <c r="V362" s="98">
        <v>5.9886872490364569</v>
      </c>
      <c r="W362" s="98">
        <v>3.7042839462289785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3.9779707338555376E-2</v>
      </c>
      <c r="D363" s="98">
        <v>6.2383365628170359E-2</v>
      </c>
      <c r="E363" s="98">
        <v>6.8562214054204915E-2</v>
      </c>
      <c r="F363" s="98">
        <v>8.4625289756121908E-2</v>
      </c>
      <c r="G363" s="98">
        <v>8.7104972115173748E-2</v>
      </c>
      <c r="H363" s="98">
        <v>7.7132571059260052E-2</v>
      </c>
      <c r="I363" s="98">
        <v>4.928730559343316E-2</v>
      </c>
      <c r="J363" s="98">
        <v>4.1428469133256936E-2</v>
      </c>
      <c r="K363" s="98">
        <v>4.4497492529063536E-2</v>
      </c>
      <c r="L363" s="98">
        <v>6.220073787333262E-2</v>
      </c>
      <c r="M363" s="98">
        <v>6.1854076595810263E-2</v>
      </c>
      <c r="N363" s="98">
        <v>5.177233505445037E-2</v>
      </c>
      <c r="O363" s="98">
        <v>7.607558591199963E-2</v>
      </c>
      <c r="P363" s="98">
        <v>0.11929316389090529</v>
      </c>
      <c r="Q363" s="98">
        <v>5.7208555773394121E-2</v>
      </c>
      <c r="R363" s="98">
        <v>4.9015499509708571E-2</v>
      </c>
      <c r="S363" s="98">
        <v>3.846781228636513E-2</v>
      </c>
      <c r="T363" s="98">
        <v>4.4420809682036648E-2</v>
      </c>
      <c r="U363" s="98">
        <v>3.5940022238364358E-2</v>
      </c>
      <c r="V363" s="98">
        <v>3.4490987752536582E-2</v>
      </c>
      <c r="W363" s="98">
        <v>2.2087589671255781E-2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1.7245026723565497E-3</v>
      </c>
      <c r="D364" s="122">
        <f t="shared" si="156"/>
        <v>6.820189190247832E-4</v>
      </c>
      <c r="E364" s="122">
        <f t="shared" si="156"/>
        <v>7.5037963222270403E-3</v>
      </c>
      <c r="F364" s="122">
        <f t="shared" si="156"/>
        <v>1.203760458827728E-2</v>
      </c>
      <c r="G364" s="122">
        <f t="shared" si="156"/>
        <v>2.8520132323685176E-2</v>
      </c>
      <c r="H364" s="122">
        <f t="shared" si="156"/>
        <v>4.0400709461369366E-2</v>
      </c>
      <c r="I364" s="122">
        <f t="shared" si="156"/>
        <v>4.8110790423508201E-3</v>
      </c>
      <c r="J364" s="122">
        <f t="shared" si="156"/>
        <v>7.3640057777670928E-3</v>
      </c>
      <c r="K364" s="122">
        <f t="shared" si="156"/>
        <v>1.4435495080826611E-2</v>
      </c>
      <c r="L364" s="122">
        <f t="shared" si="156"/>
        <v>2.4218951348114671E-2</v>
      </c>
      <c r="M364" s="122">
        <f t="shared" si="156"/>
        <v>5.7272463191735047E-2</v>
      </c>
      <c r="N364" s="122">
        <f t="shared" si="156"/>
        <v>5.1384806496514959E-2</v>
      </c>
      <c r="O364" s="122">
        <f t="shared" si="156"/>
        <v>5.7269344653971814E-2</v>
      </c>
      <c r="P364" s="122">
        <f t="shared" si="156"/>
        <v>0.1337229150604731</v>
      </c>
      <c r="Q364" s="122">
        <f t="shared" si="156"/>
        <v>6.2038866076902469E-2</v>
      </c>
      <c r="R364" s="122">
        <f t="shared" si="156"/>
        <v>5.6987869009301695E-2</v>
      </c>
      <c r="S364" s="122">
        <f t="shared" si="156"/>
        <v>2.8449189278811158E-2</v>
      </c>
      <c r="T364" s="122">
        <f t="shared" si="156"/>
        <v>2.2236222769123785E-2</v>
      </c>
      <c r="U364" s="122">
        <f t="shared" si="156"/>
        <v>1.433307640770127E-2</v>
      </c>
      <c r="V364" s="122">
        <f t="shared" si="156"/>
        <v>1.2758238005141089E-2</v>
      </c>
      <c r="W364" s="122">
        <f t="shared" si="156"/>
        <v>1.9211333460264549E-2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1.7245026723565497E-3</v>
      </c>
      <c r="D365" s="98">
        <v>6.820189190247832E-4</v>
      </c>
      <c r="E365" s="98">
        <v>7.5037963222270403E-3</v>
      </c>
      <c r="F365" s="98">
        <v>1.203760458827728E-2</v>
      </c>
      <c r="G365" s="98">
        <v>2.8520132323685176E-2</v>
      </c>
      <c r="H365" s="98">
        <v>4.0400709461369366E-2</v>
      </c>
      <c r="I365" s="98">
        <v>4.8110790423508201E-3</v>
      </c>
      <c r="J365" s="98">
        <v>7.3640057777670928E-3</v>
      </c>
      <c r="K365" s="98">
        <v>1.4435495080826611E-2</v>
      </c>
      <c r="L365" s="98">
        <v>2.4218951348114671E-2</v>
      </c>
      <c r="M365" s="98">
        <v>5.7272463191735047E-2</v>
      </c>
      <c r="N365" s="98">
        <v>5.1384806496514959E-2</v>
      </c>
      <c r="O365" s="98">
        <v>5.7269344653971814E-2</v>
      </c>
      <c r="P365" s="98">
        <v>0.1337229150604731</v>
      </c>
      <c r="Q365" s="98">
        <v>6.2038866076902469E-2</v>
      </c>
      <c r="R365" s="98">
        <v>5.6987869009301695E-2</v>
      </c>
      <c r="S365" s="98">
        <v>2.8449189278811158E-2</v>
      </c>
      <c r="T365" s="98">
        <v>2.2236222769123785E-2</v>
      </c>
      <c r="U365" s="98">
        <v>1.433307640770127E-2</v>
      </c>
      <c r="V365" s="98">
        <v>1.2758238005141089E-2</v>
      </c>
      <c r="W365" s="98">
        <v>1.9211333460264549E-2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0.61369245440089748</v>
      </c>
      <c r="D366" s="122">
        <v>1.1676610477271956</v>
      </c>
      <c r="E366" s="122">
        <v>1.3070888222355082</v>
      </c>
      <c r="F366" s="122">
        <v>1.5739565654157586</v>
      </c>
      <c r="G366" s="122">
        <v>1.7092339744997604</v>
      </c>
      <c r="H366" s="122">
        <v>1.5382200112886928</v>
      </c>
      <c r="I366" s="122">
        <v>1.0252297414099958</v>
      </c>
      <c r="J366" s="122">
        <v>0.7965304912850435</v>
      </c>
      <c r="K366" s="122">
        <v>0.87710208438096182</v>
      </c>
      <c r="L366" s="122">
        <v>1.2664756253121692</v>
      </c>
      <c r="M366" s="122">
        <v>1.2036401207758436</v>
      </c>
      <c r="N366" s="122">
        <v>1.1135889942623005</v>
      </c>
      <c r="O366" s="122">
        <v>1.6389021265045116</v>
      </c>
      <c r="P366" s="122">
        <v>3.0252094419280713</v>
      </c>
      <c r="Q366" s="122">
        <v>1.5547570496201608</v>
      </c>
      <c r="R366" s="122">
        <v>1.3872175358791847</v>
      </c>
      <c r="S366" s="122">
        <v>1.1410391153548241</v>
      </c>
      <c r="T366" s="122">
        <v>1.3323747787499503</v>
      </c>
      <c r="U366" s="122">
        <v>1.0643467290194448</v>
      </c>
      <c r="V366" s="122">
        <v>1.03131006704599</v>
      </c>
      <c r="W366" s="122">
        <v>0.6971212147012571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0.3034598397023987</v>
      </c>
      <c r="D375" s="101">
        <v>0.65087299035467128</v>
      </c>
      <c r="E375" s="101">
        <v>0.70773655980236705</v>
      </c>
      <c r="F375" s="101">
        <v>0.6801004534310795</v>
      </c>
      <c r="G375" s="101">
        <v>0.88922598751118787</v>
      </c>
      <c r="H375" s="101">
        <v>0.89151757551613109</v>
      </c>
      <c r="I375" s="101">
        <v>0.34437714347999865</v>
      </c>
      <c r="J375" s="101">
        <v>0.45725934602787266</v>
      </c>
      <c r="K375" s="101">
        <v>0.28488620633019296</v>
      </c>
      <c r="L375" s="101">
        <v>1.1283342127503497</v>
      </c>
      <c r="M375" s="101">
        <v>0.10844460197945935</v>
      </c>
      <c r="N375" s="101">
        <v>0.67974505845240096</v>
      </c>
      <c r="O375" s="101">
        <v>0.80874082761634158</v>
      </c>
      <c r="P375" s="101">
        <v>0.85606461270502376</v>
      </c>
      <c r="Q375" s="101">
        <v>0.85792733414850331</v>
      </c>
      <c r="R375" s="101">
        <v>0.61644374241552125</v>
      </c>
      <c r="S375" s="101">
        <v>0.58738375203159277</v>
      </c>
      <c r="T375" s="101">
        <v>0.86692076120620964</v>
      </c>
      <c r="U375" s="101">
        <v>0.52822545048591341</v>
      </c>
      <c r="V375" s="101">
        <v>0.57383752377902542</v>
      </c>
      <c r="W375" s="101">
        <v>0.37342394405599993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0.31023261469849878</v>
      </c>
      <c r="D376" s="104">
        <v>0.51678805737252431</v>
      </c>
      <c r="E376" s="104">
        <v>0.5993522624331411</v>
      </c>
      <c r="F376" s="104">
        <v>0.89385611198467907</v>
      </c>
      <c r="G376" s="104">
        <v>0.82000798698857258</v>
      </c>
      <c r="H376" s="104">
        <v>0.6467024357725617</v>
      </c>
      <c r="I376" s="104">
        <v>0.68085259792999708</v>
      </c>
      <c r="J376" s="104">
        <v>0.33927114525717084</v>
      </c>
      <c r="K376" s="104">
        <v>0.59221587805076892</v>
      </c>
      <c r="L376" s="104">
        <v>0.13814141256181944</v>
      </c>
      <c r="M376" s="104">
        <v>1.0951955187963842</v>
      </c>
      <c r="N376" s="104">
        <v>0.43384393580989944</v>
      </c>
      <c r="O376" s="104">
        <v>0.83016129888817014</v>
      </c>
      <c r="P376" s="104">
        <v>2.1691448292230473</v>
      </c>
      <c r="Q376" s="104">
        <v>0.6968297154716574</v>
      </c>
      <c r="R376" s="104">
        <v>0.77077379346366359</v>
      </c>
      <c r="S376" s="104">
        <v>0.5536553633232314</v>
      </c>
      <c r="T376" s="104">
        <v>0.46545401754374061</v>
      </c>
      <c r="U376" s="104">
        <v>0.53612127853353142</v>
      </c>
      <c r="V376" s="104">
        <v>0.45747254326696463</v>
      </c>
      <c r="W376" s="104">
        <v>0.32369727064525711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0.17559138279065234</v>
      </c>
      <c r="D377" s="98">
        <v>0.3050068037709221</v>
      </c>
      <c r="E377" s="98">
        <v>0.34702127728290016</v>
      </c>
      <c r="F377" s="98">
        <v>0.51806932656203453</v>
      </c>
      <c r="G377" s="98">
        <v>0.48031225002675904</v>
      </c>
      <c r="H377" s="98">
        <v>0.3729689236399959</v>
      </c>
      <c r="I377" s="98">
        <v>0.41458660905305011</v>
      </c>
      <c r="J377" s="98">
        <v>0.18986644303703065</v>
      </c>
      <c r="K377" s="98">
        <v>0.3403589175319261</v>
      </c>
      <c r="L377" s="98">
        <v>6.8664063155819688E-2</v>
      </c>
      <c r="M377" s="98">
        <v>0.58955026044885006</v>
      </c>
      <c r="N377" s="98">
        <v>0.22345510725975137</v>
      </c>
      <c r="O377" s="98">
        <v>0.43360583041489359</v>
      </c>
      <c r="P377" s="98">
        <v>1.1657064529357428</v>
      </c>
      <c r="Q377" s="98">
        <v>0.37582302531569228</v>
      </c>
      <c r="R377" s="98">
        <v>0.42701623523696813</v>
      </c>
      <c r="S377" s="98">
        <v>0.30705293718774024</v>
      </c>
      <c r="T377" s="98">
        <v>0.2470304678468388</v>
      </c>
      <c r="U377" s="98">
        <v>0.27427649235762724</v>
      </c>
      <c r="V377" s="98">
        <v>0.23107745327995793</v>
      </c>
      <c r="W377" s="98">
        <v>0.16251016632301987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0.13464123190784644</v>
      </c>
      <c r="D378" s="98">
        <v>0.21178125360160227</v>
      </c>
      <c r="E378" s="98">
        <v>0.25233098515024088</v>
      </c>
      <c r="F378" s="98">
        <v>0.3757867854226446</v>
      </c>
      <c r="G378" s="98">
        <v>0.33969573696181349</v>
      </c>
      <c r="H378" s="98">
        <v>0.27373351213256586</v>
      </c>
      <c r="I378" s="98">
        <v>0.26626598887694697</v>
      </c>
      <c r="J378" s="98">
        <v>0.14940470222014016</v>
      </c>
      <c r="K378" s="98">
        <v>0.25185696051884282</v>
      </c>
      <c r="L378" s="98">
        <v>6.9477349405999755E-2</v>
      </c>
      <c r="M378" s="98">
        <v>0.50564525834753415</v>
      </c>
      <c r="N378" s="98">
        <v>0.21038882855014809</v>
      </c>
      <c r="O378" s="98">
        <v>0.39655546847327661</v>
      </c>
      <c r="P378" s="98">
        <v>1.0034383762873045</v>
      </c>
      <c r="Q378" s="98">
        <v>0.32100669015596506</v>
      </c>
      <c r="R378" s="98">
        <v>0.3437575582266954</v>
      </c>
      <c r="S378" s="98">
        <v>0.24660242613549119</v>
      </c>
      <c r="T378" s="98">
        <v>0.21842354969690184</v>
      </c>
      <c r="U378" s="98">
        <v>0.26184478617590423</v>
      </c>
      <c r="V378" s="98">
        <v>0.22639508998700666</v>
      </c>
      <c r="W378" s="98">
        <v>0.16118710432223723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0.12539866327357665</v>
      </c>
      <c r="D379" s="122">
        <v>0.20569108226043165</v>
      </c>
      <c r="E379" s="122">
        <v>0.23108812995315681</v>
      </c>
      <c r="F379" s="122">
        <v>0.30030280289476957</v>
      </c>
      <c r="G379" s="122">
        <v>0.3216629168648531</v>
      </c>
      <c r="H379" s="122">
        <v>0.32034953954396483</v>
      </c>
      <c r="I379" s="122">
        <v>0.19778044644042767</v>
      </c>
      <c r="J379" s="122">
        <v>0.16766451950077324</v>
      </c>
      <c r="K379" s="122">
        <v>0.1645968897768833</v>
      </c>
      <c r="L379" s="122">
        <v>0.27424934869719164</v>
      </c>
      <c r="M379" s="122">
        <v>0.28751774558171977</v>
      </c>
      <c r="N379" s="122">
        <v>0.25244343334212604</v>
      </c>
      <c r="O379" s="122">
        <v>0.373959099069261</v>
      </c>
      <c r="P379" s="122">
        <v>0.68212815098324608</v>
      </c>
      <c r="Q379" s="122">
        <v>0.33052595208427066</v>
      </c>
      <c r="R379" s="122">
        <v>0.28728518695327249</v>
      </c>
      <c r="S379" s="122">
        <v>0.23153076293803615</v>
      </c>
      <c r="T379" s="122">
        <v>0.27363326776222729</v>
      </c>
      <c r="U379" s="122">
        <v>0.23031837885013126</v>
      </c>
      <c r="V379" s="122">
        <v>0.23222103197359362</v>
      </c>
      <c r="W379" s="122">
        <v>0.16094195528945018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0.12539866327357665</v>
      </c>
      <c r="D382" s="33">
        <v>0.20569108226043165</v>
      </c>
      <c r="E382" s="33">
        <v>0.23108812995315681</v>
      </c>
      <c r="F382" s="33">
        <v>0.30030280289476957</v>
      </c>
      <c r="G382" s="33">
        <v>0.3216629168648531</v>
      </c>
      <c r="H382" s="33">
        <v>0.32034953954396483</v>
      </c>
      <c r="I382" s="33">
        <v>0.19778044644042767</v>
      </c>
      <c r="J382" s="33">
        <v>0.16766451950077324</v>
      </c>
      <c r="K382" s="33">
        <v>0.1645968897768833</v>
      </c>
      <c r="L382" s="33">
        <v>0.27424934869719164</v>
      </c>
      <c r="M382" s="33">
        <v>0.28751774558171977</v>
      </c>
      <c r="N382" s="33">
        <v>0.25244343334212604</v>
      </c>
      <c r="O382" s="33">
        <v>0.373959099069261</v>
      </c>
      <c r="P382" s="33">
        <v>0.68212815098324608</v>
      </c>
      <c r="Q382" s="33">
        <v>0.33052595208427066</v>
      </c>
      <c r="R382" s="33">
        <v>0.28728518695327249</v>
      </c>
      <c r="S382" s="33">
        <v>0.23153076293803615</v>
      </c>
      <c r="T382" s="33">
        <v>0.27363326776222729</v>
      </c>
      <c r="U382" s="33">
        <v>0.23031837885013126</v>
      </c>
      <c r="V382" s="33">
        <v>0.23222103197359362</v>
      </c>
      <c r="W382" s="33">
        <v>0.16094195528945018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4.9437248013238078</v>
      </c>
      <c r="D384" s="117">
        <f t="shared" si="157"/>
        <v>8.0389745282466105</v>
      </c>
      <c r="E384" s="117">
        <f t="shared" si="157"/>
        <v>9.0238429347716167</v>
      </c>
      <c r="F384" s="117">
        <f t="shared" si="157"/>
        <v>11.347117932901602</v>
      </c>
      <c r="G384" s="117">
        <f t="shared" si="157"/>
        <v>12.038277161340899</v>
      </c>
      <c r="H384" s="117">
        <f t="shared" si="157"/>
        <v>10.986324614050581</v>
      </c>
      <c r="I384" s="117">
        <f t="shared" si="157"/>
        <v>7.1880246441721916</v>
      </c>
      <c r="J384" s="117">
        <f t="shared" si="157"/>
        <v>5.9662550735892772</v>
      </c>
      <c r="K384" s="117">
        <f t="shared" si="157"/>
        <v>6.5286507822157791</v>
      </c>
      <c r="L384" s="117">
        <f t="shared" si="157"/>
        <v>8.9732095440223958</v>
      </c>
      <c r="M384" s="117">
        <f t="shared" si="157"/>
        <v>9.6277690053540503</v>
      </c>
      <c r="N384" s="117">
        <f t="shared" si="157"/>
        <v>8.1231499534957639</v>
      </c>
      <c r="O384" s="117">
        <f t="shared" si="157"/>
        <v>11.849217629221272</v>
      </c>
      <c r="P384" s="117">
        <f t="shared" si="157"/>
        <v>20.435419474169247</v>
      </c>
      <c r="Q384" s="117">
        <f t="shared" si="157"/>
        <v>9.6449006700663862</v>
      </c>
      <c r="R384" s="117">
        <f t="shared" ref="R384:V384" si="158">R385+R388+R390+R403</f>
        <v>8.330734678253739</v>
      </c>
      <c r="S384" s="117">
        <f t="shared" si="158"/>
        <v>6.6078137822110534</v>
      </c>
      <c r="T384" s="117">
        <f t="shared" si="158"/>
        <v>7.6695133468171663</v>
      </c>
      <c r="U384" s="117">
        <f t="shared" si="158"/>
        <v>6.3147222872184203</v>
      </c>
      <c r="V384" s="117">
        <f t="shared" si="158"/>
        <v>6.2043660275636006</v>
      </c>
      <c r="W384" s="117">
        <f t="shared" ref="W384" si="159">W385+W388+W390+W403</f>
        <v>3.9969679165855383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4.3608589775409916</v>
      </c>
      <c r="D385" s="122">
        <f t="shared" si="160"/>
        <v>6.9729780222270481</v>
      </c>
      <c r="E385" s="122">
        <f t="shared" si="160"/>
        <v>7.8053267126202028</v>
      </c>
      <c r="F385" s="122">
        <f t="shared" si="160"/>
        <v>9.8318940521567253</v>
      </c>
      <c r="G385" s="122">
        <f t="shared" si="160"/>
        <v>10.365329776841833</v>
      </c>
      <c r="H385" s="122">
        <f t="shared" si="160"/>
        <v>9.4154727346739708</v>
      </c>
      <c r="I385" s="122">
        <f t="shared" si="160"/>
        <v>6.1972161570353688</v>
      </c>
      <c r="J385" s="122">
        <f t="shared" si="160"/>
        <v>5.1874857072767826</v>
      </c>
      <c r="K385" s="122">
        <f t="shared" si="160"/>
        <v>5.6398188130119555</v>
      </c>
      <c r="L385" s="122">
        <f t="shared" si="160"/>
        <v>7.7224565286747318</v>
      </c>
      <c r="M385" s="122">
        <f t="shared" si="160"/>
        <v>8.1723536949776392</v>
      </c>
      <c r="N385" s="122">
        <f t="shared" si="160"/>
        <v>6.8463027836076833</v>
      </c>
      <c r="O385" s="122">
        <f t="shared" si="160"/>
        <v>9.9928142298320335</v>
      </c>
      <c r="P385" s="122">
        <f t="shared" si="160"/>
        <v>16.785441076467233</v>
      </c>
      <c r="Q385" s="122">
        <f t="shared" si="160"/>
        <v>7.8323768583994493</v>
      </c>
      <c r="R385" s="122">
        <f t="shared" ref="R385:V385" si="161">SUM(R386:R387)</f>
        <v>6.6827999148746526</v>
      </c>
      <c r="S385" s="122">
        <f t="shared" si="161"/>
        <v>5.3334549466464338</v>
      </c>
      <c r="T385" s="122">
        <f t="shared" si="161"/>
        <v>6.2293098382447187</v>
      </c>
      <c r="U385" s="122">
        <f t="shared" si="161"/>
        <v>5.1430036128550434</v>
      </c>
      <c r="V385" s="122">
        <f t="shared" si="161"/>
        <v>5.0635495480673391</v>
      </c>
      <c r="W385" s="122">
        <f t="shared" ref="W385" si="162">SUM(W386:W387)</f>
        <v>3.1658651013200818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4.3210792702024365</v>
      </c>
      <c r="D386" s="98">
        <v>6.9105946565988781</v>
      </c>
      <c r="E386" s="98">
        <v>7.7367644985659982</v>
      </c>
      <c r="F386" s="98">
        <v>9.7472687624006031</v>
      </c>
      <c r="G386" s="98">
        <v>10.278224804726658</v>
      </c>
      <c r="H386" s="98">
        <v>9.3383401636147116</v>
      </c>
      <c r="I386" s="98">
        <v>6.1479288514419359</v>
      </c>
      <c r="J386" s="98">
        <v>5.1460572381435252</v>
      </c>
      <c r="K386" s="98">
        <v>5.595321320482892</v>
      </c>
      <c r="L386" s="98">
        <v>7.6602557908013988</v>
      </c>
      <c r="M386" s="98">
        <v>8.1104996183818283</v>
      </c>
      <c r="N386" s="98">
        <v>6.7945304485532327</v>
      </c>
      <c r="O386" s="98">
        <v>9.9167386439200342</v>
      </c>
      <c r="P386" s="98">
        <v>16.666147912576328</v>
      </c>
      <c r="Q386" s="98">
        <v>7.7751683026260547</v>
      </c>
      <c r="R386" s="98">
        <v>6.6337844153649437</v>
      </c>
      <c r="S386" s="98">
        <v>5.2949871343600687</v>
      </c>
      <c r="T386" s="98">
        <v>6.1848890285626821</v>
      </c>
      <c r="U386" s="98">
        <v>5.1070635906166792</v>
      </c>
      <c r="V386" s="98">
        <v>5.0290585603148026</v>
      </c>
      <c r="W386" s="98">
        <v>3.143777511648826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3.9779707338555376E-2</v>
      </c>
      <c r="D387" s="98">
        <v>6.2383365628170359E-2</v>
      </c>
      <c r="E387" s="98">
        <v>6.8562214054204915E-2</v>
      </c>
      <c r="F387" s="98">
        <v>8.4625289756121908E-2</v>
      </c>
      <c r="G387" s="98">
        <v>8.7104972115173748E-2</v>
      </c>
      <c r="H387" s="98">
        <v>7.7132571059260052E-2</v>
      </c>
      <c r="I387" s="98">
        <v>4.928730559343316E-2</v>
      </c>
      <c r="J387" s="98">
        <v>4.1428469133256936E-2</v>
      </c>
      <c r="K387" s="98">
        <v>4.4497492529063536E-2</v>
      </c>
      <c r="L387" s="98">
        <v>6.220073787333262E-2</v>
      </c>
      <c r="M387" s="98">
        <v>6.1854076595810263E-2</v>
      </c>
      <c r="N387" s="98">
        <v>5.177233505445037E-2</v>
      </c>
      <c r="O387" s="98">
        <v>7.607558591199963E-2</v>
      </c>
      <c r="P387" s="98">
        <v>0.11929316389090529</v>
      </c>
      <c r="Q387" s="98">
        <v>5.7208555773394121E-2</v>
      </c>
      <c r="R387" s="98">
        <v>4.9015499509708571E-2</v>
      </c>
      <c r="S387" s="98">
        <v>3.846781228636513E-2</v>
      </c>
      <c r="T387" s="98">
        <v>4.4420809682036648E-2</v>
      </c>
      <c r="U387" s="98">
        <v>3.5940022238364358E-2</v>
      </c>
      <c r="V387" s="98">
        <v>3.4490987752536582E-2</v>
      </c>
      <c r="W387" s="98">
        <v>2.2087589671255781E-2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4.5010557109296636E-3</v>
      </c>
      <c r="D388" s="122">
        <f t="shared" si="163"/>
        <v>1.8444930240076392E-3</v>
      </c>
      <c r="E388" s="122">
        <f t="shared" si="163"/>
        <v>2.1009556552565208E-2</v>
      </c>
      <c r="F388" s="122">
        <f t="shared" si="163"/>
        <v>3.4853153345243131E-2</v>
      </c>
      <c r="G388" s="122">
        <f t="shared" si="163"/>
        <v>8.5325474865523138E-2</v>
      </c>
      <c r="H388" s="122">
        <f t="shared" si="163"/>
        <v>0.12479671588884587</v>
      </c>
      <c r="I388" s="122">
        <f t="shared" si="163"/>
        <v>1.5333777100074646E-2</v>
      </c>
      <c r="J388" s="122">
        <f t="shared" si="163"/>
        <v>2.4206861431224306E-2</v>
      </c>
      <c r="K388" s="122">
        <f t="shared" si="163"/>
        <v>4.8931516415047296E-2</v>
      </c>
      <c r="L388" s="122">
        <f t="shared" si="163"/>
        <v>8.4640084421576028E-2</v>
      </c>
      <c r="M388" s="122">
        <f t="shared" si="163"/>
        <v>0.20734602265079008</v>
      </c>
      <c r="N388" s="122">
        <f t="shared" si="163"/>
        <v>0.19383174269565498</v>
      </c>
      <c r="O388" s="122">
        <f t="shared" si="163"/>
        <v>0.22641186640858121</v>
      </c>
      <c r="P388" s="122">
        <f t="shared" si="163"/>
        <v>0.55495920728740211</v>
      </c>
      <c r="Q388" s="122">
        <f t="shared" si="163"/>
        <v>0.26794790205846242</v>
      </c>
      <c r="R388" s="122">
        <f t="shared" si="163"/>
        <v>0.25217327494539216</v>
      </c>
      <c r="S388" s="122">
        <f t="shared" si="163"/>
        <v>0.12828895128996928</v>
      </c>
      <c r="T388" s="122">
        <f t="shared" si="163"/>
        <v>0.10183972525835941</v>
      </c>
      <c r="U388" s="122">
        <f t="shared" si="163"/>
        <v>6.6563949350776211E-2</v>
      </c>
      <c r="V388" s="122">
        <f t="shared" si="163"/>
        <v>6.0085122446013058E-2</v>
      </c>
      <c r="W388" s="122">
        <f t="shared" si="163"/>
        <v>9.1706808101106249E-2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4.5010557109296636E-3</v>
      </c>
      <c r="D389" s="98">
        <v>1.8444930240076392E-3</v>
      </c>
      <c r="E389" s="98">
        <v>2.1009556552565208E-2</v>
      </c>
      <c r="F389" s="98">
        <v>3.4853153345243131E-2</v>
      </c>
      <c r="G389" s="98">
        <v>8.5325474865523138E-2</v>
      </c>
      <c r="H389" s="98">
        <v>0.12479671588884587</v>
      </c>
      <c r="I389" s="98">
        <v>1.5333777100074646E-2</v>
      </c>
      <c r="J389" s="98">
        <v>2.4206861431224306E-2</v>
      </c>
      <c r="K389" s="98">
        <v>4.8931516415047296E-2</v>
      </c>
      <c r="L389" s="98">
        <v>8.4640084421576028E-2</v>
      </c>
      <c r="M389" s="98">
        <v>0.20734602265079008</v>
      </c>
      <c r="N389" s="98">
        <v>0.19383174269565498</v>
      </c>
      <c r="O389" s="98">
        <v>0.22641186640858121</v>
      </c>
      <c r="P389" s="98">
        <v>0.55495920728740211</v>
      </c>
      <c r="Q389" s="98">
        <v>0.26794790205846242</v>
      </c>
      <c r="R389" s="98">
        <v>0.25217327494539216</v>
      </c>
      <c r="S389" s="98">
        <v>0.12828895128996928</v>
      </c>
      <c r="T389" s="98">
        <v>0.10183972525835941</v>
      </c>
      <c r="U389" s="98">
        <v>6.6563949350776211E-2</v>
      </c>
      <c r="V389" s="98">
        <v>6.0085122446013058E-2</v>
      </c>
      <c r="W389" s="98">
        <v>9.1706808101106249E-2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0.48190047285148896</v>
      </c>
      <c r="D390" s="122">
        <v>0.90565676391974648</v>
      </c>
      <c r="E390" s="122">
        <v>1.0191328414678047</v>
      </c>
      <c r="F390" s="122">
        <v>1.2481676780533779</v>
      </c>
      <c r="G390" s="122">
        <v>1.3384564278294919</v>
      </c>
      <c r="H390" s="122">
        <v>1.1974501141294163</v>
      </c>
      <c r="I390" s="122">
        <v>0.82169685591990294</v>
      </c>
      <c r="J390" s="122">
        <v>0.62393857343847692</v>
      </c>
      <c r="K390" s="122">
        <v>0.71139000040391853</v>
      </c>
      <c r="L390" s="122">
        <v>0.95149493564815668</v>
      </c>
      <c r="M390" s="122">
        <v>1.0223612438077612</v>
      </c>
      <c r="N390" s="122">
        <v>0.88401911791930399</v>
      </c>
      <c r="O390" s="122">
        <v>1.3335541289953088</v>
      </c>
      <c r="P390" s="122">
        <v>2.5503598429128043</v>
      </c>
      <c r="Q390" s="122">
        <v>1.2782023044042812</v>
      </c>
      <c r="R390" s="122">
        <v>1.1613293132561946</v>
      </c>
      <c r="S390" s="122">
        <v>0.95421103916007832</v>
      </c>
      <c r="T390" s="122">
        <v>1.1079014321357232</v>
      </c>
      <c r="U390" s="122">
        <v>0.90818740691475286</v>
      </c>
      <c r="V390" s="122">
        <v>0.8796307159018969</v>
      </c>
      <c r="W390" s="122">
        <v>0.59872322694129942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0.21997487668129895</v>
      </c>
      <c r="D399" s="101">
        <v>0.47247031594362265</v>
      </c>
      <c r="E399" s="101">
        <v>0.51451972079197728</v>
      </c>
      <c r="F399" s="101">
        <v>0.49517743691230581</v>
      </c>
      <c r="G399" s="101">
        <v>0.64848423890724671</v>
      </c>
      <c r="H399" s="101">
        <v>0.65126008543848579</v>
      </c>
      <c r="I399" s="101">
        <v>0.25202480982060205</v>
      </c>
      <c r="J399" s="101">
        <v>0.33530582660739694</v>
      </c>
      <c r="K399" s="101">
        <v>0.20938128010912752</v>
      </c>
      <c r="L399" s="101">
        <v>0.83142193170754464</v>
      </c>
      <c r="M399" s="101">
        <v>8.0280045593335236E-2</v>
      </c>
      <c r="N399" s="101">
        <v>0.50697163021610347</v>
      </c>
      <c r="O399" s="101">
        <v>0.6099658797222276</v>
      </c>
      <c r="P399" s="101">
        <v>0.65500231392031638</v>
      </c>
      <c r="Q399" s="101">
        <v>0.66561624504598893</v>
      </c>
      <c r="R399" s="101">
        <v>0.48299599712242774</v>
      </c>
      <c r="S399" s="101">
        <v>0.46469225502256989</v>
      </c>
      <c r="T399" s="101">
        <v>0.69222675356752883</v>
      </c>
      <c r="U399" s="101">
        <v>0.42543775133836392</v>
      </c>
      <c r="V399" s="101">
        <v>0.46570274464128114</v>
      </c>
      <c r="W399" s="101">
        <v>0.30486296992708811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0.26192559617019001</v>
      </c>
      <c r="D400" s="104">
        <v>0.43318644797612382</v>
      </c>
      <c r="E400" s="104">
        <v>0.50461312067582731</v>
      </c>
      <c r="F400" s="104">
        <v>0.75299024114107205</v>
      </c>
      <c r="G400" s="104">
        <v>0.68997218892224521</v>
      </c>
      <c r="H400" s="104">
        <v>0.54619002869093047</v>
      </c>
      <c r="I400" s="104">
        <v>0.56967204609930089</v>
      </c>
      <c r="J400" s="104">
        <v>0.28863274683107998</v>
      </c>
      <c r="K400" s="104">
        <v>0.50200872029479104</v>
      </c>
      <c r="L400" s="104">
        <v>0.12007300394061207</v>
      </c>
      <c r="M400" s="104">
        <v>0.94208119821442604</v>
      </c>
      <c r="N400" s="104">
        <v>0.37704748770320051</v>
      </c>
      <c r="O400" s="104">
        <v>0.72358824927308119</v>
      </c>
      <c r="P400" s="104">
        <v>1.895357528992488</v>
      </c>
      <c r="Q400" s="104">
        <v>0.61258605935829213</v>
      </c>
      <c r="R400" s="104">
        <v>0.67833331613376691</v>
      </c>
      <c r="S400" s="104">
        <v>0.48951878413750843</v>
      </c>
      <c r="T400" s="104">
        <v>0.41567467856819429</v>
      </c>
      <c r="U400" s="104">
        <v>0.48274965557638894</v>
      </c>
      <c r="V400" s="104">
        <v>0.41392797126061576</v>
      </c>
      <c r="W400" s="104">
        <v>0.29386025701421137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0.12728436426234357</v>
      </c>
      <c r="D401" s="98">
        <v>0.22140519437452155</v>
      </c>
      <c r="E401" s="98">
        <v>0.25228213552558648</v>
      </c>
      <c r="F401" s="98">
        <v>0.37720345571842739</v>
      </c>
      <c r="G401" s="98">
        <v>0.35027645196043167</v>
      </c>
      <c r="H401" s="98">
        <v>0.27245651655836456</v>
      </c>
      <c r="I401" s="98">
        <v>0.30340605722235392</v>
      </c>
      <c r="J401" s="98">
        <v>0.13922804461093979</v>
      </c>
      <c r="K401" s="98">
        <v>0.25015175977594822</v>
      </c>
      <c r="L401" s="98">
        <v>5.0595654534612317E-2</v>
      </c>
      <c r="M401" s="98">
        <v>0.43643593986689189</v>
      </c>
      <c r="N401" s="98">
        <v>0.16665865915305245</v>
      </c>
      <c r="O401" s="98">
        <v>0.32703278079980458</v>
      </c>
      <c r="P401" s="98">
        <v>0.89191915270518352</v>
      </c>
      <c r="Q401" s="98">
        <v>0.29157936920232713</v>
      </c>
      <c r="R401" s="98">
        <v>0.3345757579070715</v>
      </c>
      <c r="S401" s="98">
        <v>0.24291635800201725</v>
      </c>
      <c r="T401" s="98">
        <v>0.19725112887129248</v>
      </c>
      <c r="U401" s="98">
        <v>0.22090486940048468</v>
      </c>
      <c r="V401" s="98">
        <v>0.18753288127360912</v>
      </c>
      <c r="W401" s="98">
        <v>0.13267315269197416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0.13464123190784644</v>
      </c>
      <c r="D402" s="98">
        <v>0.21178125360160227</v>
      </c>
      <c r="E402" s="98">
        <v>0.25233098515024088</v>
      </c>
      <c r="F402" s="98">
        <v>0.3757867854226446</v>
      </c>
      <c r="G402" s="98">
        <v>0.33969573696181349</v>
      </c>
      <c r="H402" s="98">
        <v>0.27373351213256586</v>
      </c>
      <c r="I402" s="98">
        <v>0.26626598887694697</v>
      </c>
      <c r="J402" s="98">
        <v>0.14940470222014016</v>
      </c>
      <c r="K402" s="98">
        <v>0.25185696051884282</v>
      </c>
      <c r="L402" s="98">
        <v>6.9477349405999755E-2</v>
      </c>
      <c r="M402" s="98">
        <v>0.50564525834753415</v>
      </c>
      <c r="N402" s="98">
        <v>0.21038882855014809</v>
      </c>
      <c r="O402" s="98">
        <v>0.39655546847327661</v>
      </c>
      <c r="P402" s="98">
        <v>1.0034383762873045</v>
      </c>
      <c r="Q402" s="98">
        <v>0.32100669015596506</v>
      </c>
      <c r="R402" s="98">
        <v>0.3437575582266954</v>
      </c>
      <c r="S402" s="98">
        <v>0.24660242613549119</v>
      </c>
      <c r="T402" s="98">
        <v>0.21842354969690184</v>
      </c>
      <c r="U402" s="98">
        <v>0.26184478617590423</v>
      </c>
      <c r="V402" s="98">
        <v>0.22639508998700666</v>
      </c>
      <c r="W402" s="98">
        <v>0.16118710432223723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9.6464295220397581E-2</v>
      </c>
      <c r="D403" s="122">
        <v>0.15849524907580906</v>
      </c>
      <c r="E403" s="122">
        <v>0.17837382413104425</v>
      </c>
      <c r="F403" s="122">
        <v>0.23220304934625727</v>
      </c>
      <c r="G403" s="122">
        <v>0.24916548180405043</v>
      </c>
      <c r="H403" s="122">
        <v>0.24860504935834826</v>
      </c>
      <c r="I403" s="122">
        <v>0.15377785411684469</v>
      </c>
      <c r="J403" s="122">
        <v>0.13062393144279297</v>
      </c>
      <c r="K403" s="122">
        <v>0.12851045238485823</v>
      </c>
      <c r="L403" s="122">
        <v>0.21461799527793096</v>
      </c>
      <c r="M403" s="122">
        <v>0.22570804391785793</v>
      </c>
      <c r="N403" s="122">
        <v>0.1989963092731227</v>
      </c>
      <c r="O403" s="122">
        <v>0.29643740398534929</v>
      </c>
      <c r="P403" s="122">
        <v>0.54465934750180456</v>
      </c>
      <c r="Q403" s="122">
        <v>0.26637360520419257</v>
      </c>
      <c r="R403" s="122">
        <v>0.23443217517750176</v>
      </c>
      <c r="S403" s="122">
        <v>0.19185884511457216</v>
      </c>
      <c r="T403" s="122">
        <v>0.23046235117836508</v>
      </c>
      <c r="U403" s="122">
        <v>0.19696731809784845</v>
      </c>
      <c r="V403" s="122">
        <v>0.20110064114835186</v>
      </c>
      <c r="W403" s="122">
        <v>0.14067278022305046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9.6464295220397581E-2</v>
      </c>
      <c r="D406" s="33">
        <v>0.15849524907580906</v>
      </c>
      <c r="E406" s="33">
        <v>0.17837382413104425</v>
      </c>
      <c r="F406" s="33">
        <v>0.23220304934625727</v>
      </c>
      <c r="G406" s="33">
        <v>0.24916548180405043</v>
      </c>
      <c r="H406" s="33">
        <v>0.24860504935834826</v>
      </c>
      <c r="I406" s="33">
        <v>0.15377785411684469</v>
      </c>
      <c r="J406" s="33">
        <v>0.13062393144279297</v>
      </c>
      <c r="K406" s="33">
        <v>0.12851045238485823</v>
      </c>
      <c r="L406" s="33">
        <v>0.21461799527793096</v>
      </c>
      <c r="M406" s="33">
        <v>0.22570804391785793</v>
      </c>
      <c r="N406" s="33">
        <v>0.1989963092731227</v>
      </c>
      <c r="O406" s="33">
        <v>0.29643740398534929</v>
      </c>
      <c r="P406" s="33">
        <v>0.54465934750180456</v>
      </c>
      <c r="Q406" s="33">
        <v>0.26637360520419257</v>
      </c>
      <c r="R406" s="33">
        <v>0.23443217517750176</v>
      </c>
      <c r="S406" s="33">
        <v>0.19185884511457216</v>
      </c>
      <c r="T406" s="33">
        <v>0.23046235117836508</v>
      </c>
      <c r="U406" s="33">
        <v>0.19696731809784845</v>
      </c>
      <c r="V406" s="33">
        <v>0.20110064114835186</v>
      </c>
      <c r="W406" s="33">
        <v>0.14067278022305046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0.63427468036508339</v>
      </c>
      <c r="D408" s="119">
        <f t="shared" si="164"/>
        <v>0.64641082254773052</v>
      </c>
      <c r="E408" s="119">
        <f t="shared" si="164"/>
        <v>0.65899342353977086</v>
      </c>
      <c r="F408" s="119">
        <f t="shared" si="164"/>
        <v>0.67140079962685129</v>
      </c>
      <c r="G408" s="119">
        <f t="shared" si="164"/>
        <v>0.68420042833529715</v>
      </c>
      <c r="H408" s="119">
        <f t="shared" si="164"/>
        <v>0.69745697144047636</v>
      </c>
      <c r="I408" s="119">
        <f t="shared" si="164"/>
        <v>0.70602240539971761</v>
      </c>
      <c r="J408" s="119">
        <f t="shared" si="164"/>
        <v>0.71605295960375137</v>
      </c>
      <c r="K408" s="119">
        <f t="shared" si="164"/>
        <v>0.73200936697163377</v>
      </c>
      <c r="L408" s="119">
        <f t="shared" si="164"/>
        <v>0.73873390086727309</v>
      </c>
      <c r="M408" s="119">
        <f t="shared" si="164"/>
        <v>0.76564363488489651</v>
      </c>
      <c r="N408" s="119">
        <f t="shared" si="164"/>
        <v>0.77131381150386824</v>
      </c>
      <c r="O408" s="119">
        <f t="shared" si="164"/>
        <v>0.77811618142409478</v>
      </c>
      <c r="P408" s="119">
        <f t="shared" si="164"/>
        <v>0.79400984837887656</v>
      </c>
      <c r="Q408" s="119">
        <f t="shared" si="164"/>
        <v>0.8003905511695194</v>
      </c>
      <c r="R408" s="119">
        <f t="shared" ref="R408:V408" si="165">IF(R384=0,"",R384/R360)</f>
        <v>0.81574100150531326</v>
      </c>
      <c r="S408" s="119">
        <f t="shared" si="165"/>
        <v>0.82089006120325936</v>
      </c>
      <c r="T408" s="119">
        <f t="shared" si="165"/>
        <v>0.82845860673481286</v>
      </c>
      <c r="U408" s="119">
        <f t="shared" si="165"/>
        <v>0.84106947568865709</v>
      </c>
      <c r="V408" s="119">
        <f t="shared" si="165"/>
        <v>0.8499751474780558</v>
      </c>
      <c r="W408" s="119">
        <f t="shared" ref="W408" si="166">IF(W384=0,"",W384/W360)</f>
        <v>0.86821790433498069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0.61825631469099107</v>
      </c>
      <c r="D409" s="124">
        <f t="shared" si="167"/>
        <v>0.63033766215554521</v>
      </c>
      <c r="E409" s="124">
        <f t="shared" si="167"/>
        <v>0.64253574867329033</v>
      </c>
      <c r="F409" s="124">
        <f t="shared" si="167"/>
        <v>0.65483249417101652</v>
      </c>
      <c r="G409" s="124">
        <f t="shared" si="167"/>
        <v>0.66721367798887554</v>
      </c>
      <c r="H409" s="124">
        <f t="shared" si="167"/>
        <v>0.6796700839326868</v>
      </c>
      <c r="I409" s="124">
        <f t="shared" si="167"/>
        <v>0.69217939388139227</v>
      </c>
      <c r="J409" s="124">
        <f t="shared" si="167"/>
        <v>0.7047655853377659</v>
      </c>
      <c r="K409" s="124">
        <f t="shared" si="167"/>
        <v>0.71729024518308071</v>
      </c>
      <c r="L409" s="124">
        <f t="shared" si="167"/>
        <v>0.72978684944921468</v>
      </c>
      <c r="M409" s="124">
        <f t="shared" si="167"/>
        <v>0.74116858267884589</v>
      </c>
      <c r="N409" s="124">
        <f t="shared" si="167"/>
        <v>0.75117221784030119</v>
      </c>
      <c r="O409" s="124">
        <f t="shared" si="167"/>
        <v>0.75945056378284004</v>
      </c>
      <c r="P409" s="124">
        <f t="shared" si="167"/>
        <v>0.76660116192441774</v>
      </c>
      <c r="Q409" s="124">
        <f t="shared" si="167"/>
        <v>0.77525863296170672</v>
      </c>
      <c r="R409" s="124">
        <f t="shared" ref="R409:V409" si="168">IF(R385=0,"",R385/R361)</f>
        <v>0.78797454429190972</v>
      </c>
      <c r="S409" s="124">
        <f t="shared" si="168"/>
        <v>0.80219784265120309</v>
      </c>
      <c r="T409" s="124">
        <f t="shared" si="168"/>
        <v>0.8164954875958742</v>
      </c>
      <c r="U409" s="124">
        <f t="shared" si="168"/>
        <v>0.82965463327659872</v>
      </c>
      <c r="V409" s="124">
        <f t="shared" si="168"/>
        <v>0.84067735487880224</v>
      </c>
      <c r="W409" s="124">
        <f t="shared" ref="W409" si="169">IF(W385=0,"",W385/W361)</f>
        <v>0.84958385679469217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0.61609117361695864</v>
      </c>
      <c r="D410" s="111">
        <f t="shared" si="170"/>
        <v>0.62824120974655573</v>
      </c>
      <c r="E410" s="111">
        <f t="shared" si="170"/>
        <v>0.64050674990592826</v>
      </c>
      <c r="F410" s="111">
        <f t="shared" si="170"/>
        <v>0.65287600324422967</v>
      </c>
      <c r="G410" s="111">
        <f t="shared" si="170"/>
        <v>0.6653372489739342</v>
      </c>
      <c r="H410" s="111">
        <f t="shared" si="170"/>
        <v>0.67787652268793641</v>
      </c>
      <c r="I410" s="111">
        <f t="shared" si="170"/>
        <v>0.69047546218138256</v>
      </c>
      <c r="J410" s="111">
        <f t="shared" si="170"/>
        <v>0.70309447571755468</v>
      </c>
      <c r="K410" s="111">
        <f t="shared" si="170"/>
        <v>0.71568119012776454</v>
      </c>
      <c r="L410" s="111">
        <f t="shared" si="170"/>
        <v>0.72818912113198053</v>
      </c>
      <c r="M410" s="111">
        <f t="shared" si="170"/>
        <v>0.73970842997101538</v>
      </c>
      <c r="N410" s="111">
        <f t="shared" si="170"/>
        <v>0.74975069432216268</v>
      </c>
      <c r="O410" s="111">
        <f t="shared" si="170"/>
        <v>0.75805168655625088</v>
      </c>
      <c r="P410" s="111">
        <f t="shared" si="170"/>
        <v>0.76532259475040143</v>
      </c>
      <c r="Q410" s="111">
        <f t="shared" si="170"/>
        <v>0.77397877064439669</v>
      </c>
      <c r="R410" s="111">
        <f t="shared" ref="R410:V410" si="171">IF(R386=0,"",R386/R362)</f>
        <v>0.78674202866109866</v>
      </c>
      <c r="S410" s="111">
        <f t="shared" si="171"/>
        <v>0.80104672039824021</v>
      </c>
      <c r="T410" s="111">
        <f t="shared" si="171"/>
        <v>0.81542079788494393</v>
      </c>
      <c r="U410" s="111">
        <f t="shared" si="171"/>
        <v>0.82866125551081748</v>
      </c>
      <c r="V410" s="111">
        <f t="shared" si="171"/>
        <v>0.83975975888938725</v>
      </c>
      <c r="W410" s="111">
        <f t="shared" ref="W410" si="172">IF(W386=0,"",W386/W362)</f>
        <v>0.8486869681923932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2.6100601542002408</v>
      </c>
      <c r="D412" s="124">
        <f t="shared" si="176"/>
        <v>2.7044602027243969</v>
      </c>
      <c r="E412" s="124">
        <f t="shared" si="176"/>
        <v>2.7998569857676805</v>
      </c>
      <c r="F412" s="124">
        <f t="shared" si="176"/>
        <v>2.8953562222158871</v>
      </c>
      <c r="G412" s="124">
        <f t="shared" si="176"/>
        <v>2.9917629377428487</v>
      </c>
      <c r="H412" s="124">
        <f t="shared" si="176"/>
        <v>3.0889733757813058</v>
      </c>
      <c r="I412" s="124">
        <f t="shared" si="176"/>
        <v>3.1871804568361775</v>
      </c>
      <c r="J412" s="124">
        <f t="shared" si="176"/>
        <v>3.287186642942082</v>
      </c>
      <c r="K412" s="124">
        <f t="shared" si="176"/>
        <v>3.3896666613144912</v>
      </c>
      <c r="L412" s="124">
        <f t="shared" si="176"/>
        <v>3.4947873343064813</v>
      </c>
      <c r="M412" s="124">
        <f t="shared" si="176"/>
        <v>3.6203440727988814</v>
      </c>
      <c r="N412" s="124">
        <f t="shared" si="176"/>
        <v>3.7721606037146627</v>
      </c>
      <c r="O412" s="124">
        <f t="shared" si="176"/>
        <v>3.9534565617362767</v>
      </c>
      <c r="P412" s="124">
        <f t="shared" si="176"/>
        <v>4.1500681243482811</v>
      </c>
      <c r="Q412" s="124">
        <f t="shared" si="176"/>
        <v>4.319032874106985</v>
      </c>
      <c r="R412" s="124">
        <f t="shared" ref="R412:V412" si="177">IF(R388=0,"",R388/R364)</f>
        <v>4.425034298163208</v>
      </c>
      <c r="S412" s="124">
        <f t="shared" si="177"/>
        <v>4.5094062271053321</v>
      </c>
      <c r="T412" s="124">
        <f t="shared" si="177"/>
        <v>4.5799021855352811</v>
      </c>
      <c r="U412" s="124">
        <f t="shared" si="177"/>
        <v>4.6440797116668477</v>
      </c>
      <c r="V412" s="124">
        <f t="shared" si="177"/>
        <v>4.7095157201018685</v>
      </c>
      <c r="W412" s="124">
        <f t="shared" ref="W412" si="178">IF(W388=0,"",W388/W364)</f>
        <v>4.7735784864068149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2.6100601542002408</v>
      </c>
      <c r="D413" s="111">
        <f t="shared" si="179"/>
        <v>2.7044602027243969</v>
      </c>
      <c r="E413" s="111">
        <f t="shared" si="179"/>
        <v>2.7998569857676805</v>
      </c>
      <c r="F413" s="111">
        <f t="shared" si="179"/>
        <v>2.8953562222158871</v>
      </c>
      <c r="G413" s="111">
        <f t="shared" si="179"/>
        <v>2.9917629377428487</v>
      </c>
      <c r="H413" s="111">
        <f t="shared" si="179"/>
        <v>3.0889733757813058</v>
      </c>
      <c r="I413" s="111">
        <f t="shared" si="179"/>
        <v>3.1871804568361775</v>
      </c>
      <c r="J413" s="111">
        <f t="shared" si="179"/>
        <v>3.287186642942082</v>
      </c>
      <c r="K413" s="111">
        <f t="shared" si="179"/>
        <v>3.3896666613144912</v>
      </c>
      <c r="L413" s="111">
        <f t="shared" si="179"/>
        <v>3.4947873343064813</v>
      </c>
      <c r="M413" s="111">
        <f t="shared" si="179"/>
        <v>3.6203440727988814</v>
      </c>
      <c r="N413" s="111">
        <f t="shared" si="179"/>
        <v>3.7721606037146627</v>
      </c>
      <c r="O413" s="111">
        <f t="shared" si="179"/>
        <v>3.9534565617362767</v>
      </c>
      <c r="P413" s="111">
        <f t="shared" si="179"/>
        <v>4.1500681243482811</v>
      </c>
      <c r="Q413" s="111">
        <f t="shared" si="179"/>
        <v>4.319032874106985</v>
      </c>
      <c r="R413" s="111">
        <f t="shared" ref="R413:V413" si="180">IF(R389=0,"",R389/R365)</f>
        <v>4.425034298163208</v>
      </c>
      <c r="S413" s="111">
        <f t="shared" si="180"/>
        <v>4.5094062271053321</v>
      </c>
      <c r="T413" s="111">
        <f t="shared" si="180"/>
        <v>4.5799021855352811</v>
      </c>
      <c r="U413" s="111">
        <f t="shared" si="180"/>
        <v>4.6440797116668477</v>
      </c>
      <c r="V413" s="111">
        <f t="shared" si="180"/>
        <v>4.7095157201018685</v>
      </c>
      <c r="W413" s="111">
        <f t="shared" ref="W413" si="181">IF(W389=0,"",W389/W365)</f>
        <v>4.7735784864068149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0.78524751183706942</v>
      </c>
      <c r="D414" s="124">
        <f t="shared" si="182"/>
        <v>0.77561614792457989</v>
      </c>
      <c r="E414" s="124">
        <f t="shared" si="182"/>
        <v>0.77969670012538728</v>
      </c>
      <c r="F414" s="124">
        <f t="shared" si="182"/>
        <v>0.79301278413847209</v>
      </c>
      <c r="G414" s="124">
        <f t="shared" si="182"/>
        <v>0.78307384933722513</v>
      </c>
      <c r="H414" s="124">
        <f t="shared" si="182"/>
        <v>0.77846478744364689</v>
      </c>
      <c r="I414" s="124">
        <f t="shared" si="182"/>
        <v>0.80147582803228612</v>
      </c>
      <c r="J414" s="124">
        <f t="shared" si="182"/>
        <v>0.78332038793879211</v>
      </c>
      <c r="K414" s="124">
        <f t="shared" si="182"/>
        <v>0.81106864648030219</v>
      </c>
      <c r="L414" s="124">
        <f t="shared" si="182"/>
        <v>0.75129352403732685</v>
      </c>
      <c r="M414" s="124">
        <f t="shared" si="182"/>
        <v>0.84939113125339039</v>
      </c>
      <c r="N414" s="124">
        <f t="shared" si="182"/>
        <v>0.79384685236129193</v>
      </c>
      <c r="O414" s="124">
        <f t="shared" si="182"/>
        <v>0.81368747250303708</v>
      </c>
      <c r="P414" s="124">
        <f t="shared" si="182"/>
        <v>0.8430357936762789</v>
      </c>
      <c r="Q414" s="124">
        <f t="shared" si="182"/>
        <v>0.82212349814818708</v>
      </c>
      <c r="R414" s="124">
        <f t="shared" ref="R414:V414" si="183">IF(R390=0,"",R390/R366)</f>
        <v>0.83716452771062499</v>
      </c>
      <c r="S414" s="124">
        <f t="shared" si="183"/>
        <v>0.8362649678870574</v>
      </c>
      <c r="T414" s="124">
        <f t="shared" si="183"/>
        <v>0.83152386986428051</v>
      </c>
      <c r="U414" s="124">
        <f t="shared" si="183"/>
        <v>0.85328153143425589</v>
      </c>
      <c r="V414" s="124">
        <f t="shared" si="183"/>
        <v>0.85292555945027038</v>
      </c>
      <c r="W414" s="124">
        <f t="shared" ref="W414" si="184">IF(W390=0,"",W390/W366)</f>
        <v>0.8588509635270174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" si="187">IF(W391=0,"",W391/W367)</f>
        <v/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0.72488958307309137</v>
      </c>
      <c r="D423" s="112">
        <f t="shared" si="209"/>
        <v>0.72590247705034727</v>
      </c>
      <c r="E423" s="112">
        <f t="shared" si="209"/>
        <v>0.72699327689904147</v>
      </c>
      <c r="F423" s="112">
        <f t="shared" si="209"/>
        <v>0.72809455487664432</v>
      </c>
      <c r="G423" s="112">
        <f t="shared" si="209"/>
        <v>0.7292682040504217</v>
      </c>
      <c r="H423" s="112">
        <f t="shared" si="209"/>
        <v>0.73050728703968426</v>
      </c>
      <c r="I423" s="112">
        <f t="shared" si="209"/>
        <v>0.73182792351966763</v>
      </c>
      <c r="J423" s="112">
        <f t="shared" si="209"/>
        <v>0.7332946379776305</v>
      </c>
      <c r="K423" s="112">
        <f t="shared" si="209"/>
        <v>0.73496461203336527</v>
      </c>
      <c r="L423" s="112">
        <f t="shared" si="209"/>
        <v>0.73685785852484953</v>
      </c>
      <c r="M423" s="112">
        <f t="shared" si="209"/>
        <v>0.74028623027766005</v>
      </c>
      <c r="N423" s="112">
        <f t="shared" si="209"/>
        <v>0.7458261357137973</v>
      </c>
      <c r="O423" s="112">
        <f t="shared" si="209"/>
        <v>0.75421675139119992</v>
      </c>
      <c r="P423" s="112">
        <f t="shared" si="209"/>
        <v>0.76513186528130916</v>
      </c>
      <c r="Q423" s="112">
        <f t="shared" si="209"/>
        <v>0.77584221711109835</v>
      </c>
      <c r="R423" s="112">
        <f t="shared" ref="R423:V423" si="210">IF(R399=0,"",R399/R375)</f>
        <v>0.78351999361664137</v>
      </c>
      <c r="S423" s="112">
        <f t="shared" si="210"/>
        <v>0.79112207890553998</v>
      </c>
      <c r="T423" s="112">
        <f t="shared" si="210"/>
        <v>0.79848907137070246</v>
      </c>
      <c r="U423" s="112">
        <f t="shared" si="210"/>
        <v>0.80540941551946177</v>
      </c>
      <c r="V423" s="112">
        <f t="shared" si="210"/>
        <v>0.81155854286833806</v>
      </c>
      <c r="W423" s="112">
        <f t="shared" ref="W423" si="211">IF(W399=0,"",W399/W375)</f>
        <v>0.81639909486192408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0.84428774977364585</v>
      </c>
      <c r="D424" s="113">
        <f t="shared" si="212"/>
        <v>0.83822844161405097</v>
      </c>
      <c r="E424" s="113">
        <f t="shared" si="212"/>
        <v>0.84193078478971772</v>
      </c>
      <c r="F424" s="113">
        <f t="shared" si="212"/>
        <v>0.84240654736830678</v>
      </c>
      <c r="G424" s="113">
        <f t="shared" si="212"/>
        <v>0.84142130304867446</v>
      </c>
      <c r="H424" s="113">
        <f t="shared" si="212"/>
        <v>0.84457703957530728</v>
      </c>
      <c r="I424" s="113">
        <f t="shared" si="212"/>
        <v>0.83670393243894559</v>
      </c>
      <c r="J424" s="113">
        <f t="shared" si="212"/>
        <v>0.85074357447136728</v>
      </c>
      <c r="K424" s="113">
        <f t="shared" si="212"/>
        <v>0.84767858968441123</v>
      </c>
      <c r="L424" s="113">
        <f t="shared" si="212"/>
        <v>0.86920353363896863</v>
      </c>
      <c r="M424" s="113">
        <f t="shared" si="212"/>
        <v>0.86019453334667562</v>
      </c>
      <c r="N424" s="113">
        <f t="shared" si="212"/>
        <v>0.86908553187295023</v>
      </c>
      <c r="O424" s="113">
        <f t="shared" si="212"/>
        <v>0.87162368354460562</v>
      </c>
      <c r="P424" s="113">
        <f t="shared" si="212"/>
        <v>0.87378099583667468</v>
      </c>
      <c r="Q424" s="113">
        <f t="shared" si="212"/>
        <v>0.87910438627557097</v>
      </c>
      <c r="R424" s="113">
        <f t="shared" ref="R424:V424" si="213">IF(R400=0,"",R400/R376)</f>
        <v>0.88006795493851386</v>
      </c>
      <c r="S424" s="113">
        <f t="shared" si="213"/>
        <v>0.8841579375285864</v>
      </c>
      <c r="T424" s="113">
        <f t="shared" si="213"/>
        <v>0.89305208012117254</v>
      </c>
      <c r="U424" s="113">
        <f t="shared" si="213"/>
        <v>0.90044860166130414</v>
      </c>
      <c r="V424" s="113">
        <f t="shared" si="213"/>
        <v>0.90481489512926283</v>
      </c>
      <c r="W424" s="113">
        <f t="shared" ref="W424" si="214">IF(W400=0,"",W400/W376)</f>
        <v>0.90782432742924046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0.72488958307309137</v>
      </c>
      <c r="D425" s="111">
        <f t="shared" si="215"/>
        <v>0.72590247705034727</v>
      </c>
      <c r="E425" s="111">
        <f t="shared" si="215"/>
        <v>0.72699327689904147</v>
      </c>
      <c r="F425" s="111">
        <f t="shared" si="215"/>
        <v>0.72809455487664432</v>
      </c>
      <c r="G425" s="111">
        <f t="shared" si="215"/>
        <v>0.7292682040504217</v>
      </c>
      <c r="H425" s="111">
        <f t="shared" si="215"/>
        <v>0.73050728703968426</v>
      </c>
      <c r="I425" s="111">
        <f t="shared" si="215"/>
        <v>0.73182792351966763</v>
      </c>
      <c r="J425" s="111">
        <f t="shared" si="215"/>
        <v>0.7332946379776305</v>
      </c>
      <c r="K425" s="111">
        <f t="shared" si="215"/>
        <v>0.73496461203336527</v>
      </c>
      <c r="L425" s="111">
        <f t="shared" si="215"/>
        <v>0.73685785852484953</v>
      </c>
      <c r="M425" s="111">
        <f t="shared" si="215"/>
        <v>0.74028623027766005</v>
      </c>
      <c r="N425" s="111">
        <f t="shared" si="215"/>
        <v>0.74582613571379719</v>
      </c>
      <c r="O425" s="111">
        <f t="shared" si="215"/>
        <v>0.75421675139119992</v>
      </c>
      <c r="P425" s="111">
        <f t="shared" si="215"/>
        <v>0.76513186528130916</v>
      </c>
      <c r="Q425" s="111">
        <f t="shared" si="215"/>
        <v>0.77584221711109835</v>
      </c>
      <c r="R425" s="111">
        <f t="shared" ref="R425:V425" si="216">IF(R401=0,"",R401/R377)</f>
        <v>0.78351999361664137</v>
      </c>
      <c r="S425" s="111">
        <f t="shared" si="216"/>
        <v>0.79112207890553998</v>
      </c>
      <c r="T425" s="111">
        <f t="shared" si="216"/>
        <v>0.79848907137070246</v>
      </c>
      <c r="U425" s="111">
        <f t="shared" si="216"/>
        <v>0.80540941551946177</v>
      </c>
      <c r="V425" s="111">
        <f t="shared" si="216"/>
        <v>0.81155854286833806</v>
      </c>
      <c r="W425" s="111">
        <f t="shared" ref="W425" si="217">IF(W401=0,"",W401/W377)</f>
        <v>0.81639909486192408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0.76926095304497577</v>
      </c>
      <c r="D427" s="124">
        <f t="shared" si="221"/>
        <v>0.77054993018673246</v>
      </c>
      <c r="E427" s="124">
        <f t="shared" si="221"/>
        <v>0.77188657057894694</v>
      </c>
      <c r="F427" s="124">
        <f t="shared" si="221"/>
        <v>0.77322971050531475</v>
      </c>
      <c r="G427" s="124">
        <f t="shared" si="221"/>
        <v>0.774616745481847</v>
      </c>
      <c r="H427" s="124">
        <f t="shared" si="221"/>
        <v>0.77604309877345601</v>
      </c>
      <c r="I427" s="124">
        <f t="shared" si="221"/>
        <v>0.77751798463637933</v>
      </c>
      <c r="J427" s="124">
        <f t="shared" si="221"/>
        <v>0.77907915062608435</v>
      </c>
      <c r="K427" s="124">
        <f t="shared" si="221"/>
        <v>0.78075869209350512</v>
      </c>
      <c r="L427" s="124">
        <f t="shared" si="221"/>
        <v>0.7825651958608596</v>
      </c>
      <c r="M427" s="124">
        <f t="shared" si="221"/>
        <v>0.78502300253222468</v>
      </c>
      <c r="N427" s="124">
        <f t="shared" si="221"/>
        <v>0.78828079082346858</v>
      </c>
      <c r="O427" s="124">
        <f t="shared" si="221"/>
        <v>0.7927000699358463</v>
      </c>
      <c r="P427" s="124">
        <f t="shared" si="221"/>
        <v>0.79847070776467932</v>
      </c>
      <c r="Q427" s="124">
        <f t="shared" si="221"/>
        <v>0.80590829108716444</v>
      </c>
      <c r="R427" s="124">
        <f t="shared" ref="R427:V427" si="222">IF(R403=0,"",R403/R379)</f>
        <v>0.81602597636066987</v>
      </c>
      <c r="S427" s="124">
        <f t="shared" si="222"/>
        <v>0.82865379390607696</v>
      </c>
      <c r="T427" s="124">
        <f t="shared" si="222"/>
        <v>0.84223074578279922</v>
      </c>
      <c r="U427" s="124">
        <f t="shared" si="222"/>
        <v>0.85519583405028898</v>
      </c>
      <c r="V427" s="124">
        <f t="shared" si="222"/>
        <v>0.86598806076798185</v>
      </c>
      <c r="W427" s="124">
        <f t="shared" ref="W427" si="223">IF(W403=0,"",W403/W379)</f>
        <v>0.87405909770422452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0.76926095304497577</v>
      </c>
      <c r="D430" s="45">
        <f t="shared" si="230"/>
        <v>0.77054993018673246</v>
      </c>
      <c r="E430" s="45">
        <f t="shared" si="230"/>
        <v>0.77188657057894694</v>
      </c>
      <c r="F430" s="45">
        <f t="shared" si="230"/>
        <v>0.77322971050531475</v>
      </c>
      <c r="G430" s="45">
        <f t="shared" si="230"/>
        <v>0.774616745481847</v>
      </c>
      <c r="H430" s="45">
        <f t="shared" si="230"/>
        <v>0.77604309877345601</v>
      </c>
      <c r="I430" s="45">
        <f t="shared" si="230"/>
        <v>0.77751798463637933</v>
      </c>
      <c r="J430" s="45">
        <f t="shared" si="230"/>
        <v>0.77907915062608435</v>
      </c>
      <c r="K430" s="45">
        <f t="shared" si="230"/>
        <v>0.78075869209350512</v>
      </c>
      <c r="L430" s="45">
        <f t="shared" si="230"/>
        <v>0.7825651958608596</v>
      </c>
      <c r="M430" s="45">
        <f t="shared" si="230"/>
        <v>0.78502300253222468</v>
      </c>
      <c r="N430" s="45">
        <f t="shared" si="230"/>
        <v>0.78828079082346858</v>
      </c>
      <c r="O430" s="45">
        <f t="shared" si="230"/>
        <v>0.7927000699358463</v>
      </c>
      <c r="P430" s="45">
        <f t="shared" si="230"/>
        <v>0.79847070776467932</v>
      </c>
      <c r="Q430" s="45">
        <f t="shared" si="230"/>
        <v>0.80590829108716444</v>
      </c>
      <c r="R430" s="45">
        <f t="shared" ref="R430:V430" si="231">IF(R406=0,"",R406/R382)</f>
        <v>0.81602597636066987</v>
      </c>
      <c r="S430" s="45">
        <f t="shared" si="231"/>
        <v>0.82865379390607696</v>
      </c>
      <c r="T430" s="45">
        <f t="shared" si="231"/>
        <v>0.84223074578279922</v>
      </c>
      <c r="U430" s="45">
        <f t="shared" si="231"/>
        <v>0.85519583405028898</v>
      </c>
      <c r="V430" s="45">
        <f t="shared" si="231"/>
        <v>0.86598806076798185</v>
      </c>
      <c r="W430" s="45">
        <f t="shared" ref="W430" si="232">IF(W406=0,"",W406/W382)</f>
        <v>0.87405909770422452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</v>
      </c>
      <c r="M432" s="117">
        <f t="shared" si="233"/>
        <v>0</v>
      </c>
      <c r="N432" s="117">
        <f t="shared" si="233"/>
        <v>0</v>
      </c>
      <c r="O432" s="117">
        <f t="shared" si="233"/>
        <v>0</v>
      </c>
      <c r="P432" s="117">
        <f t="shared" si="233"/>
        <v>0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0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14896.904863896703</v>
      </c>
      <c r="D456" s="117">
        <f t="shared" si="240"/>
        <v>14498.240773256495</v>
      </c>
      <c r="E456" s="117">
        <f t="shared" si="240"/>
        <v>14159.680910159923</v>
      </c>
      <c r="F456" s="117">
        <f t="shared" si="240"/>
        <v>13829.219603633224</v>
      </c>
      <c r="G456" s="117">
        <f t="shared" si="240"/>
        <v>13464.891168853583</v>
      </c>
      <c r="H456" s="117">
        <f t="shared" si="240"/>
        <v>13233.798058301418</v>
      </c>
      <c r="I456" s="117">
        <f t="shared" si="240"/>
        <v>12943.288536853941</v>
      </c>
      <c r="J456" s="117">
        <f t="shared" si="240"/>
        <v>12811.054157452341</v>
      </c>
      <c r="K456" s="117">
        <f t="shared" si="240"/>
        <v>12738.024512851413</v>
      </c>
      <c r="L456" s="117">
        <f t="shared" si="240"/>
        <v>12701.546547336098</v>
      </c>
      <c r="M456" s="117">
        <f t="shared" si="240"/>
        <v>12471.790596929273</v>
      </c>
      <c r="N456" s="117">
        <f t="shared" si="240"/>
        <v>11843.185823946254</v>
      </c>
      <c r="O456" s="117">
        <f t="shared" si="240"/>
        <v>11271.087814016482</v>
      </c>
      <c r="P456" s="117">
        <f t="shared" si="240"/>
        <v>10166.812755282657</v>
      </c>
      <c r="Q456" s="117">
        <f t="shared" si="240"/>
        <v>9565.5127006881448</v>
      </c>
      <c r="R456" s="117">
        <f t="shared" ref="R456:V456" si="241">R457+R460+R462+R475</f>
        <v>9050.6047084365055</v>
      </c>
      <c r="S456" s="117">
        <f t="shared" si="241"/>
        <v>8584.7339943562056</v>
      </c>
      <c r="T456" s="117">
        <f t="shared" si="241"/>
        <v>8103.6833006643028</v>
      </c>
      <c r="U456" s="117">
        <f t="shared" si="241"/>
        <v>7588.8807582427198</v>
      </c>
      <c r="V456" s="117">
        <f t="shared" si="241"/>
        <v>7130.8532451451947</v>
      </c>
      <c r="W456" s="117">
        <f t="shared" ref="W456" si="242">W457+W460+W462+W475</f>
        <v>6404.3544781883411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13481.01568318452</v>
      </c>
      <c r="D457" s="122">
        <f t="shared" si="243"/>
        <v>12896.394627327831</v>
      </c>
      <c r="E457" s="122">
        <f t="shared" si="243"/>
        <v>12561.364283043209</v>
      </c>
      <c r="F457" s="122">
        <f t="shared" si="243"/>
        <v>12285.728870162944</v>
      </c>
      <c r="G457" s="122">
        <f t="shared" si="243"/>
        <v>11888.85511005942</v>
      </c>
      <c r="H457" s="122">
        <f t="shared" si="243"/>
        <v>11638.405142949288</v>
      </c>
      <c r="I457" s="122">
        <f t="shared" si="243"/>
        <v>11382.339549756984</v>
      </c>
      <c r="J457" s="122">
        <f t="shared" si="243"/>
        <v>11317.237213687868</v>
      </c>
      <c r="K457" s="122">
        <f t="shared" si="243"/>
        <v>11229.631552364399</v>
      </c>
      <c r="L457" s="122">
        <f t="shared" si="243"/>
        <v>11065.12343531421</v>
      </c>
      <c r="M457" s="122">
        <f t="shared" si="243"/>
        <v>10936.037165865113</v>
      </c>
      <c r="N457" s="122">
        <f t="shared" si="243"/>
        <v>10249.242444271729</v>
      </c>
      <c r="O457" s="122">
        <f t="shared" si="243"/>
        <v>9738.8776357087972</v>
      </c>
      <c r="P457" s="122">
        <f t="shared" si="243"/>
        <v>8649.4888292029755</v>
      </c>
      <c r="Q457" s="122">
        <f t="shared" si="243"/>
        <v>8019.7237905593538</v>
      </c>
      <c r="R457" s="122">
        <f t="shared" ref="R457:V457" si="244">SUM(R458:R459)</f>
        <v>7516.1053117193178</v>
      </c>
      <c r="S457" s="122">
        <f t="shared" si="244"/>
        <v>7090.5706054650054</v>
      </c>
      <c r="T457" s="122">
        <f t="shared" si="244"/>
        <v>6678.3874364657831</v>
      </c>
      <c r="U457" s="122">
        <f t="shared" si="244"/>
        <v>6265.7755189636709</v>
      </c>
      <c r="V457" s="122">
        <f t="shared" si="244"/>
        <v>5884.0456021718601</v>
      </c>
      <c r="W457" s="122">
        <f t="shared" ref="W457" si="245">SUM(W458:W459)</f>
        <v>5183.9355218325027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13404.986431525127</v>
      </c>
      <c r="D458" s="98">
        <v>12823.668229748077</v>
      </c>
      <c r="E458" s="98">
        <v>12490.467283892289</v>
      </c>
      <c r="F458" s="98">
        <v>12216.482960090216</v>
      </c>
      <c r="G458" s="98">
        <v>11822.195188647334</v>
      </c>
      <c r="H458" s="98">
        <v>11573.603307984382</v>
      </c>
      <c r="I458" s="98">
        <v>11319.679802921431</v>
      </c>
      <c r="J458" s="98">
        <v>11253.539025425072</v>
      </c>
      <c r="K458" s="98">
        <v>11166.079318775672</v>
      </c>
      <c r="L458" s="98">
        <v>11000.081663918161</v>
      </c>
      <c r="M458" s="98">
        <v>10874.689484574879</v>
      </c>
      <c r="N458" s="98">
        <v>10191.022345965477</v>
      </c>
      <c r="O458" s="98">
        <v>9682.5701791978481</v>
      </c>
      <c r="P458" s="98">
        <v>8602.3647676544133</v>
      </c>
      <c r="Q458" s="98">
        <v>7974.3114976343268</v>
      </c>
      <c r="R458" s="98">
        <v>7472.6662917316689</v>
      </c>
      <c r="S458" s="98">
        <v>7049.5453274374559</v>
      </c>
      <c r="T458" s="98">
        <v>6639.5033467019648</v>
      </c>
      <c r="U458" s="98">
        <v>6229.4481716116652</v>
      </c>
      <c r="V458" s="98">
        <v>5850.3513403018896</v>
      </c>
      <c r="W458" s="98">
        <v>5153.2084084501221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76.02925165939179</v>
      </c>
      <c r="D459" s="98">
        <v>72.726397579753538</v>
      </c>
      <c r="E459" s="98">
        <v>70.896999150920536</v>
      </c>
      <c r="F459" s="98">
        <v>69.245910072729032</v>
      </c>
      <c r="G459" s="98">
        <v>66.659921412085978</v>
      </c>
      <c r="H459" s="98">
        <v>64.80183496490605</v>
      </c>
      <c r="I459" s="98">
        <v>62.659746835551779</v>
      </c>
      <c r="J459" s="98">
        <v>63.698188262794574</v>
      </c>
      <c r="K459" s="98">
        <v>63.55223358872761</v>
      </c>
      <c r="L459" s="98">
        <v>65.041771396049128</v>
      </c>
      <c r="M459" s="98">
        <v>61.347681290233105</v>
      </c>
      <c r="N459" s="98">
        <v>58.220098306251955</v>
      </c>
      <c r="O459" s="98">
        <v>56.307456510949898</v>
      </c>
      <c r="P459" s="98">
        <v>47.124061548562501</v>
      </c>
      <c r="Q459" s="98">
        <v>45.412292925027209</v>
      </c>
      <c r="R459" s="98">
        <v>43.439019987648457</v>
      </c>
      <c r="S459" s="98">
        <v>41.025278027549426</v>
      </c>
      <c r="T459" s="98">
        <v>38.884089763818018</v>
      </c>
      <c r="U459" s="98">
        <v>36.327347352005695</v>
      </c>
      <c r="V459" s="98">
        <v>33.694261869970639</v>
      </c>
      <c r="W459" s="98">
        <v>30.727113382380949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3.2959681313897575</v>
      </c>
      <c r="D460" s="122">
        <f t="shared" si="246"/>
        <v>0.79509623378691141</v>
      </c>
      <c r="E460" s="122">
        <f t="shared" si="246"/>
        <v>7.7593270407664692</v>
      </c>
      <c r="F460" s="122">
        <f t="shared" si="246"/>
        <v>9.8499501415369561</v>
      </c>
      <c r="G460" s="122">
        <f t="shared" si="246"/>
        <v>21.825961632194421</v>
      </c>
      <c r="H460" s="122">
        <f t="shared" si="246"/>
        <v>33.942082715865475</v>
      </c>
      <c r="I460" s="122">
        <f t="shared" si="246"/>
        <v>6.1164024117337163</v>
      </c>
      <c r="J460" s="122">
        <f t="shared" si="246"/>
        <v>11.322499629221483</v>
      </c>
      <c r="K460" s="122">
        <f t="shared" si="246"/>
        <v>20.61707083261863</v>
      </c>
      <c r="L460" s="122">
        <f t="shared" si="246"/>
        <v>25.325157721504553</v>
      </c>
      <c r="M460" s="122">
        <f t="shared" si="246"/>
        <v>56.80357725736642</v>
      </c>
      <c r="N460" s="122">
        <f t="shared" si="246"/>
        <v>57.784306667421106</v>
      </c>
      <c r="O460" s="122">
        <f t="shared" si="246"/>
        <v>42.387989456226833</v>
      </c>
      <c r="P460" s="122">
        <f t="shared" si="246"/>
        <v>52.824207810648488</v>
      </c>
      <c r="Q460" s="122">
        <f t="shared" si="246"/>
        <v>49.246605178784769</v>
      </c>
      <c r="R460" s="122">
        <f t="shared" si="246"/>
        <v>50.50437526313943</v>
      </c>
      <c r="S460" s="122">
        <f t="shared" si="246"/>
        <v>30.340584256081957</v>
      </c>
      <c r="T460" s="122">
        <f t="shared" si="246"/>
        <v>19.464644799406113</v>
      </c>
      <c r="U460" s="122">
        <f t="shared" si="246"/>
        <v>14.487543770342933</v>
      </c>
      <c r="V460" s="122">
        <f t="shared" si="246"/>
        <v>12.463528601410403</v>
      </c>
      <c r="W460" s="122">
        <f t="shared" si="246"/>
        <v>26.725814371157497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3.2959681313897575</v>
      </c>
      <c r="D461" s="98">
        <f>RES_hhdet_in_fech!D86</f>
        <v>0.79509623378691141</v>
      </c>
      <c r="E461" s="98">
        <f>RES_hhdet_in_fech!E86</f>
        <v>7.7593270407664692</v>
      </c>
      <c r="F461" s="98">
        <f>RES_hhdet_in_fech!F86</f>
        <v>9.8499501415369561</v>
      </c>
      <c r="G461" s="98">
        <f>RES_hhdet_in_fech!G86</f>
        <v>21.825961632194421</v>
      </c>
      <c r="H461" s="98">
        <f>RES_hhdet_in_fech!H86</f>
        <v>33.942082715865475</v>
      </c>
      <c r="I461" s="98">
        <f>RES_hhdet_in_fech!I86</f>
        <v>6.1164024117337163</v>
      </c>
      <c r="J461" s="98">
        <f>RES_hhdet_in_fech!J86</f>
        <v>11.322499629221483</v>
      </c>
      <c r="K461" s="98">
        <f>RES_hhdet_in_fech!K86</f>
        <v>20.61707083261863</v>
      </c>
      <c r="L461" s="98">
        <f>RES_hhdet_in_fech!L86</f>
        <v>25.325157721504553</v>
      </c>
      <c r="M461" s="98">
        <f>RES_hhdet_in_fech!M86</f>
        <v>56.80357725736642</v>
      </c>
      <c r="N461" s="98">
        <f>RES_hhdet_in_fech!N86</f>
        <v>57.784306667421106</v>
      </c>
      <c r="O461" s="98">
        <f>RES_hhdet_in_fech!O86</f>
        <v>42.387989456226833</v>
      </c>
      <c r="P461" s="98">
        <f>RES_hhdet_in_fech!P86</f>
        <v>52.824207810648488</v>
      </c>
      <c r="Q461" s="98">
        <f>RES_hhdet_in_fech!Q86</f>
        <v>49.246605178784769</v>
      </c>
      <c r="R461" s="98">
        <f>RES_hhdet_in_fech!R86</f>
        <v>50.50437526313943</v>
      </c>
      <c r="S461" s="98">
        <f>RES_hhdet_in_fech!S86</f>
        <v>30.340584256081957</v>
      </c>
      <c r="T461" s="98">
        <f>RES_hhdet_in_fech!T86</f>
        <v>19.464644799406113</v>
      </c>
      <c r="U461" s="98">
        <f>RES_hhdet_in_fech!U86</f>
        <v>14.487543770342933</v>
      </c>
      <c r="V461" s="98">
        <f>RES_hhdet_in_fech!V86</f>
        <v>12.463528601410403</v>
      </c>
      <c r="W461" s="98">
        <f>RES_hhdet_in_fech!W86</f>
        <v>26.725814371157497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1172.924115806481</v>
      </c>
      <c r="D462" s="122">
        <v>1361.2568148623982</v>
      </c>
      <c r="E462" s="122">
        <v>1351.5998046233626</v>
      </c>
      <c r="F462" s="122">
        <v>1287.9135197203457</v>
      </c>
      <c r="G462" s="122">
        <v>1308.047056881767</v>
      </c>
      <c r="H462" s="122">
        <v>1292.3137131609838</v>
      </c>
      <c r="I462" s="122">
        <v>1303.3911120024322</v>
      </c>
      <c r="J462" s="122">
        <v>1224.7024872613767</v>
      </c>
      <c r="K462" s="122">
        <v>1252.6952279688794</v>
      </c>
      <c r="L462" s="122">
        <v>1324.3222012570156</v>
      </c>
      <c r="M462" s="122">
        <v>1193.7859973241568</v>
      </c>
      <c r="N462" s="122">
        <v>1252.2761557987387</v>
      </c>
      <c r="O462" s="122">
        <v>1213.0358131004564</v>
      </c>
      <c r="P462" s="122">
        <v>1195.0404473225594</v>
      </c>
      <c r="Q462" s="122">
        <v>1234.1699875150141</v>
      </c>
      <c r="R462" s="122">
        <v>1229.3941890021274</v>
      </c>
      <c r="S462" s="122">
        <v>1216.899120731463</v>
      </c>
      <c r="T462" s="122">
        <v>1166.3042809620595</v>
      </c>
      <c r="U462" s="122">
        <v>1075.8171787325</v>
      </c>
      <c r="V462" s="122">
        <v>1007.4872809529494</v>
      </c>
      <c r="W462" s="122">
        <v>969.79901040378229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1270.4240229441673</v>
      </c>
      <c r="D471" s="101">
        <v>1454.3041071709563</v>
      </c>
      <c r="E471" s="101">
        <v>1449.3706973941767</v>
      </c>
      <c r="F471" s="101">
        <v>1402.4057222346551</v>
      </c>
      <c r="G471" s="101">
        <v>1404.3588042850511</v>
      </c>
      <c r="H471" s="101">
        <v>1377.1217164633558</v>
      </c>
      <c r="I471" s="101">
        <v>1427.3364856280771</v>
      </c>
      <c r="J471" s="101">
        <v>1308.2229260280833</v>
      </c>
      <c r="K471" s="101">
        <v>1382.2388734335186</v>
      </c>
      <c r="L471" s="101">
        <v>1350.3320533326371</v>
      </c>
      <c r="M471" s="101">
        <v>1369.3927481228147</v>
      </c>
      <c r="N471" s="101">
        <v>1332.9008649134082</v>
      </c>
      <c r="O471" s="101">
        <v>1308.7040246525746</v>
      </c>
      <c r="P471" s="101">
        <v>1315.8910184720364</v>
      </c>
      <c r="Q471" s="101">
        <v>1307.5212811095653</v>
      </c>
      <c r="R471" s="101">
        <v>1313.2882806910629</v>
      </c>
      <c r="S471" s="101">
        <v>1286.2498655860336</v>
      </c>
      <c r="T471" s="101">
        <v>1215.0263259614626</v>
      </c>
      <c r="U471" s="101">
        <v>1139.9632564763729</v>
      </c>
      <c r="V471" s="101">
        <v>1059.1541662513991</v>
      </c>
      <c r="W471" s="101">
        <v>1020.423042615432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1091.0206558643908</v>
      </c>
      <c r="D472" s="104">
        <v>1259.7453588854448</v>
      </c>
      <c r="E472" s="104">
        <v>1251.8798153910616</v>
      </c>
      <c r="F472" s="104">
        <v>1212.591459510302</v>
      </c>
      <c r="G472" s="104">
        <v>1217.5019645955697</v>
      </c>
      <c r="H472" s="104">
        <v>1191.1861463469897</v>
      </c>
      <c r="I472" s="104">
        <v>1248.5518312718175</v>
      </c>
      <c r="J472" s="104">
        <v>1127.671740308916</v>
      </c>
      <c r="K472" s="104">
        <v>1198.6548314880688</v>
      </c>
      <c r="L472" s="104">
        <v>1144.2910456509687</v>
      </c>
      <c r="M472" s="104">
        <v>1178.8175736790326</v>
      </c>
      <c r="N472" s="104">
        <v>1143.8687312330833</v>
      </c>
      <c r="O472" s="104">
        <v>1132.3922010402789</v>
      </c>
      <c r="P472" s="104">
        <v>1153.2413423480702</v>
      </c>
      <c r="Q472" s="104">
        <v>1154.4344146631588</v>
      </c>
      <c r="R472" s="104">
        <v>1169.6371630979133</v>
      </c>
      <c r="S472" s="104">
        <v>1151.0568243563071</v>
      </c>
      <c r="T472" s="104">
        <v>1085.2506463579998</v>
      </c>
      <c r="U472" s="104">
        <v>1019.3052917026271</v>
      </c>
      <c r="V472" s="104">
        <v>949.39430374639517</v>
      </c>
      <c r="W472" s="104">
        <v>917.30001403614528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617.51671661786725</v>
      </c>
      <c r="D473" s="98">
        <v>743.49803560172381</v>
      </c>
      <c r="E473" s="98">
        <v>724.83072104887378</v>
      </c>
      <c r="F473" s="98">
        <v>702.80488369490979</v>
      </c>
      <c r="G473" s="98">
        <v>713.14074656085882</v>
      </c>
      <c r="H473" s="98">
        <v>686.98583812688514</v>
      </c>
      <c r="I473" s="98">
        <v>760.27156469362546</v>
      </c>
      <c r="J473" s="98">
        <v>631.07937482728391</v>
      </c>
      <c r="K473" s="98">
        <v>688.892135554525</v>
      </c>
      <c r="L473" s="98">
        <v>568.77710434628409</v>
      </c>
      <c r="M473" s="98">
        <v>634.56450985841059</v>
      </c>
      <c r="N473" s="98">
        <v>589.15957774448168</v>
      </c>
      <c r="O473" s="98">
        <v>591.46561197809206</v>
      </c>
      <c r="P473" s="98">
        <v>619.75616217795152</v>
      </c>
      <c r="Q473" s="98">
        <v>622.62418581502868</v>
      </c>
      <c r="R473" s="98">
        <v>647.99045091413609</v>
      </c>
      <c r="S473" s="98">
        <v>638.3671182505218</v>
      </c>
      <c r="T473" s="98">
        <v>575.97520871265738</v>
      </c>
      <c r="U473" s="98">
        <v>521.47059115893489</v>
      </c>
      <c r="V473" s="98">
        <v>479.55581399819965</v>
      </c>
      <c r="W473" s="98">
        <v>460.52466723604311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473.50393924652371</v>
      </c>
      <c r="D474" s="98">
        <v>516.24732328372136</v>
      </c>
      <c r="E474" s="98">
        <v>527.04909434218769</v>
      </c>
      <c r="F474" s="98">
        <v>509.78657581539215</v>
      </c>
      <c r="G474" s="98">
        <v>504.36121803471093</v>
      </c>
      <c r="H474" s="98">
        <v>504.20030822010466</v>
      </c>
      <c r="I474" s="98">
        <v>488.28026657819197</v>
      </c>
      <c r="J474" s="98">
        <v>496.59236548163187</v>
      </c>
      <c r="K474" s="98">
        <v>509.76269593354368</v>
      </c>
      <c r="L474" s="98">
        <v>575.51394130468452</v>
      </c>
      <c r="M474" s="98">
        <v>544.25306382062217</v>
      </c>
      <c r="N474" s="98">
        <v>554.70915348860171</v>
      </c>
      <c r="O474" s="98">
        <v>540.92658906218708</v>
      </c>
      <c r="P474" s="98">
        <v>533.48518017011895</v>
      </c>
      <c r="Q474" s="98">
        <v>531.81022884813012</v>
      </c>
      <c r="R474" s="98">
        <v>521.64671218377714</v>
      </c>
      <c r="S474" s="98">
        <v>512.68970610578515</v>
      </c>
      <c r="T474" s="98">
        <v>509.27543764534249</v>
      </c>
      <c r="U474" s="98">
        <v>497.83470054369241</v>
      </c>
      <c r="V474" s="98">
        <v>469.83848974819551</v>
      </c>
      <c r="W474" s="98">
        <v>456.77534680010211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239.66909677431332</v>
      </c>
      <c r="D475" s="122">
        <v>239.79423483247996</v>
      </c>
      <c r="E475" s="122">
        <v>238.95749545258414</v>
      </c>
      <c r="F475" s="122">
        <v>245.72726360839869</v>
      </c>
      <c r="G475" s="122">
        <v>246.16304028020278</v>
      </c>
      <c r="H475" s="122">
        <v>269.13711947528071</v>
      </c>
      <c r="I475" s="122">
        <v>251.44147268279119</v>
      </c>
      <c r="J475" s="122">
        <v>257.79195687387528</v>
      </c>
      <c r="K475" s="122">
        <v>235.08066168551551</v>
      </c>
      <c r="L475" s="122">
        <v>286.77575304336796</v>
      </c>
      <c r="M475" s="122">
        <v>285.16385648263696</v>
      </c>
      <c r="N475" s="122">
        <v>283.88291720836645</v>
      </c>
      <c r="O475" s="122">
        <v>276.78637575100271</v>
      </c>
      <c r="P475" s="122">
        <v>269.45927094647436</v>
      </c>
      <c r="Q475" s="122">
        <v>262.372317434992</v>
      </c>
      <c r="R475" s="122">
        <v>254.60083245192098</v>
      </c>
      <c r="S475" s="122">
        <v>246.92368390365525</v>
      </c>
      <c r="T475" s="122">
        <v>239.5269384370543</v>
      </c>
      <c r="U475" s="122">
        <v>232.80051677620605</v>
      </c>
      <c r="V475" s="122">
        <v>226.8568334189747</v>
      </c>
      <c r="W475" s="122">
        <v>223.89413158089781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239.66909677431332</v>
      </c>
      <c r="D478" s="33">
        <v>239.79423483247996</v>
      </c>
      <c r="E478" s="33">
        <v>238.95749545258414</v>
      </c>
      <c r="F478" s="33">
        <v>245.72726360839869</v>
      </c>
      <c r="G478" s="33">
        <v>246.16304028020278</v>
      </c>
      <c r="H478" s="33">
        <v>269.13711947528071</v>
      </c>
      <c r="I478" s="33">
        <v>251.44147268279119</v>
      </c>
      <c r="J478" s="33">
        <v>257.79195687387528</v>
      </c>
      <c r="K478" s="33">
        <v>235.08066168551551</v>
      </c>
      <c r="L478" s="33">
        <v>286.77575304336796</v>
      </c>
      <c r="M478" s="33">
        <v>285.16385648263696</v>
      </c>
      <c r="N478" s="33">
        <v>283.88291720836645</v>
      </c>
      <c r="O478" s="33">
        <v>276.78637575100271</v>
      </c>
      <c r="P478" s="33">
        <v>269.45927094647436</v>
      </c>
      <c r="Q478" s="33">
        <v>262.372317434992</v>
      </c>
      <c r="R478" s="33">
        <v>254.60083245192098</v>
      </c>
      <c r="S478" s="33">
        <v>246.92368390365525</v>
      </c>
      <c r="T478" s="33">
        <v>239.5269384370543</v>
      </c>
      <c r="U478" s="33">
        <v>232.80051677620605</v>
      </c>
      <c r="V478" s="33">
        <v>226.8568334189747</v>
      </c>
      <c r="W478" s="33">
        <v>223.89413158089781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9448.7295709771388</v>
      </c>
      <c r="D480" s="117">
        <f t="shared" si="247"/>
        <v>9371.819743735774</v>
      </c>
      <c r="E480" s="117">
        <f t="shared" si="247"/>
        <v>9331.1365992170267</v>
      </c>
      <c r="F480" s="117">
        <f t="shared" si="247"/>
        <v>9284.9491000946782</v>
      </c>
      <c r="G480" s="117">
        <f t="shared" si="247"/>
        <v>9212.6843052177828</v>
      </c>
      <c r="H480" s="117">
        <f t="shared" si="247"/>
        <v>9230.0047143977663</v>
      </c>
      <c r="I480" s="117">
        <f t="shared" si="247"/>
        <v>9138.2517065722113</v>
      </c>
      <c r="J480" s="117">
        <f t="shared" si="247"/>
        <v>9173.3932450876891</v>
      </c>
      <c r="K480" s="117">
        <f t="shared" si="247"/>
        <v>9324.3532601215175</v>
      </c>
      <c r="L480" s="117">
        <f t="shared" si="247"/>
        <v>9383.0630279608395</v>
      </c>
      <c r="M480" s="117">
        <f t="shared" si="247"/>
        <v>9548.9470861561967</v>
      </c>
      <c r="N480" s="117">
        <f t="shared" si="247"/>
        <v>9134.8127982165697</v>
      </c>
      <c r="O480" s="117">
        <f t="shared" si="247"/>
        <v>8770.2158103381535</v>
      </c>
      <c r="P480" s="117">
        <f t="shared" si="247"/>
        <v>8072.5494543184095</v>
      </c>
      <c r="Q480" s="117">
        <f t="shared" si="247"/>
        <v>7656.1459827228209</v>
      </c>
      <c r="R480" s="117">
        <f t="shared" ref="R480:V480" si="248">R481+R484+R486+R499</f>
        <v>7382.9493490886998</v>
      </c>
      <c r="S480" s="117">
        <f t="shared" si="248"/>
        <v>7047.1228140407666</v>
      </c>
      <c r="T480" s="117">
        <f t="shared" si="248"/>
        <v>6713.5661766885178</v>
      </c>
      <c r="U480" s="117">
        <f t="shared" si="248"/>
        <v>6382.7759603989425</v>
      </c>
      <c r="V480" s="117">
        <f t="shared" si="248"/>
        <v>6061.0480386866593</v>
      </c>
      <c r="W480" s="117">
        <f t="shared" ref="W480" si="249">W481+W484+W486+W499</f>
        <v>5560.3752236710288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8334.7230745771139</v>
      </c>
      <c r="D481" s="122">
        <f t="shared" si="250"/>
        <v>8129.0832396251571</v>
      </c>
      <c r="E481" s="122">
        <f t="shared" si="250"/>
        <v>8071.125603963098</v>
      </c>
      <c r="F481" s="122">
        <f t="shared" si="250"/>
        <v>8045.0944787576664</v>
      </c>
      <c r="G481" s="122">
        <f t="shared" si="250"/>
        <v>7932.4067450595849</v>
      </c>
      <c r="H481" s="122">
        <f t="shared" si="250"/>
        <v>7910.2758003509571</v>
      </c>
      <c r="I481" s="122">
        <f t="shared" si="250"/>
        <v>7878.6208905029898</v>
      </c>
      <c r="J481" s="122">
        <f t="shared" si="250"/>
        <v>7975.9993093110761</v>
      </c>
      <c r="K481" s="122">
        <f t="shared" si="250"/>
        <v>8054.9051695111184</v>
      </c>
      <c r="L481" s="122">
        <f t="shared" si="250"/>
        <v>8075.1815706246289</v>
      </c>
      <c r="M481" s="122">
        <f t="shared" si="250"/>
        <v>8105.4471663474269</v>
      </c>
      <c r="N481" s="122">
        <f t="shared" si="250"/>
        <v>7698.9461780465435</v>
      </c>
      <c r="O481" s="122">
        <f t="shared" si="250"/>
        <v>7396.1961110511402</v>
      </c>
      <c r="P481" s="122">
        <f t="shared" si="250"/>
        <v>6630.7081865192731</v>
      </c>
      <c r="Q481" s="122">
        <f t="shared" si="250"/>
        <v>6217.3601025995213</v>
      </c>
      <c r="R481" s="122">
        <f t="shared" ref="R481:V481" si="251">SUM(R482:R483)</f>
        <v>5922.4996578520313</v>
      </c>
      <c r="S481" s="122">
        <f t="shared" si="251"/>
        <v>5688.0404428700622</v>
      </c>
      <c r="T481" s="122">
        <f t="shared" si="251"/>
        <v>5452.8732062912904</v>
      </c>
      <c r="U481" s="122">
        <f t="shared" si="251"/>
        <v>5198.4296903792938</v>
      </c>
      <c r="V481" s="122">
        <f t="shared" si="251"/>
        <v>4946.5838928200883</v>
      </c>
      <c r="W481" s="122">
        <f t="shared" ref="W481" si="252">SUM(W482:W483)</f>
        <v>4404.1879340134628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8258.6938229177213</v>
      </c>
      <c r="D482" s="98">
        <v>8056.3568420454039</v>
      </c>
      <c r="E482" s="98">
        <v>8000.2286048121778</v>
      </c>
      <c r="F482" s="98">
        <v>7975.8485686849372</v>
      </c>
      <c r="G482" s="98">
        <v>7865.7468236474988</v>
      </c>
      <c r="H482" s="98">
        <v>7845.4739653860506</v>
      </c>
      <c r="I482" s="98">
        <v>7815.9611436674377</v>
      </c>
      <c r="J482" s="98">
        <v>7912.3011210482819</v>
      </c>
      <c r="K482" s="98">
        <v>7991.3529359223912</v>
      </c>
      <c r="L482" s="98">
        <v>8010.1397992285802</v>
      </c>
      <c r="M482" s="98">
        <v>8044.0994850571942</v>
      </c>
      <c r="N482" s="98">
        <v>7640.7260797402914</v>
      </c>
      <c r="O482" s="98">
        <v>7339.8886545401901</v>
      </c>
      <c r="P482" s="98">
        <v>6583.5841249707109</v>
      </c>
      <c r="Q482" s="98">
        <v>6171.9478096744942</v>
      </c>
      <c r="R482" s="98">
        <v>5879.0606378643824</v>
      </c>
      <c r="S482" s="98">
        <v>5647.0151648425126</v>
      </c>
      <c r="T482" s="98">
        <v>5413.9891165274721</v>
      </c>
      <c r="U482" s="98">
        <v>5162.102343027288</v>
      </c>
      <c r="V482" s="98">
        <v>4912.8896309501179</v>
      </c>
      <c r="W482" s="98">
        <v>4373.4608206310822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76.02925165939179</v>
      </c>
      <c r="D483" s="98">
        <v>72.726397579753538</v>
      </c>
      <c r="E483" s="98">
        <v>70.896999150920536</v>
      </c>
      <c r="F483" s="98">
        <v>69.245910072729032</v>
      </c>
      <c r="G483" s="98">
        <v>66.659921412085978</v>
      </c>
      <c r="H483" s="98">
        <v>64.80183496490605</v>
      </c>
      <c r="I483" s="98">
        <v>62.659746835551779</v>
      </c>
      <c r="J483" s="98">
        <v>63.698188262794574</v>
      </c>
      <c r="K483" s="98">
        <v>63.55223358872761</v>
      </c>
      <c r="L483" s="98">
        <v>65.041771396049128</v>
      </c>
      <c r="M483" s="98">
        <v>61.347681290233105</v>
      </c>
      <c r="N483" s="98">
        <v>58.220098306251955</v>
      </c>
      <c r="O483" s="98">
        <v>56.307456510949898</v>
      </c>
      <c r="P483" s="98">
        <v>47.124061548562501</v>
      </c>
      <c r="Q483" s="98">
        <v>45.412292925027209</v>
      </c>
      <c r="R483" s="98">
        <v>43.439019987648457</v>
      </c>
      <c r="S483" s="98">
        <v>41.025278027549426</v>
      </c>
      <c r="T483" s="98">
        <v>38.884089763818018</v>
      </c>
      <c r="U483" s="98">
        <v>36.327347352005695</v>
      </c>
      <c r="V483" s="98">
        <v>33.694261869970639</v>
      </c>
      <c r="W483" s="98">
        <v>30.727113382380949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8.6026750892542303</v>
      </c>
      <c r="D484" s="122">
        <f t="shared" si="253"/>
        <v>2.150306121612755</v>
      </c>
      <c r="E484" s="122">
        <f t="shared" si="253"/>
        <v>21.725006019946061</v>
      </c>
      <c r="F484" s="122">
        <f t="shared" si="253"/>
        <v>28.519114430815282</v>
      </c>
      <c r="G484" s="122">
        <f t="shared" si="253"/>
        <v>65.298103091796676</v>
      </c>
      <c r="H484" s="122">
        <f t="shared" si="253"/>
        <v>104.84618982787529</v>
      </c>
      <c r="I484" s="122">
        <f t="shared" si="253"/>
        <v>19.494078232823362</v>
      </c>
      <c r="J484" s="122">
        <f t="shared" si="253"/>
        <v>37.219169545893529</v>
      </c>
      <c r="K484" s="122">
        <f t="shared" si="253"/>
        <v>69.884997655286753</v>
      </c>
      <c r="L484" s="122">
        <f t="shared" si="253"/>
        <v>88.506040444428095</v>
      </c>
      <c r="M484" s="122">
        <f t="shared" si="253"/>
        <v>205.64849423747984</v>
      </c>
      <c r="N484" s="122">
        <f t="shared" si="253"/>
        <v>217.97168512381236</v>
      </c>
      <c r="O484" s="122">
        <f t="shared" si="253"/>
        <v>167.57907505452806</v>
      </c>
      <c r="P484" s="122">
        <f t="shared" si="253"/>
        <v>219.22406102892182</v>
      </c>
      <c r="Q484" s="122">
        <f t="shared" si="253"/>
        <v>212.69770670533876</v>
      </c>
      <c r="R484" s="122">
        <f t="shared" si="253"/>
        <v>223.48359274669747</v>
      </c>
      <c r="S484" s="122">
        <f t="shared" si="253"/>
        <v>136.81801957838996</v>
      </c>
      <c r="T484" s="122">
        <f t="shared" si="253"/>
        <v>89.146169257468017</v>
      </c>
      <c r="U484" s="122">
        <f t="shared" si="253"/>
        <v>67.281308095735042</v>
      </c>
      <c r="V484" s="122">
        <f t="shared" si="253"/>
        <v>58.697183876281549</v>
      </c>
      <c r="W484" s="122">
        <f t="shared" si="253"/>
        <v>127.57777251385954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8.6026750892542303</v>
      </c>
      <c r="D485" s="98">
        <f>RES_hhdet_in_tesh!D86</f>
        <v>2.150306121612755</v>
      </c>
      <c r="E485" s="98">
        <f>RES_hhdet_in_tesh!E86</f>
        <v>21.725006019946061</v>
      </c>
      <c r="F485" s="98">
        <f>RES_hhdet_in_tesh!F86</f>
        <v>28.519114430815282</v>
      </c>
      <c r="G485" s="98">
        <f>RES_hhdet_in_tesh!G86</f>
        <v>65.298103091796676</v>
      </c>
      <c r="H485" s="98">
        <f>RES_hhdet_in_tesh!H86</f>
        <v>104.84618982787529</v>
      </c>
      <c r="I485" s="98">
        <f>RES_hhdet_in_tesh!I86</f>
        <v>19.494078232823362</v>
      </c>
      <c r="J485" s="98">
        <f>RES_hhdet_in_tesh!J86</f>
        <v>37.219169545893529</v>
      </c>
      <c r="K485" s="98">
        <f>RES_hhdet_in_tesh!K86</f>
        <v>69.884997655286753</v>
      </c>
      <c r="L485" s="98">
        <f>RES_hhdet_in_tesh!L86</f>
        <v>88.506040444428095</v>
      </c>
      <c r="M485" s="98">
        <f>RES_hhdet_in_tesh!M86</f>
        <v>205.64849423747984</v>
      </c>
      <c r="N485" s="98">
        <f>RES_hhdet_in_tesh!N86</f>
        <v>217.97168512381236</v>
      </c>
      <c r="O485" s="98">
        <f>RES_hhdet_in_tesh!O86</f>
        <v>167.57907505452806</v>
      </c>
      <c r="P485" s="98">
        <f>RES_hhdet_in_tesh!P86</f>
        <v>219.22406102892182</v>
      </c>
      <c r="Q485" s="98">
        <f>RES_hhdet_in_tesh!Q86</f>
        <v>212.69770670533876</v>
      </c>
      <c r="R485" s="98">
        <f>RES_hhdet_in_tesh!R86</f>
        <v>223.48359274669747</v>
      </c>
      <c r="S485" s="98">
        <f>RES_hhdet_in_tesh!S86</f>
        <v>136.81801957838996</v>
      </c>
      <c r="T485" s="98">
        <f>RES_hhdet_in_tesh!T86</f>
        <v>89.146169257468017</v>
      </c>
      <c r="U485" s="98">
        <f>RES_hhdet_in_tesh!U86</f>
        <v>67.281308095735042</v>
      </c>
      <c r="V485" s="98">
        <f>RES_hhdet_in_tesh!V86</f>
        <v>58.697183876281549</v>
      </c>
      <c r="W485" s="98">
        <f>RES_hhdet_in_tesh!W86</f>
        <v>127.57777251385954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921.03574351073416</v>
      </c>
      <c r="D486" s="122">
        <v>1055.8127670796562</v>
      </c>
      <c r="E486" s="122">
        <v>1053.837907554954</v>
      </c>
      <c r="F486" s="122">
        <v>1021.3318860030103</v>
      </c>
      <c r="G486" s="122">
        <v>1024.2974439466336</v>
      </c>
      <c r="H486" s="122">
        <v>1006.0207200263751</v>
      </c>
      <c r="I486" s="122">
        <v>1044.6364707420717</v>
      </c>
      <c r="J486" s="122">
        <v>959.33442743118542</v>
      </c>
      <c r="K486" s="122">
        <v>1016.0218230010527</v>
      </c>
      <c r="L486" s="122">
        <v>994.95469354325326</v>
      </c>
      <c r="M486" s="122">
        <v>1013.9912387416223</v>
      </c>
      <c r="N486" s="122">
        <v>994.11548456792752</v>
      </c>
      <c r="O486" s="122">
        <v>987.03204481737669</v>
      </c>
      <c r="P486" s="122">
        <v>1007.461871983829</v>
      </c>
      <c r="Q486" s="122">
        <v>1014.6401474453477</v>
      </c>
      <c r="R486" s="122">
        <v>1029.2052056061527</v>
      </c>
      <c r="S486" s="122">
        <v>1017.6501041202853</v>
      </c>
      <c r="T486" s="122">
        <v>969.80984914484873</v>
      </c>
      <c r="U486" s="122">
        <v>917.97492981214805</v>
      </c>
      <c r="V486" s="122">
        <v>859.31165274582622</v>
      </c>
      <c r="W486" s="122">
        <v>832.91281451283635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920.91714031803701</v>
      </c>
      <c r="D495" s="101">
        <v>1055.682953779891</v>
      </c>
      <c r="E495" s="101">
        <v>1053.6827527400415</v>
      </c>
      <c r="F495" s="101">
        <v>1021.0839700869001</v>
      </c>
      <c r="G495" s="101">
        <v>1024.1542230433568</v>
      </c>
      <c r="H495" s="101">
        <v>1005.9974490170792</v>
      </c>
      <c r="I495" s="101">
        <v>1044.5646964410555</v>
      </c>
      <c r="J495" s="101">
        <v>959.31285693579991</v>
      </c>
      <c r="K495" s="101">
        <v>1015.8966573505019</v>
      </c>
      <c r="L495" s="101">
        <v>995.00278511614988</v>
      </c>
      <c r="M495" s="101">
        <v>1013.7425952774037</v>
      </c>
      <c r="N495" s="101">
        <v>994.11230136794518</v>
      </c>
      <c r="O495" s="101">
        <v>987.04649800605353</v>
      </c>
      <c r="P495" s="101">
        <v>1006.8301494704308</v>
      </c>
      <c r="Q495" s="101">
        <v>1014.4302096559888</v>
      </c>
      <c r="R495" s="101">
        <v>1028.9876253038715</v>
      </c>
      <c r="S495" s="101">
        <v>1017.5806676543943</v>
      </c>
      <c r="T495" s="101">
        <v>970.18524270792477</v>
      </c>
      <c r="U495" s="101">
        <v>918.13714011229774</v>
      </c>
      <c r="V495" s="101">
        <v>859.56561183591486</v>
      </c>
      <c r="W495" s="101">
        <v>833.07244836748941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921.13537449631383</v>
      </c>
      <c r="D496" s="104">
        <v>1055.9543890090799</v>
      </c>
      <c r="E496" s="104">
        <v>1053.9961554346035</v>
      </c>
      <c r="F496" s="104">
        <v>1021.4949847743694</v>
      </c>
      <c r="G496" s="104">
        <v>1024.4320895143255</v>
      </c>
      <c r="H496" s="104">
        <v>1006.0484690648593</v>
      </c>
      <c r="I496" s="104">
        <v>1044.6682270789765</v>
      </c>
      <c r="J496" s="104">
        <v>959.3594871807544</v>
      </c>
      <c r="K496" s="104">
        <v>1016.0740370742116</v>
      </c>
      <c r="L496" s="104">
        <v>994.6218203912523</v>
      </c>
      <c r="M496" s="104">
        <v>1014.0124326916958</v>
      </c>
      <c r="N496" s="104">
        <v>994.11976467654097</v>
      </c>
      <c r="O496" s="104">
        <v>987.01986148791138</v>
      </c>
      <c r="P496" s="104">
        <v>1007.6803685569205</v>
      </c>
      <c r="Q496" s="104">
        <v>1014.8683575978544</v>
      </c>
      <c r="R496" s="104">
        <v>1029.3601861476657</v>
      </c>
      <c r="S496" s="104">
        <v>1017.7160278010767</v>
      </c>
      <c r="T496" s="104">
        <v>969.18534718285878</v>
      </c>
      <c r="U496" s="104">
        <v>917.8320245795984</v>
      </c>
      <c r="V496" s="104">
        <v>859.02610738061401</v>
      </c>
      <c r="W496" s="104">
        <v>832.7472682931965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447.63143524979006</v>
      </c>
      <c r="D497" s="98">
        <v>539.70706572535858</v>
      </c>
      <c r="E497" s="98">
        <v>526.94706109241577</v>
      </c>
      <c r="F497" s="98">
        <v>511.70840895897709</v>
      </c>
      <c r="G497" s="98">
        <v>520.07087147961442</v>
      </c>
      <c r="H497" s="98">
        <v>501.84816084475449</v>
      </c>
      <c r="I497" s="98">
        <v>556.38796050078452</v>
      </c>
      <c r="J497" s="98">
        <v>462.76712169912258</v>
      </c>
      <c r="K497" s="98">
        <v>506.31134114066788</v>
      </c>
      <c r="L497" s="98">
        <v>419.10787908656783</v>
      </c>
      <c r="M497" s="98">
        <v>469.75936887107378</v>
      </c>
      <c r="N497" s="98">
        <v>439.41061118793925</v>
      </c>
      <c r="O497" s="98">
        <v>446.09327242572454</v>
      </c>
      <c r="P497" s="98">
        <v>474.19518838680159</v>
      </c>
      <c r="Q497" s="98">
        <v>483.05812874972435</v>
      </c>
      <c r="R497" s="98">
        <v>507.71347396388848</v>
      </c>
      <c r="S497" s="98">
        <v>505.02632169529147</v>
      </c>
      <c r="T497" s="98">
        <v>459.90990953751634</v>
      </c>
      <c r="U497" s="98">
        <v>419.99732403590588</v>
      </c>
      <c r="V497" s="98">
        <v>389.18761763241861</v>
      </c>
      <c r="W497" s="98">
        <v>375.97192149309444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473.50393924652371</v>
      </c>
      <c r="D498" s="98">
        <v>516.24732328372136</v>
      </c>
      <c r="E498" s="98">
        <v>527.04909434218769</v>
      </c>
      <c r="F498" s="98">
        <v>509.78657581539215</v>
      </c>
      <c r="G498" s="98">
        <v>504.36121803471093</v>
      </c>
      <c r="H498" s="98">
        <v>504.20030822010466</v>
      </c>
      <c r="I498" s="98">
        <v>488.28026657819197</v>
      </c>
      <c r="J498" s="98">
        <v>496.59236548163187</v>
      </c>
      <c r="K498" s="98">
        <v>509.76269593354368</v>
      </c>
      <c r="L498" s="98">
        <v>575.51394130468452</v>
      </c>
      <c r="M498" s="98">
        <v>544.25306382062217</v>
      </c>
      <c r="N498" s="98">
        <v>554.70915348860171</v>
      </c>
      <c r="O498" s="98">
        <v>540.92658906218708</v>
      </c>
      <c r="P498" s="98">
        <v>533.48518017011895</v>
      </c>
      <c r="Q498" s="98">
        <v>531.81022884813012</v>
      </c>
      <c r="R498" s="98">
        <v>521.64671218377714</v>
      </c>
      <c r="S498" s="98">
        <v>512.68970610578515</v>
      </c>
      <c r="T498" s="98">
        <v>509.27543764534249</v>
      </c>
      <c r="U498" s="98">
        <v>497.83470054369241</v>
      </c>
      <c r="V498" s="98">
        <v>469.83848974819551</v>
      </c>
      <c r="W498" s="98">
        <v>456.77534680010211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184.36807780003679</v>
      </c>
      <c r="D499" s="122">
        <v>184.77343090934838</v>
      </c>
      <c r="E499" s="122">
        <v>184.44808167902949</v>
      </c>
      <c r="F499" s="122">
        <v>190.00362090318526</v>
      </c>
      <c r="G499" s="122">
        <v>190.6820131197675</v>
      </c>
      <c r="H499" s="122">
        <v>208.86200419255869</v>
      </c>
      <c r="I499" s="122">
        <v>195.50026709432703</v>
      </c>
      <c r="J499" s="122">
        <v>200.84033879953492</v>
      </c>
      <c r="K499" s="122">
        <v>183.54126995405886</v>
      </c>
      <c r="L499" s="122">
        <v>224.42072334852878</v>
      </c>
      <c r="M499" s="122">
        <v>223.86018682966807</v>
      </c>
      <c r="N499" s="122">
        <v>223.77945047828439</v>
      </c>
      <c r="O499" s="122">
        <v>219.40857941510927</v>
      </c>
      <c r="P499" s="122">
        <v>215.15533478638588</v>
      </c>
      <c r="Q499" s="122">
        <v>211.44802597261341</v>
      </c>
      <c r="R499" s="122">
        <v>207.76089288381812</v>
      </c>
      <c r="S499" s="122">
        <v>204.61424747202878</v>
      </c>
      <c r="T499" s="122">
        <v>201.7369519949109</v>
      </c>
      <c r="U499" s="122">
        <v>199.09003211176582</v>
      </c>
      <c r="V499" s="122">
        <v>196.455309244463</v>
      </c>
      <c r="W499" s="122">
        <v>195.69670263087045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184.36807780003679</v>
      </c>
      <c r="D502" s="33">
        <v>184.77343090934838</v>
      </c>
      <c r="E502" s="33">
        <v>184.44808167902949</v>
      </c>
      <c r="F502" s="33">
        <v>190.00362090318526</v>
      </c>
      <c r="G502" s="33">
        <v>190.6820131197675</v>
      </c>
      <c r="H502" s="33">
        <v>208.86200419255869</v>
      </c>
      <c r="I502" s="33">
        <v>195.50026709432703</v>
      </c>
      <c r="J502" s="33">
        <v>200.84033879953492</v>
      </c>
      <c r="K502" s="33">
        <v>183.54126995405886</v>
      </c>
      <c r="L502" s="33">
        <v>224.42072334852878</v>
      </c>
      <c r="M502" s="33">
        <v>223.86018682966807</v>
      </c>
      <c r="N502" s="33">
        <v>223.77945047828439</v>
      </c>
      <c r="O502" s="33">
        <v>219.40857941510927</v>
      </c>
      <c r="P502" s="33">
        <v>215.15533478638588</v>
      </c>
      <c r="Q502" s="33">
        <v>211.44802597261341</v>
      </c>
      <c r="R502" s="33">
        <v>207.76089288381812</v>
      </c>
      <c r="S502" s="33">
        <v>204.61424747202878</v>
      </c>
      <c r="T502" s="33">
        <v>201.7369519949109</v>
      </c>
      <c r="U502" s="33">
        <v>199.09003211176582</v>
      </c>
      <c r="V502" s="33">
        <v>196.455309244463</v>
      </c>
      <c r="W502" s="33">
        <v>195.69670263087045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0</v>
      </c>
      <c r="M504" s="117">
        <f t="shared" si="254"/>
        <v>0</v>
      </c>
      <c r="N504" s="117">
        <f t="shared" si="254"/>
        <v>0</v>
      </c>
      <c r="O504" s="117">
        <f t="shared" si="254"/>
        <v>0</v>
      </c>
      <c r="P504" s="117">
        <f t="shared" si="254"/>
        <v>0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0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138.23449753478434</v>
      </c>
      <c r="D528" s="118">
        <f t="shared" si="261"/>
        <v>133.65502902912883</v>
      </c>
      <c r="E528" s="118">
        <f t="shared" si="261"/>
        <v>129.60128112174655</v>
      </c>
      <c r="F528" s="118">
        <f t="shared" si="261"/>
        <v>124.50871566323498</v>
      </c>
      <c r="G528" s="118">
        <f t="shared" si="261"/>
        <v>119.60451393765661</v>
      </c>
      <c r="H528" s="118">
        <f t="shared" si="261"/>
        <v>116.59295643040446</v>
      </c>
      <c r="I528" s="118">
        <f t="shared" si="261"/>
        <v>112.08341894979291</v>
      </c>
      <c r="J528" s="118">
        <f t="shared" si="261"/>
        <v>109.5178887707354</v>
      </c>
      <c r="K528" s="118">
        <f t="shared" si="261"/>
        <v>108.61376095395167</v>
      </c>
      <c r="L528" s="118">
        <f t="shared" si="261"/>
        <v>107.54813761042219</v>
      </c>
      <c r="M528" s="118">
        <f t="shared" si="261"/>
        <v>103.31330499859634</v>
      </c>
      <c r="N528" s="118">
        <f t="shared" si="261"/>
        <v>97.603519633554953</v>
      </c>
      <c r="O528" s="118">
        <f t="shared" si="261"/>
        <v>91.855450435720329</v>
      </c>
      <c r="P528" s="118">
        <f t="shared" si="261"/>
        <v>82.295252056671529</v>
      </c>
      <c r="Q528" s="118">
        <f t="shared" si="261"/>
        <v>76.904998911628155</v>
      </c>
      <c r="R528" s="118">
        <f t="shared" ref="R528:V528" si="262">R529+R532+R534+R547</f>
        <v>72.371532373919621</v>
      </c>
      <c r="S528" s="118">
        <f t="shared" si="262"/>
        <v>68.211335424537097</v>
      </c>
      <c r="T528" s="118">
        <f t="shared" si="262"/>
        <v>63.976328919537004</v>
      </c>
      <c r="U528" s="118">
        <f t="shared" si="262"/>
        <v>59.604315967449089</v>
      </c>
      <c r="V528" s="118">
        <f t="shared" si="262"/>
        <v>55.713913692269152</v>
      </c>
      <c r="W528" s="118">
        <f t="shared" ref="W528" si="263">W529+W532+W534+W547</f>
        <v>49.600960549167425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125.09588040264211</v>
      </c>
      <c r="D529" s="123">
        <f t="shared" si="264"/>
        <v>118.88807926725056</v>
      </c>
      <c r="E529" s="123">
        <f t="shared" si="264"/>
        <v>114.97214619795852</v>
      </c>
      <c r="F529" s="123">
        <f t="shared" si="264"/>
        <v>110.61219406833601</v>
      </c>
      <c r="G529" s="123">
        <f t="shared" si="264"/>
        <v>105.60506719899089</v>
      </c>
      <c r="H529" s="123">
        <f t="shared" si="264"/>
        <v>102.53715961005449</v>
      </c>
      <c r="I529" s="123">
        <f t="shared" si="264"/>
        <v>98.566259166026796</v>
      </c>
      <c r="J529" s="123">
        <f t="shared" si="264"/>
        <v>96.747692354395241</v>
      </c>
      <c r="K529" s="123">
        <f t="shared" si="264"/>
        <v>95.752093725279792</v>
      </c>
      <c r="L529" s="123">
        <f t="shared" si="264"/>
        <v>93.692009351968764</v>
      </c>
      <c r="M529" s="123">
        <f t="shared" si="264"/>
        <v>90.591494012991944</v>
      </c>
      <c r="N529" s="123">
        <f t="shared" si="264"/>
        <v>84.467317410140154</v>
      </c>
      <c r="O529" s="123">
        <f t="shared" si="264"/>
        <v>79.368469727822344</v>
      </c>
      <c r="P529" s="123">
        <f t="shared" si="264"/>
        <v>70.013275595222055</v>
      </c>
      <c r="Q529" s="123">
        <f t="shared" si="264"/>
        <v>64.477134543991127</v>
      </c>
      <c r="R529" s="123">
        <f t="shared" ref="R529:V529" si="265">SUM(R530:R531)</f>
        <v>60.101183999986198</v>
      </c>
      <c r="S529" s="123">
        <f t="shared" si="265"/>
        <v>56.339228476817524</v>
      </c>
      <c r="T529" s="123">
        <f t="shared" si="265"/>
        <v>52.724013937268964</v>
      </c>
      <c r="U529" s="123">
        <f t="shared" si="265"/>
        <v>49.212430094882393</v>
      </c>
      <c r="V529" s="123">
        <f t="shared" si="265"/>
        <v>45.972508137643487</v>
      </c>
      <c r="W529" s="123">
        <f t="shared" ref="W529" si="266">SUM(W530:W531)</f>
        <v>40.148961489180067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124.39037375565044</v>
      </c>
      <c r="D530" s="99">
        <v>118.21763594024803</v>
      </c>
      <c r="E530" s="99">
        <v>114.32323737183845</v>
      </c>
      <c r="F530" s="99">
        <v>109.98875185140699</v>
      </c>
      <c r="G530" s="99">
        <v>105.01294748560937</v>
      </c>
      <c r="H530" s="99">
        <v>101.96623979645388</v>
      </c>
      <c r="I530" s="99">
        <v>98.023652189765713</v>
      </c>
      <c r="J530" s="99">
        <v>96.203155502757312</v>
      </c>
      <c r="K530" s="99">
        <v>95.210200663280133</v>
      </c>
      <c r="L530" s="99">
        <v>93.141279458214612</v>
      </c>
      <c r="M530" s="99">
        <v>90.083304618787793</v>
      </c>
      <c r="N530" s="99">
        <v>83.987506775352003</v>
      </c>
      <c r="O530" s="99">
        <v>78.909583516832924</v>
      </c>
      <c r="P530" s="99">
        <v>69.631829942939532</v>
      </c>
      <c r="Q530" s="99">
        <v>64.112027889778801</v>
      </c>
      <c r="R530" s="99">
        <v>59.753831691206543</v>
      </c>
      <c r="S530" s="99">
        <v>56.013255767323926</v>
      </c>
      <c r="T530" s="99">
        <v>52.417034848357275</v>
      </c>
      <c r="U530" s="99">
        <v>48.927109141924156</v>
      </c>
      <c r="V530" s="99">
        <v>45.709252236391237</v>
      </c>
      <c r="W530" s="99">
        <v>39.910983665831914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0.70550664699167209</v>
      </c>
      <c r="D531" s="99">
        <v>0.67044332700253739</v>
      </c>
      <c r="E531" s="99">
        <v>0.64890882612007261</v>
      </c>
      <c r="F531" s="99">
        <v>0.62344221692901969</v>
      </c>
      <c r="G531" s="99">
        <v>0.59211971338151903</v>
      </c>
      <c r="H531" s="99">
        <v>0.57091981360060939</v>
      </c>
      <c r="I531" s="99">
        <v>0.54260697626108745</v>
      </c>
      <c r="J531" s="99">
        <v>0.54453685163792909</v>
      </c>
      <c r="K531" s="99">
        <v>0.54189306199965825</v>
      </c>
      <c r="L531" s="99">
        <v>0.55072989375415893</v>
      </c>
      <c r="M531" s="99">
        <v>0.50818939420415277</v>
      </c>
      <c r="N531" s="99">
        <v>0.47981063478815772</v>
      </c>
      <c r="O531" s="99">
        <v>0.45888621098941884</v>
      </c>
      <c r="P531" s="99">
        <v>0.38144565228252159</v>
      </c>
      <c r="Q531" s="99">
        <v>0.36510665421232569</v>
      </c>
      <c r="R531" s="99">
        <v>0.34735230877965562</v>
      </c>
      <c r="S531" s="99">
        <v>0.32597270949359508</v>
      </c>
      <c r="T531" s="99">
        <v>0.30697908891169234</v>
      </c>
      <c r="U531" s="99">
        <v>0.28532095295823456</v>
      </c>
      <c r="V531" s="99">
        <v>0.26325590125225418</v>
      </c>
      <c r="W531" s="99">
        <v>0.23797782334815523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3.0584641755854375E-2</v>
      </c>
      <c r="D532" s="123">
        <f t="shared" si="267"/>
        <v>7.3297589597052428E-3</v>
      </c>
      <c r="E532" s="123">
        <f t="shared" si="267"/>
        <v>7.1019871952367822E-2</v>
      </c>
      <c r="F532" s="123">
        <f t="shared" si="267"/>
        <v>8.8682129333419776E-2</v>
      </c>
      <c r="G532" s="123">
        <f t="shared" si="267"/>
        <v>0.19387334806530154</v>
      </c>
      <c r="H532" s="123">
        <f t="shared" si="267"/>
        <v>0.29903794464852429</v>
      </c>
      <c r="I532" s="123">
        <f t="shared" si="267"/>
        <v>5.2965464845188909E-2</v>
      </c>
      <c r="J532" s="123">
        <f t="shared" si="267"/>
        <v>9.6792679178429597E-2</v>
      </c>
      <c r="K532" s="123">
        <f t="shared" si="267"/>
        <v>0.17579630190894185</v>
      </c>
      <c r="L532" s="123">
        <f t="shared" si="267"/>
        <v>0.2144363709952514</v>
      </c>
      <c r="M532" s="123">
        <f t="shared" si="267"/>
        <v>0.47054713247402902</v>
      </c>
      <c r="N532" s="123">
        <f t="shared" si="267"/>
        <v>0.47621913513518743</v>
      </c>
      <c r="O532" s="123">
        <f t="shared" si="267"/>
        <v>0.34544738971196037</v>
      </c>
      <c r="P532" s="123">
        <f t="shared" si="267"/>
        <v>0.42758547846890627</v>
      </c>
      <c r="Q532" s="123">
        <f t="shared" si="267"/>
        <v>0.39593383399128873</v>
      </c>
      <c r="R532" s="123">
        <f t="shared" si="267"/>
        <v>0.40384915120354392</v>
      </c>
      <c r="S532" s="123">
        <f t="shared" si="267"/>
        <v>0.24107581796111771</v>
      </c>
      <c r="T532" s="123">
        <f t="shared" si="267"/>
        <v>0.15366796452752279</v>
      </c>
      <c r="U532" s="123">
        <f t="shared" si="267"/>
        <v>0.11378754838674332</v>
      </c>
      <c r="V532" s="123">
        <f t="shared" si="267"/>
        <v>9.7378523008149281E-2</v>
      </c>
      <c r="W532" s="123">
        <f t="shared" si="267"/>
        <v>0.20698824038908401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3.0584641755854375E-2</v>
      </c>
      <c r="D533" s="99">
        <f>RES_hhdet_in_fecs!D86</f>
        <v>7.3297589597052428E-3</v>
      </c>
      <c r="E533" s="99">
        <f>RES_hhdet_in_fecs!E86</f>
        <v>7.1019871952367822E-2</v>
      </c>
      <c r="F533" s="99">
        <f>RES_hhdet_in_fecs!F86</f>
        <v>8.8682129333419776E-2</v>
      </c>
      <c r="G533" s="99">
        <f>RES_hhdet_in_fecs!G86</f>
        <v>0.19387334806530154</v>
      </c>
      <c r="H533" s="99">
        <f>RES_hhdet_in_fecs!H86</f>
        <v>0.29903794464852429</v>
      </c>
      <c r="I533" s="99">
        <f>RES_hhdet_in_fecs!I86</f>
        <v>5.2965464845188909E-2</v>
      </c>
      <c r="J533" s="99">
        <f>RES_hhdet_in_fecs!J86</f>
        <v>9.6792679178429597E-2</v>
      </c>
      <c r="K533" s="99">
        <f>RES_hhdet_in_fecs!K86</f>
        <v>0.17579630190894185</v>
      </c>
      <c r="L533" s="99">
        <f>RES_hhdet_in_fecs!L86</f>
        <v>0.2144363709952514</v>
      </c>
      <c r="M533" s="99">
        <f>RES_hhdet_in_fecs!M86</f>
        <v>0.47054713247402902</v>
      </c>
      <c r="N533" s="99">
        <f>RES_hhdet_in_fecs!N86</f>
        <v>0.47621913513518743</v>
      </c>
      <c r="O533" s="99">
        <f>RES_hhdet_in_fecs!O86</f>
        <v>0.34544738971196037</v>
      </c>
      <c r="P533" s="99">
        <f>RES_hhdet_in_fecs!P86</f>
        <v>0.42758547846890627</v>
      </c>
      <c r="Q533" s="99">
        <f>RES_hhdet_in_fecs!Q86</f>
        <v>0.39593383399128873</v>
      </c>
      <c r="R533" s="99">
        <f>RES_hhdet_in_fecs!R86</f>
        <v>0.40384915120354392</v>
      </c>
      <c r="S533" s="99">
        <f>RES_hhdet_in_fecs!S86</f>
        <v>0.24107581796111771</v>
      </c>
      <c r="T533" s="99">
        <f>RES_hhdet_in_fecs!T86</f>
        <v>0.15366796452752279</v>
      </c>
      <c r="U533" s="99">
        <f>RES_hhdet_in_fecs!U86</f>
        <v>0.11378754838674332</v>
      </c>
      <c r="V533" s="99">
        <f>RES_hhdet_in_fecs!V86</f>
        <v>9.7378523008149281E-2</v>
      </c>
      <c r="W533" s="99">
        <f>RES_hhdet_in_fecs!W86</f>
        <v>0.20698824038908401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10.88404452309352</v>
      </c>
      <c r="D534" s="123">
        <v>12.549027289030699</v>
      </c>
      <c r="E534" s="123">
        <v>12.370975543481487</v>
      </c>
      <c r="F534" s="123">
        <v>11.595481366393784</v>
      </c>
      <c r="G534" s="123">
        <v>11.618982321061432</v>
      </c>
      <c r="H534" s="123">
        <v>11.38559586516255</v>
      </c>
      <c r="I534" s="123">
        <v>11.28681722933406</v>
      </c>
      <c r="J534" s="123">
        <v>10.469617029845377</v>
      </c>
      <c r="K534" s="123">
        <v>10.681400393090525</v>
      </c>
      <c r="L534" s="123">
        <v>11.213468045841893</v>
      </c>
      <c r="M534" s="123">
        <v>9.8890352500763328</v>
      </c>
      <c r="N534" s="123">
        <v>10.320412275555089</v>
      </c>
      <c r="O534" s="123">
        <v>9.8858205033624369</v>
      </c>
      <c r="P534" s="123">
        <v>9.673253279817418</v>
      </c>
      <c r="Q534" s="123">
        <v>9.9225043671499353</v>
      </c>
      <c r="R534" s="123">
        <v>9.8306294679669275</v>
      </c>
      <c r="S534" s="123">
        <v>9.6690607020099026</v>
      </c>
      <c r="T534" s="123">
        <v>9.2076483656482662</v>
      </c>
      <c r="U534" s="123">
        <v>8.4496448273658178</v>
      </c>
      <c r="V534" s="123">
        <v>7.8715768628791407</v>
      </c>
      <c r="W534" s="123">
        <v>7.5109775106119585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11.78878619903255</v>
      </c>
      <c r="D543" s="102">
        <v>13.406802983963431</v>
      </c>
      <c r="E543" s="102">
        <v>13.265856793977923</v>
      </c>
      <c r="F543" s="102">
        <v>12.626289864421141</v>
      </c>
      <c r="G543" s="102">
        <v>12.474490144347977</v>
      </c>
      <c r="H543" s="102">
        <v>12.132774852662697</v>
      </c>
      <c r="I543" s="102">
        <v>12.360131881898274</v>
      </c>
      <c r="J543" s="102">
        <v>11.183608400931282</v>
      </c>
      <c r="K543" s="102">
        <v>11.78598474425144</v>
      </c>
      <c r="L543" s="102">
        <v>11.433701947267254</v>
      </c>
      <c r="M543" s="102">
        <v>11.343719215788617</v>
      </c>
      <c r="N543" s="102">
        <v>10.984866544533299</v>
      </c>
      <c r="O543" s="102">
        <v>10.665483195154394</v>
      </c>
      <c r="P543" s="102">
        <v>10.651478064056834</v>
      </c>
      <c r="Q543" s="102">
        <v>10.512235553607891</v>
      </c>
      <c r="R543" s="102">
        <v>10.501473479857845</v>
      </c>
      <c r="S543" s="102">
        <v>10.220097801391962</v>
      </c>
      <c r="T543" s="102">
        <v>9.5922953787242555</v>
      </c>
      <c r="U543" s="102">
        <v>8.9534586581162294</v>
      </c>
      <c r="V543" s="102">
        <v>8.275254275568285</v>
      </c>
      <c r="W543" s="102">
        <v>7.9030545939654289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10.124028685246945</v>
      </c>
      <c r="D544" s="105">
        <v>11.613222951968265</v>
      </c>
      <c r="E544" s="105">
        <v>11.458254526676667</v>
      </c>
      <c r="F544" s="105">
        <v>10.917333701763631</v>
      </c>
      <c r="G544" s="105">
        <v>10.814697933128059</v>
      </c>
      <c r="H544" s="105">
        <v>10.494637582475093</v>
      </c>
      <c r="I544" s="105">
        <v>10.811932190687706</v>
      </c>
      <c r="J544" s="105">
        <v>9.6401300554343496</v>
      </c>
      <c r="K544" s="105">
        <v>10.220612246600327</v>
      </c>
      <c r="L544" s="105">
        <v>9.6890855287110735</v>
      </c>
      <c r="M544" s="105">
        <v>9.7650404391164969</v>
      </c>
      <c r="N544" s="105">
        <v>9.4269916749407674</v>
      </c>
      <c r="O544" s="105">
        <v>9.2286030783203561</v>
      </c>
      <c r="P544" s="105">
        <v>9.3349104813005948</v>
      </c>
      <c r="Q544" s="105">
        <v>9.2814447255743353</v>
      </c>
      <c r="R544" s="105">
        <v>9.3527931604365904</v>
      </c>
      <c r="S544" s="105">
        <v>9.1459005241732729</v>
      </c>
      <c r="T544" s="105">
        <v>8.5677524325078149</v>
      </c>
      <c r="U544" s="105">
        <v>8.0057911844176441</v>
      </c>
      <c r="V544" s="105">
        <v>7.4176918919022885</v>
      </c>
      <c r="W544" s="105">
        <v>7.104379053800951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5.7301911921233719</v>
      </c>
      <c r="D545" s="99">
        <v>6.854090305545971</v>
      </c>
      <c r="E545" s="99">
        <v>6.6342589667348904</v>
      </c>
      <c r="F545" s="99">
        <v>6.3275684339926865</v>
      </c>
      <c r="G545" s="99">
        <v>6.3346113453073807</v>
      </c>
      <c r="H545" s="99">
        <v>6.0525111188914051</v>
      </c>
      <c r="I545" s="99">
        <v>6.5836310500640911</v>
      </c>
      <c r="J545" s="99">
        <v>5.3949097340779728</v>
      </c>
      <c r="K545" s="99">
        <v>5.8740007650862367</v>
      </c>
      <c r="L545" s="99">
        <v>4.8160212663804343</v>
      </c>
      <c r="M545" s="99">
        <v>5.256579337086392</v>
      </c>
      <c r="N545" s="99">
        <v>4.8554543742284721</v>
      </c>
      <c r="O545" s="99">
        <v>4.8202392796482183</v>
      </c>
      <c r="P545" s="99">
        <v>5.0166154140695527</v>
      </c>
      <c r="Q545" s="99">
        <v>5.0057862898465899</v>
      </c>
      <c r="R545" s="99">
        <v>5.1815390691639749</v>
      </c>
      <c r="S545" s="99">
        <v>5.0722449473225595</v>
      </c>
      <c r="T545" s="99">
        <v>4.5471642998535309</v>
      </c>
      <c r="U545" s="99">
        <v>4.0957156757812783</v>
      </c>
      <c r="V545" s="99">
        <v>3.7468070528462492</v>
      </c>
      <c r="W545" s="99">
        <v>3.5667085463943731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4.3938374931235744</v>
      </c>
      <c r="D546" s="99">
        <v>4.7591326464222972</v>
      </c>
      <c r="E546" s="99">
        <v>4.8239955599417748</v>
      </c>
      <c r="F546" s="99">
        <v>4.589765267770944</v>
      </c>
      <c r="G546" s="99">
        <v>4.4800865878206784</v>
      </c>
      <c r="H546" s="99">
        <v>4.4421264635836888</v>
      </c>
      <c r="I546" s="99">
        <v>4.2283011406236142</v>
      </c>
      <c r="J546" s="99">
        <v>4.2452203213563742</v>
      </c>
      <c r="K546" s="99">
        <v>4.3466114815140884</v>
      </c>
      <c r="L546" s="99">
        <v>4.8730642623306384</v>
      </c>
      <c r="M546" s="99">
        <v>4.5084611020301057</v>
      </c>
      <c r="N546" s="99">
        <v>4.5715373007122961</v>
      </c>
      <c r="O546" s="99">
        <v>4.4083637986721405</v>
      </c>
      <c r="P546" s="99">
        <v>4.3182950672310438</v>
      </c>
      <c r="Q546" s="99">
        <v>4.2756584357277463</v>
      </c>
      <c r="R546" s="99">
        <v>4.1712540912726146</v>
      </c>
      <c r="S546" s="99">
        <v>4.0736555768507126</v>
      </c>
      <c r="T546" s="99">
        <v>4.0205881326542841</v>
      </c>
      <c r="U546" s="99">
        <v>3.9100755086363672</v>
      </c>
      <c r="V546" s="99">
        <v>3.6708848390560394</v>
      </c>
      <c r="W546" s="99">
        <v>3.5376705074065775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2.2239879672928642</v>
      </c>
      <c r="D547" s="123">
        <v>2.2105927138878703</v>
      </c>
      <c r="E547" s="123">
        <v>2.1871395083541505</v>
      </c>
      <c r="F547" s="123">
        <v>2.2123580991717642</v>
      </c>
      <c r="G547" s="123">
        <v>2.1865910695389736</v>
      </c>
      <c r="H547" s="123">
        <v>2.3711630105389094</v>
      </c>
      <c r="I547" s="123">
        <v>2.1773770895868751</v>
      </c>
      <c r="J547" s="123">
        <v>2.2037867073163468</v>
      </c>
      <c r="K547" s="123">
        <v>2.0044705336723982</v>
      </c>
      <c r="L547" s="123">
        <v>2.4282238416162905</v>
      </c>
      <c r="M547" s="123">
        <v>2.3622286030540303</v>
      </c>
      <c r="N547" s="123">
        <v>2.3395708127245372</v>
      </c>
      <c r="O547" s="123">
        <v>2.2557128148235814</v>
      </c>
      <c r="P547" s="123">
        <v>2.1811377031631523</v>
      </c>
      <c r="Q547" s="123">
        <v>2.1094261664957932</v>
      </c>
      <c r="R547" s="123">
        <v>2.0358697547629565</v>
      </c>
      <c r="S547" s="123">
        <v>1.9619704277485541</v>
      </c>
      <c r="T547" s="123">
        <v>1.8909986520922506</v>
      </c>
      <c r="U547" s="123">
        <v>1.8284534968141366</v>
      </c>
      <c r="V547" s="123">
        <v>1.7724501687383818</v>
      </c>
      <c r="W547" s="123">
        <v>1.7340333089863087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2.2239879672928642</v>
      </c>
      <c r="D550" s="110">
        <v>2.2105927138878703</v>
      </c>
      <c r="E550" s="110">
        <v>2.1871395083541505</v>
      </c>
      <c r="F550" s="110">
        <v>2.2123580991717642</v>
      </c>
      <c r="G550" s="110">
        <v>2.1865910695389736</v>
      </c>
      <c r="H550" s="110">
        <v>2.3711630105389094</v>
      </c>
      <c r="I550" s="110">
        <v>2.1773770895868751</v>
      </c>
      <c r="J550" s="110">
        <v>2.2037867073163468</v>
      </c>
      <c r="K550" s="110">
        <v>2.0044705336723982</v>
      </c>
      <c r="L550" s="110">
        <v>2.4282238416162905</v>
      </c>
      <c r="M550" s="110">
        <v>2.3622286030540303</v>
      </c>
      <c r="N550" s="110">
        <v>2.3395708127245372</v>
      </c>
      <c r="O550" s="110">
        <v>2.2557128148235814</v>
      </c>
      <c r="P550" s="110">
        <v>2.1811377031631523</v>
      </c>
      <c r="Q550" s="110">
        <v>2.1094261664957932</v>
      </c>
      <c r="R550" s="110">
        <v>2.0358697547629565</v>
      </c>
      <c r="S550" s="110">
        <v>1.9619704277485541</v>
      </c>
      <c r="T550" s="110">
        <v>1.8909986520922506</v>
      </c>
      <c r="U550" s="110">
        <v>1.8284534968141366</v>
      </c>
      <c r="V550" s="110">
        <v>1.7724501687383818</v>
      </c>
      <c r="W550" s="110">
        <v>1.7340333089863087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87.678641739303245</v>
      </c>
      <c r="D552" s="118">
        <f t="shared" si="268"/>
        <v>86.396057252359967</v>
      </c>
      <c r="E552" s="118">
        <f t="shared" si="268"/>
        <v>85.406391941560031</v>
      </c>
      <c r="F552" s="118">
        <f t="shared" si="268"/>
        <v>83.59525125680824</v>
      </c>
      <c r="G552" s="118">
        <f t="shared" si="268"/>
        <v>81.833459666979678</v>
      </c>
      <c r="H552" s="118">
        <f t="shared" si="268"/>
        <v>81.318570283241343</v>
      </c>
      <c r="I552" s="118">
        <f t="shared" si="268"/>
        <v>79.133405052357105</v>
      </c>
      <c r="J552" s="118">
        <f t="shared" si="268"/>
        <v>78.420608383839522</v>
      </c>
      <c r="K552" s="118">
        <f t="shared" si="268"/>
        <v>79.50629040031049</v>
      </c>
      <c r="L552" s="118">
        <f t="shared" si="268"/>
        <v>79.449455227957472</v>
      </c>
      <c r="M552" s="118">
        <f t="shared" si="268"/>
        <v>79.101174371097215</v>
      </c>
      <c r="N552" s="118">
        <f t="shared" si="268"/>
        <v>75.282942744749931</v>
      </c>
      <c r="O552" s="118">
        <f t="shared" si="268"/>
        <v>71.474212336032906</v>
      </c>
      <c r="P552" s="118">
        <f t="shared" si="268"/>
        <v>65.343240607819183</v>
      </c>
      <c r="Q552" s="118">
        <f t="shared" si="268"/>
        <v>61.554034466569334</v>
      </c>
      <c r="R552" s="118">
        <f t="shared" ref="R552:V552" si="269">R553+R556+R558+R571</f>
        <v>59.03642629917541</v>
      </c>
      <c r="S552" s="118">
        <f t="shared" si="269"/>
        <v>55.994007311404303</v>
      </c>
      <c r="T552" s="118">
        <f t="shared" si="269"/>
        <v>53.001740320687745</v>
      </c>
      <c r="U552" s="118">
        <f t="shared" si="269"/>
        <v>50.131370779523458</v>
      </c>
      <c r="V552" s="118">
        <f t="shared" si="269"/>
        <v>47.355442007166147</v>
      </c>
      <c r="W552" s="118">
        <f t="shared" ref="W552" si="270">W553+W556+W558+W571</f>
        <v>43.06444202100019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77.34131800076247</v>
      </c>
      <c r="D553" s="123">
        <f t="shared" si="271"/>
        <v>74.939633943481851</v>
      </c>
      <c r="E553" s="123">
        <f t="shared" si="271"/>
        <v>73.873714033880276</v>
      </c>
      <c r="F553" s="123">
        <f t="shared" si="271"/>
        <v>72.432458927496995</v>
      </c>
      <c r="G553" s="123">
        <f t="shared" si="271"/>
        <v>70.461145300101094</v>
      </c>
      <c r="H553" s="123">
        <f t="shared" si="271"/>
        <v>69.69143987838504</v>
      </c>
      <c r="I553" s="123">
        <f t="shared" si="271"/>
        <v>68.225533526696665</v>
      </c>
      <c r="J553" s="123">
        <f t="shared" si="271"/>
        <v>68.184444032223468</v>
      </c>
      <c r="K553" s="123">
        <f t="shared" si="271"/>
        <v>68.682042784999254</v>
      </c>
      <c r="L553" s="123">
        <f t="shared" si="271"/>
        <v>68.37519632353964</v>
      </c>
      <c r="M553" s="123">
        <f t="shared" si="271"/>
        <v>67.143569220368391</v>
      </c>
      <c r="N553" s="123">
        <f t="shared" si="271"/>
        <v>63.449502153995667</v>
      </c>
      <c r="O553" s="123">
        <f t="shared" si="271"/>
        <v>60.276429081375959</v>
      </c>
      <c r="P553" s="123">
        <f t="shared" si="271"/>
        <v>53.672258421431714</v>
      </c>
      <c r="Q553" s="123">
        <f t="shared" si="271"/>
        <v>49.986455183862603</v>
      </c>
      <c r="R553" s="123">
        <f t="shared" ref="R553:V553" si="272">SUM(R554:R555)</f>
        <v>47.358203073793341</v>
      </c>
      <c r="S553" s="123">
        <f t="shared" si="272"/>
        <v>45.195207540736241</v>
      </c>
      <c r="T553" s="123">
        <f t="shared" si="272"/>
        <v>43.048919467722101</v>
      </c>
      <c r="U553" s="123">
        <f t="shared" si="272"/>
        <v>40.829320643019898</v>
      </c>
      <c r="V553" s="123">
        <f t="shared" si="272"/>
        <v>38.648046538298331</v>
      </c>
      <c r="W553" s="123">
        <f t="shared" ref="W553" si="273">SUM(W554:W555)</f>
        <v>34.10990954827917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76.635811353770805</v>
      </c>
      <c r="D554" s="99">
        <v>74.269190616479321</v>
      </c>
      <c r="E554" s="99">
        <v>73.224805207760198</v>
      </c>
      <c r="F554" s="99">
        <v>71.809016710567974</v>
      </c>
      <c r="G554" s="99">
        <v>69.869025586719573</v>
      </c>
      <c r="H554" s="99">
        <v>69.120520064784429</v>
      </c>
      <c r="I554" s="99">
        <v>67.682926550435582</v>
      </c>
      <c r="J554" s="99">
        <v>67.639907180585539</v>
      </c>
      <c r="K554" s="99">
        <v>68.140149722999595</v>
      </c>
      <c r="L554" s="99">
        <v>67.824466429785488</v>
      </c>
      <c r="M554" s="99">
        <v>66.63537982616424</v>
      </c>
      <c r="N554" s="99">
        <v>62.969691519207508</v>
      </c>
      <c r="O554" s="99">
        <v>59.817542870386539</v>
      </c>
      <c r="P554" s="99">
        <v>53.290812769149191</v>
      </c>
      <c r="Q554" s="99">
        <v>49.621348529650277</v>
      </c>
      <c r="R554" s="99">
        <v>47.010850765013686</v>
      </c>
      <c r="S554" s="99">
        <v>44.869234831242643</v>
      </c>
      <c r="T554" s="99">
        <v>42.741940378810405</v>
      </c>
      <c r="U554" s="99">
        <v>40.543999690061661</v>
      </c>
      <c r="V554" s="99">
        <v>38.384790637046081</v>
      </c>
      <c r="W554" s="99">
        <v>33.871931724931017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0.70550664699167209</v>
      </c>
      <c r="D555" s="99">
        <v>0.67044332700253739</v>
      </c>
      <c r="E555" s="99">
        <v>0.64890882612007261</v>
      </c>
      <c r="F555" s="99">
        <v>0.62344221692901969</v>
      </c>
      <c r="G555" s="99">
        <v>0.59211971338151903</v>
      </c>
      <c r="H555" s="99">
        <v>0.57091981360060939</v>
      </c>
      <c r="I555" s="99">
        <v>0.54260697626108745</v>
      </c>
      <c r="J555" s="99">
        <v>0.54453685163792909</v>
      </c>
      <c r="K555" s="99">
        <v>0.54189306199965825</v>
      </c>
      <c r="L555" s="99">
        <v>0.55072989375415893</v>
      </c>
      <c r="M555" s="99">
        <v>0.50818939420415277</v>
      </c>
      <c r="N555" s="99">
        <v>0.47981063478815772</v>
      </c>
      <c r="O555" s="99">
        <v>0.45888621098941884</v>
      </c>
      <c r="P555" s="99">
        <v>0.38144565228252159</v>
      </c>
      <c r="Q555" s="99">
        <v>0.36510665421232569</v>
      </c>
      <c r="R555" s="99">
        <v>0.34735230877965562</v>
      </c>
      <c r="S555" s="99">
        <v>0.32597270949359508</v>
      </c>
      <c r="T555" s="99">
        <v>0.30697908891169234</v>
      </c>
      <c r="U555" s="99">
        <v>0.28532095295823456</v>
      </c>
      <c r="V555" s="99">
        <v>0.26325590125225418</v>
      </c>
      <c r="W555" s="99">
        <v>0.23797782334815523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7.9827754777444401E-2</v>
      </c>
      <c r="D556" s="123">
        <f t="shared" si="274"/>
        <v>1.9823041402085406E-2</v>
      </c>
      <c r="E556" s="123">
        <f t="shared" si="274"/>
        <v>0.19884548461416318</v>
      </c>
      <c r="F556" s="123">
        <f t="shared" si="274"/>
        <v>0.25676635496487099</v>
      </c>
      <c r="G556" s="123">
        <f t="shared" si="274"/>
        <v>0.58002309735788837</v>
      </c>
      <c r="H556" s="123">
        <f t="shared" si="274"/>
        <v>0.92372024936765551</v>
      </c>
      <c r="I556" s="123">
        <f t="shared" si="274"/>
        <v>0.16881049444182966</v>
      </c>
      <c r="J556" s="123">
        <f t="shared" si="274"/>
        <v>0.31817560212991192</v>
      </c>
      <c r="K556" s="123">
        <f t="shared" si="274"/>
        <v>0.59589086376311706</v>
      </c>
      <c r="L556" s="123">
        <f t="shared" si="274"/>
        <v>0.7494095133688502</v>
      </c>
      <c r="M556" s="123">
        <f t="shared" si="274"/>
        <v>1.7035425220248608</v>
      </c>
      <c r="N556" s="123">
        <f t="shared" si="274"/>
        <v>1.7963750602920228</v>
      </c>
      <c r="O556" s="123">
        <f t="shared" si="274"/>
        <v>1.3657112495914181</v>
      </c>
      <c r="P556" s="123">
        <f t="shared" si="274"/>
        <v>1.7745088646280163</v>
      </c>
      <c r="Q556" s="123">
        <f t="shared" si="274"/>
        <v>1.7100512449795939</v>
      </c>
      <c r="R556" s="123">
        <f t="shared" si="274"/>
        <v>1.7870463453597814</v>
      </c>
      <c r="S556" s="123">
        <f t="shared" si="274"/>
        <v>1.0871087947183755</v>
      </c>
      <c r="T556" s="123">
        <f t="shared" si="274"/>
        <v>0.70378424658635985</v>
      </c>
      <c r="U556" s="123">
        <f t="shared" si="274"/>
        <v>0.52843844490318437</v>
      </c>
      <c r="V556" s="123">
        <f t="shared" si="274"/>
        <v>0.45860568490718057</v>
      </c>
      <c r="W556" s="123">
        <f t="shared" si="274"/>
        <v>0.98807461126053375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7.9827754777444401E-2</v>
      </c>
      <c r="D557" s="99">
        <f>RES_hhdet_in_tess!D86</f>
        <v>1.9823041402085406E-2</v>
      </c>
      <c r="E557" s="99">
        <f>RES_hhdet_in_tess!E86</f>
        <v>0.19884548461416318</v>
      </c>
      <c r="F557" s="99">
        <f>RES_hhdet_in_tess!F86</f>
        <v>0.25676635496487099</v>
      </c>
      <c r="G557" s="99">
        <f>RES_hhdet_in_tess!G86</f>
        <v>0.58002309735788837</v>
      </c>
      <c r="H557" s="99">
        <f>RES_hhdet_in_tess!H86</f>
        <v>0.92372024936765551</v>
      </c>
      <c r="I557" s="99">
        <f>RES_hhdet_in_tess!I86</f>
        <v>0.16881049444182966</v>
      </c>
      <c r="J557" s="99">
        <f>RES_hhdet_in_tess!J86</f>
        <v>0.31817560212991192</v>
      </c>
      <c r="K557" s="99">
        <f>RES_hhdet_in_tess!K86</f>
        <v>0.59589086376311706</v>
      </c>
      <c r="L557" s="99">
        <f>RES_hhdet_in_tess!L86</f>
        <v>0.7494095133688502</v>
      </c>
      <c r="M557" s="99">
        <f>RES_hhdet_in_tess!M86</f>
        <v>1.7035425220248608</v>
      </c>
      <c r="N557" s="99">
        <f>RES_hhdet_in_tess!N86</f>
        <v>1.7963750602920228</v>
      </c>
      <c r="O557" s="99">
        <f>RES_hhdet_in_tess!O86</f>
        <v>1.3657112495914181</v>
      </c>
      <c r="P557" s="99">
        <f>RES_hhdet_in_tess!P86</f>
        <v>1.7745088646280163</v>
      </c>
      <c r="Q557" s="99">
        <f>RES_hhdet_in_tess!Q86</f>
        <v>1.7100512449795939</v>
      </c>
      <c r="R557" s="99">
        <f>RES_hhdet_in_tess!R86</f>
        <v>1.7870463453597814</v>
      </c>
      <c r="S557" s="99">
        <f>RES_hhdet_in_tess!S86</f>
        <v>1.0871087947183755</v>
      </c>
      <c r="T557" s="99">
        <f>RES_hhdet_in_tess!T86</f>
        <v>0.70378424658635985</v>
      </c>
      <c r="U557" s="99">
        <f>RES_hhdet_in_tess!U86</f>
        <v>0.52843844490318437</v>
      </c>
      <c r="V557" s="99">
        <f>RES_hhdet_in_tess!V86</f>
        <v>0.45860568490718057</v>
      </c>
      <c r="W557" s="99">
        <f>RES_hhdet_in_tess!W86</f>
        <v>0.98807461126053375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8.5466688804830717</v>
      </c>
      <c r="D558" s="123">
        <v>9.7332282061184223</v>
      </c>
      <c r="E558" s="123">
        <v>9.6456088085843845</v>
      </c>
      <c r="F558" s="123">
        <v>9.1953649617897089</v>
      </c>
      <c r="G558" s="123">
        <v>9.0985212115347434</v>
      </c>
      <c r="H558" s="123">
        <v>8.8632854650930284</v>
      </c>
      <c r="I558" s="123">
        <v>9.0461111847295896</v>
      </c>
      <c r="J558" s="123">
        <v>8.2010644733890672</v>
      </c>
      <c r="K558" s="123">
        <v>8.6633489593381015</v>
      </c>
      <c r="L558" s="123">
        <v>8.4246059248405132</v>
      </c>
      <c r="M558" s="123">
        <v>8.3996588380669905</v>
      </c>
      <c r="N558" s="123">
        <v>8.1928268000202458</v>
      </c>
      <c r="O558" s="123">
        <v>8.0439682989996832</v>
      </c>
      <c r="P558" s="123">
        <v>8.1548987561825435</v>
      </c>
      <c r="Q558" s="123">
        <v>8.157524000711966</v>
      </c>
      <c r="R558" s="123">
        <v>8.2298542756486839</v>
      </c>
      <c r="S558" s="123">
        <v>8.0858967374643189</v>
      </c>
      <c r="T558" s="123">
        <v>7.6563794013533641</v>
      </c>
      <c r="U558" s="123">
        <v>7.2099258783702425</v>
      </c>
      <c r="V558" s="123">
        <v>6.7138690995269963</v>
      </c>
      <c r="W558" s="123">
        <v>6.4508102720188392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8.5455683127545203</v>
      </c>
      <c r="D567" s="102">
        <v>9.7320314953850442</v>
      </c>
      <c r="E567" s="102">
        <v>9.6441887015274208</v>
      </c>
      <c r="F567" s="102">
        <v>9.1931328985791971</v>
      </c>
      <c r="G567" s="102">
        <v>9.097249024013335</v>
      </c>
      <c r="H567" s="102">
        <v>8.8630804418819302</v>
      </c>
      <c r="I567" s="102">
        <v>9.0454896495588546</v>
      </c>
      <c r="J567" s="102">
        <v>8.2008800736444929</v>
      </c>
      <c r="K567" s="102">
        <v>8.6622817049899208</v>
      </c>
      <c r="L567" s="102">
        <v>8.425013131874751</v>
      </c>
      <c r="M567" s="102">
        <v>8.3975991355844091</v>
      </c>
      <c r="N567" s="102">
        <v>8.1928005662410417</v>
      </c>
      <c r="O567" s="102">
        <v>8.0440860874667806</v>
      </c>
      <c r="P567" s="102">
        <v>8.1497852791547523</v>
      </c>
      <c r="Q567" s="102">
        <v>8.1558361387052614</v>
      </c>
      <c r="R567" s="102">
        <v>8.2281144339035475</v>
      </c>
      <c r="S567" s="102">
        <v>8.085345019255147</v>
      </c>
      <c r="T567" s="102">
        <v>7.659343029271013</v>
      </c>
      <c r="U567" s="102">
        <v>7.211199904711056</v>
      </c>
      <c r="V567" s="102">
        <v>6.7158533017451809</v>
      </c>
      <c r="W567" s="102">
        <v>6.4520466171577482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8.547593397310985</v>
      </c>
      <c r="D568" s="105">
        <v>9.7345337771448897</v>
      </c>
      <c r="E568" s="105">
        <v>9.6470572259652219</v>
      </c>
      <c r="F568" s="105">
        <v>9.1968333901703563</v>
      </c>
      <c r="G568" s="105">
        <v>9.0997172269704194</v>
      </c>
      <c r="H568" s="105">
        <v>8.8635299408225734</v>
      </c>
      <c r="I568" s="105">
        <v>9.0463861812116271</v>
      </c>
      <c r="J568" s="105">
        <v>8.2012787017290751</v>
      </c>
      <c r="K568" s="105">
        <v>8.6637941749093841</v>
      </c>
      <c r="L568" s="105">
        <v>8.4217873792858597</v>
      </c>
      <c r="M568" s="105">
        <v>8.3998344036372306</v>
      </c>
      <c r="N568" s="105">
        <v>8.1928620737777713</v>
      </c>
      <c r="O568" s="105">
        <v>8.0438690090966745</v>
      </c>
      <c r="P568" s="105">
        <v>8.1566673763970474</v>
      </c>
      <c r="Q568" s="105">
        <v>8.159358769226662</v>
      </c>
      <c r="R568" s="105">
        <v>8.2310935496683513</v>
      </c>
      <c r="S568" s="105">
        <v>8.0864205442946577</v>
      </c>
      <c r="T568" s="105">
        <v>7.6514491318143403</v>
      </c>
      <c r="U568" s="105">
        <v>7.2088034772012639</v>
      </c>
      <c r="V568" s="105">
        <v>6.7116381112727517</v>
      </c>
      <c r="W568" s="105">
        <v>6.4495281363192323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4.1537559041874106</v>
      </c>
      <c r="D569" s="99">
        <v>4.9754011307225916</v>
      </c>
      <c r="E569" s="99">
        <v>4.8230616660234471</v>
      </c>
      <c r="F569" s="99">
        <v>4.6070681223994097</v>
      </c>
      <c r="G569" s="99">
        <v>4.6196306391497393</v>
      </c>
      <c r="H569" s="99">
        <v>4.4214034772388837</v>
      </c>
      <c r="I569" s="99">
        <v>4.818085040588012</v>
      </c>
      <c r="J569" s="99">
        <v>3.9560583803727023</v>
      </c>
      <c r="K569" s="99">
        <v>4.3171826933952957</v>
      </c>
      <c r="L569" s="99">
        <v>3.5487231169552209</v>
      </c>
      <c r="M569" s="99">
        <v>3.8913733016071257</v>
      </c>
      <c r="N569" s="99">
        <v>3.6213247730654747</v>
      </c>
      <c r="O569" s="99">
        <v>3.6355052104245362</v>
      </c>
      <c r="P569" s="99">
        <v>3.8383723091660036</v>
      </c>
      <c r="Q569" s="99">
        <v>3.8837003334989175</v>
      </c>
      <c r="R569" s="99">
        <v>4.0598394583957358</v>
      </c>
      <c r="S569" s="99">
        <v>4.0127649674439443</v>
      </c>
      <c r="T569" s="99">
        <v>3.6308609991600567</v>
      </c>
      <c r="U569" s="99">
        <v>3.2987279685648958</v>
      </c>
      <c r="V569" s="99">
        <v>3.0407532722167137</v>
      </c>
      <c r="W569" s="99">
        <v>2.9118576289126556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4.3938374931235744</v>
      </c>
      <c r="D570" s="99">
        <v>4.7591326464222972</v>
      </c>
      <c r="E570" s="99">
        <v>4.8239955599417748</v>
      </c>
      <c r="F570" s="99">
        <v>4.589765267770944</v>
      </c>
      <c r="G570" s="99">
        <v>4.4800865878206784</v>
      </c>
      <c r="H570" s="99">
        <v>4.4421264635836888</v>
      </c>
      <c r="I570" s="99">
        <v>4.2283011406236142</v>
      </c>
      <c r="J570" s="99">
        <v>4.2452203213563742</v>
      </c>
      <c r="K570" s="99">
        <v>4.3466114815140884</v>
      </c>
      <c r="L570" s="99">
        <v>4.8730642623306384</v>
      </c>
      <c r="M570" s="99">
        <v>4.5084611020301057</v>
      </c>
      <c r="N570" s="99">
        <v>4.5715373007122961</v>
      </c>
      <c r="O570" s="99">
        <v>4.4083637986721405</v>
      </c>
      <c r="P570" s="99">
        <v>4.3182950672310438</v>
      </c>
      <c r="Q570" s="99">
        <v>4.2756584357277463</v>
      </c>
      <c r="R570" s="99">
        <v>4.1712540912726146</v>
      </c>
      <c r="S570" s="99">
        <v>4.0736555768507126</v>
      </c>
      <c r="T570" s="99">
        <v>4.0205881326542841</v>
      </c>
      <c r="U570" s="99">
        <v>3.9100755086363672</v>
      </c>
      <c r="V570" s="99">
        <v>3.6708848390560394</v>
      </c>
      <c r="W570" s="99">
        <v>3.5376705074065775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1.7108271032802669</v>
      </c>
      <c r="D571" s="123">
        <v>1.7033720613575978</v>
      </c>
      <c r="E571" s="123">
        <v>1.6882236144812093</v>
      </c>
      <c r="F571" s="123">
        <v>1.7106610125566715</v>
      </c>
      <c r="G571" s="123">
        <v>1.6937700579859507</v>
      </c>
      <c r="H571" s="123">
        <v>1.8401246903956123</v>
      </c>
      <c r="I571" s="123">
        <v>1.6929498464890125</v>
      </c>
      <c r="J571" s="123">
        <v>1.7169242760970747</v>
      </c>
      <c r="K571" s="123">
        <v>1.5650077922100321</v>
      </c>
      <c r="L571" s="123">
        <v>1.9002434662084615</v>
      </c>
      <c r="M571" s="123">
        <v>1.8544037906369777</v>
      </c>
      <c r="N571" s="123">
        <v>1.8442387304420034</v>
      </c>
      <c r="O571" s="123">
        <v>1.7881037060658378</v>
      </c>
      <c r="P571" s="123">
        <v>1.7415745655769093</v>
      </c>
      <c r="Q571" s="123">
        <v>1.7000040370151728</v>
      </c>
      <c r="R571" s="123">
        <v>1.6613226043735987</v>
      </c>
      <c r="S571" s="123">
        <v>1.6257942384853676</v>
      </c>
      <c r="T571" s="123">
        <v>1.5926572050259244</v>
      </c>
      <c r="U571" s="123">
        <v>1.563685813230133</v>
      </c>
      <c r="V571" s="123">
        <v>1.5349206844336336</v>
      </c>
      <c r="W571" s="123">
        <v>1.5156475894416437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1.7108271032802669</v>
      </c>
      <c r="D574" s="110">
        <v>1.7033720613575978</v>
      </c>
      <c r="E574" s="110">
        <v>1.6882236144812093</v>
      </c>
      <c r="F574" s="110">
        <v>1.7106610125566715</v>
      </c>
      <c r="G574" s="110">
        <v>1.6937700579859507</v>
      </c>
      <c r="H574" s="110">
        <v>1.8401246903956123</v>
      </c>
      <c r="I574" s="110">
        <v>1.6929498464890125</v>
      </c>
      <c r="J574" s="110">
        <v>1.7169242760970747</v>
      </c>
      <c r="K574" s="110">
        <v>1.5650077922100321</v>
      </c>
      <c r="L574" s="110">
        <v>1.9002434662084615</v>
      </c>
      <c r="M574" s="110">
        <v>1.8544037906369777</v>
      </c>
      <c r="N574" s="110">
        <v>1.8442387304420034</v>
      </c>
      <c r="O574" s="110">
        <v>1.7881037060658378</v>
      </c>
      <c r="P574" s="110">
        <v>1.7415745655769093</v>
      </c>
      <c r="Q574" s="110">
        <v>1.7000040370151728</v>
      </c>
      <c r="R574" s="110">
        <v>1.6613226043735987</v>
      </c>
      <c r="S574" s="110">
        <v>1.6257942384853676</v>
      </c>
      <c r="T574" s="110">
        <v>1.5926572050259244</v>
      </c>
      <c r="U574" s="110">
        <v>1.563685813230133</v>
      </c>
      <c r="V574" s="110">
        <v>1.5349206844336336</v>
      </c>
      <c r="W574" s="110">
        <v>1.5156475894416437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0</v>
      </c>
      <c r="M576" s="118">
        <f t="shared" si="275"/>
        <v>0</v>
      </c>
      <c r="N576" s="118">
        <f t="shared" si="275"/>
        <v>0</v>
      </c>
      <c r="O576" s="118">
        <f t="shared" si="275"/>
        <v>0</v>
      </c>
      <c r="P576" s="118">
        <f t="shared" si="275"/>
        <v>0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194216</v>
      </c>
      <c r="C5" s="120">
        <v>202360</v>
      </c>
      <c r="D5" s="120">
        <v>211821</v>
      </c>
      <c r="E5" s="120">
        <v>222200</v>
      </c>
      <c r="F5" s="120">
        <v>230405</v>
      </c>
      <c r="G5" s="120">
        <v>235456</v>
      </c>
      <c r="H5" s="120">
        <v>239285</v>
      </c>
      <c r="I5" s="120">
        <v>246271</v>
      </c>
      <c r="J5" s="120">
        <v>251623</v>
      </c>
      <c r="K5" s="120">
        <v>258760</v>
      </c>
      <c r="L5" s="120">
        <v>269776</v>
      </c>
      <c r="M5" s="120">
        <v>285141</v>
      </c>
      <c r="N5" s="120">
        <v>302513</v>
      </c>
      <c r="O5" s="120">
        <v>320065</v>
      </c>
      <c r="P5" s="120">
        <v>335379</v>
      </c>
      <c r="Q5" s="120">
        <v>346281</v>
      </c>
      <c r="R5" s="120">
        <v>350181</v>
      </c>
      <c r="S5" s="120">
        <v>352609</v>
      </c>
      <c r="T5" s="120">
        <v>357091</v>
      </c>
      <c r="U5" s="120">
        <v>358615</v>
      </c>
      <c r="V5" s="120">
        <v>359543</v>
      </c>
      <c r="W5" s="120">
        <v>359173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194216</v>
      </c>
      <c r="C7" s="52">
        <v>202360</v>
      </c>
      <c r="D7" s="52">
        <v>211821</v>
      </c>
      <c r="E7" s="52">
        <v>222200</v>
      </c>
      <c r="F7" s="52">
        <v>230405</v>
      </c>
      <c r="G7" s="52">
        <v>235456</v>
      </c>
      <c r="H7" s="52">
        <v>239285</v>
      </c>
      <c r="I7" s="52">
        <v>246271</v>
      </c>
      <c r="J7" s="52">
        <v>251623</v>
      </c>
      <c r="K7" s="52">
        <v>258760</v>
      </c>
      <c r="L7" s="52">
        <v>269776</v>
      </c>
      <c r="M7" s="52">
        <v>285141</v>
      </c>
      <c r="N7" s="52">
        <v>302513</v>
      </c>
      <c r="O7" s="52">
        <v>320065</v>
      </c>
      <c r="P7" s="52">
        <v>335379</v>
      </c>
      <c r="Q7" s="52">
        <v>346281</v>
      </c>
      <c r="R7" s="52">
        <v>350181</v>
      </c>
      <c r="S7" s="52">
        <v>352609</v>
      </c>
      <c r="T7" s="52">
        <v>357091</v>
      </c>
      <c r="U7" s="52">
        <v>358615</v>
      </c>
      <c r="V7" s="52">
        <v>359543</v>
      </c>
      <c r="W7" s="52">
        <v>359173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4321</v>
      </c>
      <c r="C9" s="52">
        <v>4524</v>
      </c>
      <c r="D9" s="52">
        <v>4611</v>
      </c>
      <c r="E9" s="52">
        <v>5254</v>
      </c>
      <c r="F9" s="52">
        <v>6183</v>
      </c>
      <c r="G9" s="52">
        <v>7783</v>
      </c>
      <c r="H9" s="52">
        <v>9429</v>
      </c>
      <c r="I9" s="52">
        <v>9859</v>
      </c>
      <c r="J9" s="52">
        <v>10524</v>
      </c>
      <c r="K9" s="52">
        <v>12045</v>
      </c>
      <c r="L9" s="52">
        <v>14155</v>
      </c>
      <c r="M9" s="52">
        <v>19536</v>
      </c>
      <c r="N9" s="52">
        <v>25086</v>
      </c>
      <c r="O9" s="52">
        <v>30825</v>
      </c>
      <c r="P9" s="52">
        <v>39672</v>
      </c>
      <c r="Q9" s="52">
        <v>47668</v>
      </c>
      <c r="R9" s="52">
        <v>56813</v>
      </c>
      <c r="S9" s="52">
        <v>59952</v>
      </c>
      <c r="T9" s="52">
        <v>61101</v>
      </c>
      <c r="U9" s="52">
        <v>61443</v>
      </c>
      <c r="V9" s="52">
        <v>60786</v>
      </c>
      <c r="W9" s="52">
        <v>60667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191131</v>
      </c>
      <c r="C11" s="52">
        <v>198852</v>
      </c>
      <c r="D11" s="52">
        <v>208189</v>
      </c>
      <c r="E11" s="52">
        <v>218281</v>
      </c>
      <c r="F11" s="52">
        <v>226165</v>
      </c>
      <c r="G11" s="52">
        <v>231082</v>
      </c>
      <c r="H11" s="52">
        <v>234763</v>
      </c>
      <c r="I11" s="52">
        <v>241441</v>
      </c>
      <c r="J11" s="52">
        <v>246451</v>
      </c>
      <c r="K11" s="52">
        <v>253363</v>
      </c>
      <c r="L11" s="52">
        <v>264011</v>
      </c>
      <c r="M11" s="52">
        <v>279146</v>
      </c>
      <c r="N11" s="52">
        <v>296001</v>
      </c>
      <c r="O11" s="52">
        <v>312805</v>
      </c>
      <c r="P11" s="52">
        <v>327806</v>
      </c>
      <c r="Q11" s="52">
        <v>338138</v>
      </c>
      <c r="R11" s="52">
        <v>341905</v>
      </c>
      <c r="S11" s="52">
        <v>344404</v>
      </c>
      <c r="T11" s="52">
        <v>348678</v>
      </c>
      <c r="U11" s="52">
        <v>350222</v>
      </c>
      <c r="V11" s="52">
        <v>351169</v>
      </c>
      <c r="W11" s="52">
        <v>350780</v>
      </c>
      <c r="DA11" s="63" t="s">
        <v>1113</v>
      </c>
    </row>
    <row r="12" spans="1:105" ht="12" customHeight="1" x14ac:dyDescent="0.25">
      <c r="A12" s="97" t="s">
        <v>127</v>
      </c>
      <c r="B12" s="52">
        <v>874</v>
      </c>
      <c r="C12" s="52">
        <v>1191</v>
      </c>
      <c r="D12" s="52">
        <v>1162</v>
      </c>
      <c r="E12" s="52">
        <v>1324</v>
      </c>
      <c r="F12" s="52">
        <v>1538</v>
      </c>
      <c r="G12" s="52">
        <v>1562</v>
      </c>
      <c r="H12" s="52">
        <v>1589</v>
      </c>
      <c r="I12" s="52">
        <v>1678</v>
      </c>
      <c r="J12" s="52">
        <v>1923</v>
      </c>
      <c r="K12" s="52">
        <v>1985</v>
      </c>
      <c r="L12" s="52">
        <v>2184</v>
      </c>
      <c r="M12" s="52">
        <v>2100</v>
      </c>
      <c r="N12" s="52">
        <v>2276</v>
      </c>
      <c r="O12" s="52">
        <v>2635</v>
      </c>
      <c r="P12" s="52">
        <v>2527</v>
      </c>
      <c r="Q12" s="52">
        <v>2856</v>
      </c>
      <c r="R12" s="52">
        <v>2868</v>
      </c>
      <c r="S12" s="52">
        <v>2693</v>
      </c>
      <c r="T12" s="52">
        <v>2692</v>
      </c>
      <c r="U12" s="52">
        <v>2519</v>
      </c>
      <c r="V12" s="52">
        <v>2345</v>
      </c>
      <c r="W12" s="52">
        <v>2431</v>
      </c>
      <c r="DA12" s="63" t="s">
        <v>1114</v>
      </c>
    </row>
    <row r="13" spans="1:105" ht="12" customHeight="1" x14ac:dyDescent="0.25">
      <c r="A13" s="97" t="s">
        <v>122</v>
      </c>
      <c r="B13" s="52">
        <v>1301</v>
      </c>
      <c r="C13" s="52">
        <v>1304</v>
      </c>
      <c r="D13" s="52">
        <v>1360</v>
      </c>
      <c r="E13" s="52">
        <v>1395</v>
      </c>
      <c r="F13" s="52">
        <v>1368</v>
      </c>
      <c r="G13" s="52">
        <v>1385</v>
      </c>
      <c r="H13" s="52">
        <v>1443</v>
      </c>
      <c r="I13" s="52">
        <v>1436</v>
      </c>
      <c r="J13" s="52">
        <v>1507</v>
      </c>
      <c r="K13" s="52">
        <v>1468</v>
      </c>
      <c r="L13" s="52">
        <v>1809</v>
      </c>
      <c r="M13" s="52">
        <v>1640</v>
      </c>
      <c r="N13" s="52">
        <v>1902</v>
      </c>
      <c r="O13" s="52">
        <v>2077</v>
      </c>
      <c r="P13" s="52">
        <v>2071</v>
      </c>
      <c r="Q13" s="52">
        <v>2257</v>
      </c>
      <c r="R13" s="52">
        <v>2279</v>
      </c>
      <c r="S13" s="52">
        <v>2367</v>
      </c>
      <c r="T13" s="52">
        <v>2612</v>
      </c>
      <c r="U13" s="52">
        <v>2793</v>
      </c>
      <c r="V13" s="52">
        <v>2934</v>
      </c>
      <c r="W13" s="52">
        <v>2985</v>
      </c>
      <c r="DA13" s="63" t="s">
        <v>1115</v>
      </c>
    </row>
    <row r="14" spans="1:105" ht="12" customHeight="1" x14ac:dyDescent="0.25">
      <c r="A14" s="97" t="s">
        <v>121</v>
      </c>
      <c r="B14" s="52">
        <v>910</v>
      </c>
      <c r="C14" s="52">
        <v>1013</v>
      </c>
      <c r="D14" s="52">
        <v>1110</v>
      </c>
      <c r="E14" s="52">
        <v>1200</v>
      </c>
      <c r="F14" s="52">
        <v>1334</v>
      </c>
      <c r="G14" s="52">
        <v>1427</v>
      </c>
      <c r="H14" s="52">
        <v>1490</v>
      </c>
      <c r="I14" s="52">
        <v>1716</v>
      </c>
      <c r="J14" s="52">
        <v>1742</v>
      </c>
      <c r="K14" s="52">
        <v>1944</v>
      </c>
      <c r="L14" s="52">
        <v>1772</v>
      </c>
      <c r="M14" s="52">
        <v>2255</v>
      </c>
      <c r="N14" s="52">
        <v>2334</v>
      </c>
      <c r="O14" s="52">
        <v>2548</v>
      </c>
      <c r="P14" s="52">
        <v>2975</v>
      </c>
      <c r="Q14" s="52">
        <v>3030</v>
      </c>
      <c r="R14" s="52">
        <v>3129</v>
      </c>
      <c r="S14" s="52">
        <v>3145</v>
      </c>
      <c r="T14" s="52">
        <v>3109</v>
      </c>
      <c r="U14" s="52">
        <v>3081</v>
      </c>
      <c r="V14" s="52">
        <v>3095</v>
      </c>
      <c r="W14" s="52">
        <v>2977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194216</v>
      </c>
      <c r="C17" s="36">
        <v>202360</v>
      </c>
      <c r="D17" s="36">
        <v>211821</v>
      </c>
      <c r="E17" s="36">
        <v>222200</v>
      </c>
      <c r="F17" s="36">
        <v>230405</v>
      </c>
      <c r="G17" s="36">
        <v>235456</v>
      </c>
      <c r="H17" s="36">
        <v>239285</v>
      </c>
      <c r="I17" s="36">
        <v>246271</v>
      </c>
      <c r="J17" s="36">
        <v>251623</v>
      </c>
      <c r="K17" s="36">
        <v>258760</v>
      </c>
      <c r="L17" s="36">
        <v>269776</v>
      </c>
      <c r="M17" s="36">
        <v>285141</v>
      </c>
      <c r="N17" s="36">
        <v>302513</v>
      </c>
      <c r="O17" s="36">
        <v>320065</v>
      </c>
      <c r="P17" s="36">
        <v>335379</v>
      </c>
      <c r="Q17" s="36">
        <v>346281</v>
      </c>
      <c r="R17" s="36">
        <v>350181</v>
      </c>
      <c r="S17" s="36">
        <v>352609</v>
      </c>
      <c r="T17" s="36">
        <v>357091</v>
      </c>
      <c r="U17" s="36">
        <v>358615</v>
      </c>
      <c r="V17" s="36">
        <v>359543</v>
      </c>
      <c r="W17" s="36">
        <v>359173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15173</v>
      </c>
      <c r="D21" s="52">
        <v>15179</v>
      </c>
      <c r="E21" s="52">
        <v>15218</v>
      </c>
      <c r="F21" s="52">
        <v>15330</v>
      </c>
      <c r="G21" s="52">
        <v>15550</v>
      </c>
      <c r="H21" s="52">
        <v>15905</v>
      </c>
      <c r="I21" s="52">
        <v>16439</v>
      </c>
      <c r="J21" s="52">
        <v>17171</v>
      </c>
      <c r="K21" s="52">
        <v>18141</v>
      </c>
      <c r="L21" s="52">
        <v>19378</v>
      </c>
      <c r="M21" s="52">
        <v>20927</v>
      </c>
      <c r="N21" s="52">
        <v>22824</v>
      </c>
      <c r="O21" s="52">
        <v>22086</v>
      </c>
      <c r="P21" s="52">
        <v>12713</v>
      </c>
      <c r="Q21" s="52">
        <v>15995</v>
      </c>
      <c r="R21" s="52">
        <v>19839</v>
      </c>
      <c r="S21" s="52">
        <v>24271</v>
      </c>
      <c r="T21" s="52">
        <v>24709</v>
      </c>
      <c r="U21" s="52">
        <v>24961</v>
      </c>
      <c r="V21" s="52">
        <v>25096</v>
      </c>
      <c r="W21" s="52">
        <v>25701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675</v>
      </c>
      <c r="D23" s="52">
        <v>676</v>
      </c>
      <c r="E23" s="52">
        <v>689</v>
      </c>
      <c r="F23" s="52">
        <v>722</v>
      </c>
      <c r="G23" s="52">
        <v>787</v>
      </c>
      <c r="H23" s="52">
        <v>912</v>
      </c>
      <c r="I23" s="52">
        <v>710</v>
      </c>
      <c r="J23" s="52">
        <v>758</v>
      </c>
      <c r="K23" s="52">
        <v>1197</v>
      </c>
      <c r="L23" s="52">
        <v>1413</v>
      </c>
      <c r="M23" s="52">
        <v>1753</v>
      </c>
      <c r="N23" s="52">
        <v>1987</v>
      </c>
      <c r="O23" s="52">
        <v>2351</v>
      </c>
      <c r="P23" s="52">
        <v>2317</v>
      </c>
      <c r="Q23" s="52">
        <v>2551</v>
      </c>
      <c r="R23" s="52">
        <v>3613</v>
      </c>
      <c r="S23" s="52">
        <v>5129</v>
      </c>
      <c r="T23" s="52">
        <v>6652</v>
      </c>
      <c r="U23" s="52">
        <v>8387</v>
      </c>
      <c r="V23" s="52">
        <v>9110</v>
      </c>
      <c r="W23" s="52">
        <v>9855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14932</v>
      </c>
      <c r="D25" s="52">
        <v>14938</v>
      </c>
      <c r="E25" s="52">
        <v>14976</v>
      </c>
      <c r="F25" s="52">
        <v>15084</v>
      </c>
      <c r="G25" s="52">
        <v>15300</v>
      </c>
      <c r="H25" s="52">
        <v>15646</v>
      </c>
      <c r="I25" s="52">
        <v>16196</v>
      </c>
      <c r="J25" s="52">
        <v>17043</v>
      </c>
      <c r="K25" s="52">
        <v>17984</v>
      </c>
      <c r="L25" s="52">
        <v>19209</v>
      </c>
      <c r="M25" s="52">
        <v>20742</v>
      </c>
      <c r="N25" s="52">
        <v>22620</v>
      </c>
      <c r="O25" s="52">
        <v>21870</v>
      </c>
      <c r="P25" s="52">
        <v>12530</v>
      </c>
      <c r="Q25" s="52">
        <v>15777</v>
      </c>
      <c r="R25" s="52">
        <v>19593</v>
      </c>
      <c r="S25" s="52">
        <v>23968</v>
      </c>
      <c r="T25" s="52">
        <v>24431</v>
      </c>
      <c r="U25" s="52">
        <v>24646</v>
      </c>
      <c r="V25" s="52">
        <v>24784</v>
      </c>
      <c r="W25" s="52">
        <v>25389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68</v>
      </c>
      <c r="D26" s="52">
        <v>69</v>
      </c>
      <c r="E26" s="52">
        <v>68</v>
      </c>
      <c r="F26" s="52">
        <v>71</v>
      </c>
      <c r="G26" s="52">
        <v>71</v>
      </c>
      <c r="H26" s="52">
        <v>76</v>
      </c>
      <c r="I26" s="52">
        <v>81</v>
      </c>
      <c r="J26" s="52">
        <v>88</v>
      </c>
      <c r="K26" s="52">
        <v>97</v>
      </c>
      <c r="L26" s="52">
        <v>110</v>
      </c>
      <c r="M26" s="52">
        <v>121</v>
      </c>
      <c r="N26" s="52">
        <v>138</v>
      </c>
      <c r="O26" s="52">
        <v>152</v>
      </c>
      <c r="P26" s="52">
        <v>108</v>
      </c>
      <c r="Q26" s="52">
        <v>145</v>
      </c>
      <c r="R26" s="52">
        <v>168</v>
      </c>
      <c r="S26" s="52">
        <v>213</v>
      </c>
      <c r="T26" s="52">
        <v>176</v>
      </c>
      <c r="U26" s="52">
        <v>208</v>
      </c>
      <c r="V26" s="52">
        <v>205</v>
      </c>
      <c r="W26" s="52">
        <v>190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203</v>
      </c>
      <c r="D27" s="52">
        <v>204</v>
      </c>
      <c r="E27" s="52">
        <v>206</v>
      </c>
      <c r="F27" s="52">
        <v>215</v>
      </c>
      <c r="G27" s="52">
        <v>230</v>
      </c>
      <c r="H27" s="52">
        <v>260</v>
      </c>
      <c r="I27" s="52">
        <v>178</v>
      </c>
      <c r="J27" s="52">
        <v>153</v>
      </c>
      <c r="K27" s="52">
        <v>230</v>
      </c>
      <c r="L27" s="52">
        <v>240</v>
      </c>
      <c r="M27" s="52">
        <v>232</v>
      </c>
      <c r="N27" s="52">
        <v>231</v>
      </c>
      <c r="O27" s="52">
        <v>253</v>
      </c>
      <c r="P27" s="52">
        <v>263</v>
      </c>
      <c r="Q27" s="52">
        <v>242</v>
      </c>
      <c r="R27" s="52">
        <v>289</v>
      </c>
      <c r="S27" s="52">
        <v>320</v>
      </c>
      <c r="T27" s="52">
        <v>388</v>
      </c>
      <c r="U27" s="52">
        <v>294</v>
      </c>
      <c r="V27" s="52">
        <v>415</v>
      </c>
      <c r="W27" s="52">
        <v>380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142</v>
      </c>
      <c r="D28" s="52">
        <v>142</v>
      </c>
      <c r="E28" s="52">
        <v>146</v>
      </c>
      <c r="F28" s="52">
        <v>155</v>
      </c>
      <c r="G28" s="52">
        <v>172</v>
      </c>
      <c r="H28" s="52">
        <v>202</v>
      </c>
      <c r="I28" s="52">
        <v>161</v>
      </c>
      <c r="J28" s="52">
        <v>165</v>
      </c>
      <c r="K28" s="52">
        <v>254</v>
      </c>
      <c r="L28" s="52">
        <v>256</v>
      </c>
      <c r="M28" s="52">
        <v>268</v>
      </c>
      <c r="N28" s="52">
        <v>288</v>
      </c>
      <c r="O28" s="52">
        <v>291</v>
      </c>
      <c r="P28" s="52">
        <v>311</v>
      </c>
      <c r="Q28" s="52">
        <v>342</v>
      </c>
      <c r="R28" s="52">
        <v>337</v>
      </c>
      <c r="S28" s="52">
        <v>418</v>
      </c>
      <c r="T28" s="52">
        <v>413</v>
      </c>
      <c r="U28" s="52">
        <v>568</v>
      </c>
      <c r="V28" s="52">
        <v>478</v>
      </c>
      <c r="W28" s="52">
        <v>526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30346</v>
      </c>
      <c r="D31" s="36">
        <v>30421</v>
      </c>
      <c r="E31" s="36">
        <v>30952</v>
      </c>
      <c r="F31" s="36">
        <v>32399</v>
      </c>
      <c r="G31" s="36">
        <v>35252</v>
      </c>
      <c r="H31" s="36">
        <v>39981</v>
      </c>
      <c r="I31" s="36">
        <v>28860</v>
      </c>
      <c r="J31" s="36">
        <v>31481</v>
      </c>
      <c r="K31" s="36">
        <v>39646</v>
      </c>
      <c r="L31" s="36">
        <v>40930</v>
      </c>
      <c r="M31" s="36">
        <v>41997</v>
      </c>
      <c r="N31" s="36">
        <v>42952</v>
      </c>
      <c r="O31" s="36">
        <v>42337</v>
      </c>
      <c r="P31" s="36">
        <v>35109</v>
      </c>
      <c r="Q31" s="36">
        <v>41504</v>
      </c>
      <c r="R31" s="36">
        <v>47278</v>
      </c>
      <c r="S31" s="36">
        <v>54542</v>
      </c>
      <c r="T31" s="36">
        <v>57431</v>
      </c>
      <c r="U31" s="36">
        <v>58867</v>
      </c>
      <c r="V31" s="36">
        <v>58106</v>
      </c>
      <c r="W31" s="36">
        <v>55770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23317</v>
      </c>
      <c r="D35" s="52">
        <v>24640</v>
      </c>
      <c r="E35" s="52">
        <v>25597</v>
      </c>
      <c r="F35" s="52">
        <v>23535</v>
      </c>
      <c r="G35" s="52">
        <v>20601</v>
      </c>
      <c r="H35" s="52">
        <v>19734</v>
      </c>
      <c r="I35" s="52">
        <v>23425</v>
      </c>
      <c r="J35" s="52">
        <v>22523</v>
      </c>
      <c r="K35" s="52">
        <v>25278</v>
      </c>
      <c r="L35" s="52">
        <v>30394</v>
      </c>
      <c r="M35" s="52">
        <v>36292</v>
      </c>
      <c r="N35" s="52">
        <v>40196</v>
      </c>
      <c r="O35" s="52">
        <v>39638</v>
      </c>
      <c r="P35" s="52">
        <v>28027</v>
      </c>
      <c r="Q35" s="52">
        <v>26897</v>
      </c>
      <c r="R35" s="52">
        <v>23739</v>
      </c>
      <c r="S35" s="52">
        <v>26699</v>
      </c>
      <c r="T35" s="52">
        <v>29191</v>
      </c>
      <c r="U35" s="52">
        <v>26485</v>
      </c>
      <c r="V35" s="52">
        <v>26024</v>
      </c>
      <c r="W35" s="52">
        <v>25331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878</v>
      </c>
      <c r="D37" s="52">
        <v>763</v>
      </c>
      <c r="E37" s="52">
        <v>1332</v>
      </c>
      <c r="F37" s="52">
        <v>1651</v>
      </c>
      <c r="G37" s="52">
        <v>2387</v>
      </c>
      <c r="H37" s="52">
        <v>2558</v>
      </c>
      <c r="I37" s="52">
        <v>1140</v>
      </c>
      <c r="J37" s="52">
        <v>1423</v>
      </c>
      <c r="K37" s="52">
        <v>2718</v>
      </c>
      <c r="L37" s="52">
        <v>3523</v>
      </c>
      <c r="M37" s="52">
        <v>7134</v>
      </c>
      <c r="N37" s="52">
        <v>7537</v>
      </c>
      <c r="O37" s="52">
        <v>8090</v>
      </c>
      <c r="P37" s="52">
        <v>11164</v>
      </c>
      <c r="Q37" s="52">
        <v>10547</v>
      </c>
      <c r="R37" s="52">
        <v>12758</v>
      </c>
      <c r="S37" s="52">
        <v>8268</v>
      </c>
      <c r="T37" s="52">
        <v>7801</v>
      </c>
      <c r="U37" s="52">
        <v>8729</v>
      </c>
      <c r="V37" s="52">
        <v>8453</v>
      </c>
      <c r="W37" s="52">
        <v>9736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22653</v>
      </c>
      <c r="D39" s="52">
        <v>24275</v>
      </c>
      <c r="E39" s="52">
        <v>25068</v>
      </c>
      <c r="F39" s="52">
        <v>22968</v>
      </c>
      <c r="G39" s="52">
        <v>20217</v>
      </c>
      <c r="H39" s="52">
        <v>19327</v>
      </c>
      <c r="I39" s="52">
        <v>22874</v>
      </c>
      <c r="J39" s="52">
        <v>22053</v>
      </c>
      <c r="K39" s="52">
        <v>24896</v>
      </c>
      <c r="L39" s="52">
        <v>29857</v>
      </c>
      <c r="M39" s="52">
        <v>35877</v>
      </c>
      <c r="N39" s="52">
        <v>39475</v>
      </c>
      <c r="O39" s="52">
        <v>38674</v>
      </c>
      <c r="P39" s="52">
        <v>27531</v>
      </c>
      <c r="Q39" s="52">
        <v>26109</v>
      </c>
      <c r="R39" s="52">
        <v>23360</v>
      </c>
      <c r="S39" s="52">
        <v>26467</v>
      </c>
      <c r="T39" s="52">
        <v>28705</v>
      </c>
      <c r="U39" s="52">
        <v>26190</v>
      </c>
      <c r="V39" s="52">
        <v>25731</v>
      </c>
      <c r="W39" s="52">
        <v>25000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385</v>
      </c>
      <c r="D40" s="52">
        <v>40</v>
      </c>
      <c r="E40" s="52">
        <v>230</v>
      </c>
      <c r="F40" s="52">
        <v>285</v>
      </c>
      <c r="G40" s="52">
        <v>95</v>
      </c>
      <c r="H40" s="52">
        <v>103</v>
      </c>
      <c r="I40" s="52">
        <v>170</v>
      </c>
      <c r="J40" s="52">
        <v>333</v>
      </c>
      <c r="K40" s="52">
        <v>159</v>
      </c>
      <c r="L40" s="52">
        <v>309</v>
      </c>
      <c r="M40" s="52">
        <v>37</v>
      </c>
      <c r="N40" s="52">
        <v>314</v>
      </c>
      <c r="O40" s="52">
        <v>511</v>
      </c>
      <c r="P40" s="52">
        <v>0</v>
      </c>
      <c r="Q40" s="52">
        <v>474</v>
      </c>
      <c r="R40" s="52">
        <v>180</v>
      </c>
      <c r="S40" s="52">
        <v>38</v>
      </c>
      <c r="T40" s="52">
        <v>175</v>
      </c>
      <c r="U40" s="52">
        <v>35</v>
      </c>
      <c r="V40" s="52">
        <v>31</v>
      </c>
      <c r="W40" s="52">
        <v>276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206</v>
      </c>
      <c r="D41" s="52">
        <v>260</v>
      </c>
      <c r="E41" s="52">
        <v>241</v>
      </c>
      <c r="F41" s="52">
        <v>188</v>
      </c>
      <c r="G41" s="52">
        <v>247</v>
      </c>
      <c r="H41" s="52">
        <v>318</v>
      </c>
      <c r="I41" s="52">
        <v>171</v>
      </c>
      <c r="J41" s="52">
        <v>224</v>
      </c>
      <c r="K41" s="52">
        <v>191</v>
      </c>
      <c r="L41" s="52">
        <v>581</v>
      </c>
      <c r="M41" s="52">
        <v>63</v>
      </c>
      <c r="N41" s="52">
        <v>493</v>
      </c>
      <c r="O41" s="52">
        <v>428</v>
      </c>
      <c r="P41" s="52">
        <v>257</v>
      </c>
      <c r="Q41" s="52">
        <v>428</v>
      </c>
      <c r="R41" s="52">
        <v>311</v>
      </c>
      <c r="S41" s="52">
        <v>408</v>
      </c>
      <c r="T41" s="52">
        <v>633</v>
      </c>
      <c r="U41" s="52">
        <v>475</v>
      </c>
      <c r="V41" s="52">
        <v>556</v>
      </c>
      <c r="W41" s="52">
        <v>431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245</v>
      </c>
      <c r="D42" s="52">
        <v>239</v>
      </c>
      <c r="E42" s="52">
        <v>236</v>
      </c>
      <c r="F42" s="52">
        <v>289</v>
      </c>
      <c r="G42" s="52">
        <v>265</v>
      </c>
      <c r="H42" s="52">
        <v>265</v>
      </c>
      <c r="I42" s="52">
        <v>387</v>
      </c>
      <c r="J42" s="52">
        <v>191</v>
      </c>
      <c r="K42" s="52">
        <v>456</v>
      </c>
      <c r="L42" s="52">
        <v>84</v>
      </c>
      <c r="M42" s="52">
        <v>751</v>
      </c>
      <c r="N42" s="52">
        <v>367</v>
      </c>
      <c r="O42" s="52">
        <v>505</v>
      </c>
      <c r="P42" s="52">
        <v>738</v>
      </c>
      <c r="Q42" s="52">
        <v>397</v>
      </c>
      <c r="R42" s="52">
        <v>436</v>
      </c>
      <c r="S42" s="52">
        <v>434</v>
      </c>
      <c r="T42" s="52">
        <v>377</v>
      </c>
      <c r="U42" s="52">
        <v>540</v>
      </c>
      <c r="V42" s="52">
        <v>492</v>
      </c>
      <c r="W42" s="52">
        <v>408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38490</v>
      </c>
      <c r="D45" s="36">
        <v>39882</v>
      </c>
      <c r="E45" s="36">
        <v>41331</v>
      </c>
      <c r="F45" s="36">
        <v>40604</v>
      </c>
      <c r="G45" s="36">
        <v>40303</v>
      </c>
      <c r="H45" s="36">
        <v>43810</v>
      </c>
      <c r="I45" s="36">
        <v>35846</v>
      </c>
      <c r="J45" s="36">
        <v>36833</v>
      </c>
      <c r="K45" s="36">
        <v>46783</v>
      </c>
      <c r="L45" s="36">
        <v>51946</v>
      </c>
      <c r="M45" s="36">
        <v>57362</v>
      </c>
      <c r="N45" s="36">
        <v>60324</v>
      </c>
      <c r="O45" s="36">
        <v>59889</v>
      </c>
      <c r="P45" s="36">
        <v>50423</v>
      </c>
      <c r="Q45" s="36">
        <v>52406</v>
      </c>
      <c r="R45" s="36">
        <v>51178</v>
      </c>
      <c r="S45" s="36">
        <v>56970</v>
      </c>
      <c r="T45" s="36">
        <v>61913</v>
      </c>
      <c r="U45" s="36">
        <v>60391</v>
      </c>
      <c r="V45" s="36">
        <v>59034</v>
      </c>
      <c r="W45" s="36">
        <v>55400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8358</v>
      </c>
      <c r="D49" s="52">
        <v>8782</v>
      </c>
      <c r="E49" s="52">
        <v>8967</v>
      </c>
      <c r="F49" s="52">
        <v>7871</v>
      </c>
      <c r="G49" s="52">
        <v>6614</v>
      </c>
      <c r="H49" s="52">
        <v>6602</v>
      </c>
      <c r="I49" s="52">
        <v>7851</v>
      </c>
      <c r="J49" s="52">
        <v>7094</v>
      </c>
      <c r="K49" s="52">
        <v>8267</v>
      </c>
      <c r="L49" s="52">
        <v>10130</v>
      </c>
      <c r="M49" s="52">
        <v>10894</v>
      </c>
      <c r="N49" s="52">
        <v>10548</v>
      </c>
      <c r="O49" s="52">
        <v>12998</v>
      </c>
      <c r="P49" s="52">
        <v>15270</v>
      </c>
      <c r="Q49" s="52">
        <v>11284</v>
      </c>
      <c r="R49" s="52">
        <v>10385</v>
      </c>
      <c r="S49" s="52">
        <v>9219</v>
      </c>
      <c r="T49" s="52">
        <v>10053</v>
      </c>
      <c r="U49" s="52">
        <v>9320</v>
      </c>
      <c r="V49" s="52">
        <v>9764</v>
      </c>
      <c r="W49" s="52">
        <v>8134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146</v>
      </c>
      <c r="D51" s="52">
        <v>35</v>
      </c>
      <c r="E51" s="52">
        <v>253</v>
      </c>
      <c r="F51" s="52">
        <v>394</v>
      </c>
      <c r="G51" s="52">
        <v>785</v>
      </c>
      <c r="H51" s="52">
        <v>874</v>
      </c>
      <c r="I51" s="52">
        <v>269</v>
      </c>
      <c r="J51" s="52">
        <v>452</v>
      </c>
      <c r="K51" s="52">
        <v>966</v>
      </c>
      <c r="L51" s="52">
        <v>1485</v>
      </c>
      <c r="M51" s="52">
        <v>3614</v>
      </c>
      <c r="N51" s="52">
        <v>3611</v>
      </c>
      <c r="O51" s="52">
        <v>3312</v>
      </c>
      <c r="P51" s="52">
        <v>5044</v>
      </c>
      <c r="Q51" s="52">
        <v>3540</v>
      </c>
      <c r="R51" s="52">
        <v>3487</v>
      </c>
      <c r="S51" s="52">
        <v>1824</v>
      </c>
      <c r="T51" s="52">
        <v>1233</v>
      </c>
      <c r="U51" s="52">
        <v>815</v>
      </c>
      <c r="V51" s="52">
        <v>715</v>
      </c>
      <c r="W51" s="52">
        <v>1331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8059</v>
      </c>
      <c r="D53" s="52">
        <v>8590</v>
      </c>
      <c r="E53" s="52">
        <v>8720</v>
      </c>
      <c r="F53" s="52">
        <v>7616</v>
      </c>
      <c r="G53" s="52">
        <v>6420</v>
      </c>
      <c r="H53" s="52">
        <v>6373</v>
      </c>
      <c r="I53" s="52">
        <v>7607</v>
      </c>
      <c r="J53" s="52">
        <v>6859</v>
      </c>
      <c r="K53" s="52">
        <v>8003</v>
      </c>
      <c r="L53" s="52">
        <v>9807</v>
      </c>
      <c r="M53" s="52">
        <v>10639</v>
      </c>
      <c r="N53" s="52">
        <v>10240</v>
      </c>
      <c r="O53" s="52">
        <v>12526</v>
      </c>
      <c r="P53" s="52">
        <v>14727</v>
      </c>
      <c r="Q53" s="52">
        <v>10743</v>
      </c>
      <c r="R53" s="52">
        <v>9981</v>
      </c>
      <c r="S53" s="52">
        <v>8915</v>
      </c>
      <c r="T53" s="52">
        <v>9647</v>
      </c>
      <c r="U53" s="52">
        <v>8950</v>
      </c>
      <c r="V53" s="52">
        <v>9359</v>
      </c>
      <c r="W53" s="52">
        <v>7778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137</v>
      </c>
      <c r="D54" s="52">
        <v>14</v>
      </c>
      <c r="E54" s="52">
        <v>80</v>
      </c>
      <c r="F54" s="52">
        <v>95</v>
      </c>
      <c r="G54" s="52">
        <v>30</v>
      </c>
      <c r="H54" s="52">
        <v>34</v>
      </c>
      <c r="I54" s="52">
        <v>57</v>
      </c>
      <c r="J54" s="52">
        <v>104</v>
      </c>
      <c r="K54" s="52">
        <v>52</v>
      </c>
      <c r="L54" s="52">
        <v>102</v>
      </c>
      <c r="M54" s="52">
        <v>11</v>
      </c>
      <c r="N54" s="52">
        <v>82</v>
      </c>
      <c r="O54" s="52">
        <v>166</v>
      </c>
      <c r="P54" s="52">
        <v>0</v>
      </c>
      <c r="Q54" s="52">
        <v>195</v>
      </c>
      <c r="R54" s="52">
        <v>78</v>
      </c>
      <c r="S54" s="52">
        <v>13</v>
      </c>
      <c r="T54" s="52">
        <v>59</v>
      </c>
      <c r="U54" s="52">
        <v>13</v>
      </c>
      <c r="V54" s="52">
        <v>12</v>
      </c>
      <c r="W54" s="52">
        <v>87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74</v>
      </c>
      <c r="D55" s="52">
        <v>93</v>
      </c>
      <c r="E55" s="52">
        <v>84</v>
      </c>
      <c r="F55" s="52">
        <v>63</v>
      </c>
      <c r="G55" s="52">
        <v>79</v>
      </c>
      <c r="H55" s="52">
        <v>106</v>
      </c>
      <c r="I55" s="52">
        <v>57</v>
      </c>
      <c r="J55" s="52">
        <v>70</v>
      </c>
      <c r="K55" s="52">
        <v>62</v>
      </c>
      <c r="L55" s="52">
        <v>193</v>
      </c>
      <c r="M55" s="52">
        <v>19</v>
      </c>
      <c r="N55" s="52">
        <v>130</v>
      </c>
      <c r="O55" s="52">
        <v>140</v>
      </c>
      <c r="P55" s="52">
        <v>140</v>
      </c>
      <c r="Q55" s="52">
        <v>180</v>
      </c>
      <c r="R55" s="52">
        <v>136</v>
      </c>
      <c r="S55" s="52">
        <v>142</v>
      </c>
      <c r="T55" s="52">
        <v>217</v>
      </c>
      <c r="U55" s="52">
        <v>167</v>
      </c>
      <c r="V55" s="52">
        <v>208</v>
      </c>
      <c r="W55" s="52">
        <v>137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88</v>
      </c>
      <c r="D56" s="52">
        <v>85</v>
      </c>
      <c r="E56" s="52">
        <v>83</v>
      </c>
      <c r="F56" s="52">
        <v>97</v>
      </c>
      <c r="G56" s="52">
        <v>85</v>
      </c>
      <c r="H56" s="52">
        <v>89</v>
      </c>
      <c r="I56" s="52">
        <v>130</v>
      </c>
      <c r="J56" s="52">
        <v>61</v>
      </c>
      <c r="K56" s="52">
        <v>150</v>
      </c>
      <c r="L56" s="52">
        <v>28</v>
      </c>
      <c r="M56" s="52">
        <v>225</v>
      </c>
      <c r="N56" s="52">
        <v>96</v>
      </c>
      <c r="O56" s="52">
        <v>166</v>
      </c>
      <c r="P56" s="52">
        <v>403</v>
      </c>
      <c r="Q56" s="52">
        <v>166</v>
      </c>
      <c r="R56" s="52">
        <v>190</v>
      </c>
      <c r="S56" s="52">
        <v>149</v>
      </c>
      <c r="T56" s="52">
        <v>130</v>
      </c>
      <c r="U56" s="52">
        <v>190</v>
      </c>
      <c r="V56" s="52">
        <v>185</v>
      </c>
      <c r="W56" s="52">
        <v>132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8358</v>
      </c>
      <c r="D59" s="36">
        <v>8782</v>
      </c>
      <c r="E59" s="36">
        <v>8967</v>
      </c>
      <c r="F59" s="36">
        <v>7871</v>
      </c>
      <c r="G59" s="36">
        <v>6614</v>
      </c>
      <c r="H59" s="36">
        <v>6602</v>
      </c>
      <c r="I59" s="36">
        <v>7851</v>
      </c>
      <c r="J59" s="36">
        <v>7094</v>
      </c>
      <c r="K59" s="36">
        <v>8267</v>
      </c>
      <c r="L59" s="36">
        <v>10130</v>
      </c>
      <c r="M59" s="36">
        <v>10894</v>
      </c>
      <c r="N59" s="36">
        <v>10548</v>
      </c>
      <c r="O59" s="36">
        <v>12998</v>
      </c>
      <c r="P59" s="36">
        <v>15270</v>
      </c>
      <c r="Q59" s="36">
        <v>11284</v>
      </c>
      <c r="R59" s="36">
        <v>10385</v>
      </c>
      <c r="S59" s="36">
        <v>9219</v>
      </c>
      <c r="T59" s="36">
        <v>10053</v>
      </c>
      <c r="U59" s="36">
        <v>9320</v>
      </c>
      <c r="V59" s="36">
        <v>9764</v>
      </c>
      <c r="W59" s="36">
        <v>8134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14959</v>
      </c>
      <c r="D63" s="52">
        <v>15858</v>
      </c>
      <c r="E63" s="52">
        <v>16630</v>
      </c>
      <c r="F63" s="52">
        <v>15664</v>
      </c>
      <c r="G63" s="52">
        <v>13987</v>
      </c>
      <c r="H63" s="52">
        <v>13132</v>
      </c>
      <c r="I63" s="52">
        <v>15574</v>
      </c>
      <c r="J63" s="52">
        <v>15429</v>
      </c>
      <c r="K63" s="52">
        <v>17011</v>
      </c>
      <c r="L63" s="52">
        <v>20264</v>
      </c>
      <c r="M63" s="52">
        <v>25398</v>
      </c>
      <c r="N63" s="52">
        <v>29648</v>
      </c>
      <c r="O63" s="52">
        <v>26640</v>
      </c>
      <c r="P63" s="52">
        <v>12757</v>
      </c>
      <c r="Q63" s="52">
        <v>15613</v>
      </c>
      <c r="R63" s="52">
        <v>13354</v>
      </c>
      <c r="S63" s="52">
        <v>17480</v>
      </c>
      <c r="T63" s="52">
        <v>19138</v>
      </c>
      <c r="U63" s="52">
        <v>17165</v>
      </c>
      <c r="V63" s="52">
        <v>16260</v>
      </c>
      <c r="W63" s="52">
        <v>17197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732</v>
      </c>
      <c r="D65" s="52">
        <v>728</v>
      </c>
      <c r="E65" s="52">
        <v>1079</v>
      </c>
      <c r="F65" s="52">
        <v>1257</v>
      </c>
      <c r="G65" s="52">
        <v>1602</v>
      </c>
      <c r="H65" s="52">
        <v>1684</v>
      </c>
      <c r="I65" s="52">
        <v>871</v>
      </c>
      <c r="J65" s="52">
        <v>971</v>
      </c>
      <c r="K65" s="52">
        <v>1752</v>
      </c>
      <c r="L65" s="52">
        <v>2038</v>
      </c>
      <c r="M65" s="52">
        <v>3520</v>
      </c>
      <c r="N65" s="52">
        <v>3926</v>
      </c>
      <c r="O65" s="52">
        <v>4778</v>
      </c>
      <c r="P65" s="52">
        <v>6120</v>
      </c>
      <c r="Q65" s="52">
        <v>7007</v>
      </c>
      <c r="R65" s="52">
        <v>9271</v>
      </c>
      <c r="S65" s="52">
        <v>6444</v>
      </c>
      <c r="T65" s="52">
        <v>6568</v>
      </c>
      <c r="U65" s="52">
        <v>7914</v>
      </c>
      <c r="V65" s="52">
        <v>7738</v>
      </c>
      <c r="W65" s="52">
        <v>8405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14594</v>
      </c>
      <c r="D67" s="52">
        <f t="shared" si="0"/>
        <v>15685</v>
      </c>
      <c r="E67" s="52">
        <f t="shared" si="0"/>
        <v>16348</v>
      </c>
      <c r="F67" s="52">
        <f t="shared" si="0"/>
        <v>15352</v>
      </c>
      <c r="G67" s="52">
        <f t="shared" si="0"/>
        <v>13797</v>
      </c>
      <c r="H67" s="52">
        <f t="shared" si="0"/>
        <v>12954</v>
      </c>
      <c r="I67" s="52">
        <f t="shared" si="0"/>
        <v>15267</v>
      </c>
      <c r="J67" s="52">
        <f t="shared" si="0"/>
        <v>15194</v>
      </c>
      <c r="K67" s="52">
        <f t="shared" si="0"/>
        <v>16893</v>
      </c>
      <c r="L67" s="52">
        <f t="shared" si="0"/>
        <v>20050</v>
      </c>
      <c r="M67" s="52">
        <f t="shared" si="0"/>
        <v>25238</v>
      </c>
      <c r="N67" s="52">
        <f t="shared" si="0"/>
        <v>29235</v>
      </c>
      <c r="O67" s="52">
        <f t="shared" si="0"/>
        <v>26148</v>
      </c>
      <c r="P67" s="52">
        <f t="shared" si="0"/>
        <v>12804</v>
      </c>
      <c r="Q67" s="52">
        <f t="shared" si="0"/>
        <v>15366</v>
      </c>
      <c r="R67" s="52">
        <f t="shared" ref="R67:V67" si="1">R39-R53</f>
        <v>13379</v>
      </c>
      <c r="S67" s="52">
        <f t="shared" si="1"/>
        <v>17552</v>
      </c>
      <c r="T67" s="52">
        <f t="shared" si="1"/>
        <v>19058</v>
      </c>
      <c r="U67" s="52">
        <f t="shared" si="1"/>
        <v>17240</v>
      </c>
      <c r="V67" s="52">
        <f t="shared" si="1"/>
        <v>16372</v>
      </c>
      <c r="W67" s="52">
        <f t="shared" ref="W67" si="2">W39-W53</f>
        <v>17222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248</v>
      </c>
      <c r="D68" s="52">
        <f t="shared" si="3"/>
        <v>26</v>
      </c>
      <c r="E68" s="52">
        <f t="shared" si="3"/>
        <v>150</v>
      </c>
      <c r="F68" s="52">
        <f t="shared" si="3"/>
        <v>190</v>
      </c>
      <c r="G68" s="52">
        <f t="shared" si="3"/>
        <v>65</v>
      </c>
      <c r="H68" s="52">
        <f t="shared" si="3"/>
        <v>69</v>
      </c>
      <c r="I68" s="52">
        <f t="shared" si="3"/>
        <v>113</v>
      </c>
      <c r="J68" s="52">
        <f t="shared" si="3"/>
        <v>229</v>
      </c>
      <c r="K68" s="52">
        <f t="shared" si="3"/>
        <v>107</v>
      </c>
      <c r="L68" s="52">
        <f t="shared" si="3"/>
        <v>207</v>
      </c>
      <c r="M68" s="52">
        <f t="shared" si="3"/>
        <v>26</v>
      </c>
      <c r="N68" s="52">
        <f t="shared" si="3"/>
        <v>232</v>
      </c>
      <c r="O68" s="52">
        <f t="shared" si="3"/>
        <v>345</v>
      </c>
      <c r="P68" s="52">
        <f t="shared" si="3"/>
        <v>0</v>
      </c>
      <c r="Q68" s="52">
        <f t="shared" si="3"/>
        <v>279</v>
      </c>
      <c r="R68" s="52">
        <f t="shared" ref="R68:V68" si="4">R40-R54</f>
        <v>102</v>
      </c>
      <c r="S68" s="52">
        <f t="shared" si="4"/>
        <v>25</v>
      </c>
      <c r="T68" s="52">
        <f t="shared" si="4"/>
        <v>116</v>
      </c>
      <c r="U68" s="52">
        <f t="shared" si="4"/>
        <v>22</v>
      </c>
      <c r="V68" s="52">
        <f t="shared" si="4"/>
        <v>19</v>
      </c>
      <c r="W68" s="52">
        <f t="shared" ref="W68" si="5">W40-W54</f>
        <v>189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132</v>
      </c>
      <c r="D69" s="52">
        <f t="shared" si="6"/>
        <v>167</v>
      </c>
      <c r="E69" s="52">
        <f t="shared" si="6"/>
        <v>157</v>
      </c>
      <c r="F69" s="52">
        <f t="shared" si="6"/>
        <v>125</v>
      </c>
      <c r="G69" s="52">
        <f t="shared" si="6"/>
        <v>168</v>
      </c>
      <c r="H69" s="52">
        <f t="shared" si="6"/>
        <v>212</v>
      </c>
      <c r="I69" s="52">
        <f t="shared" si="6"/>
        <v>114</v>
      </c>
      <c r="J69" s="52">
        <f t="shared" si="6"/>
        <v>154</v>
      </c>
      <c r="K69" s="52">
        <f t="shared" si="6"/>
        <v>129</v>
      </c>
      <c r="L69" s="52">
        <f t="shared" si="6"/>
        <v>388</v>
      </c>
      <c r="M69" s="52">
        <f t="shared" si="6"/>
        <v>44</v>
      </c>
      <c r="N69" s="52">
        <f t="shared" si="6"/>
        <v>363</v>
      </c>
      <c r="O69" s="52">
        <f t="shared" si="6"/>
        <v>288</v>
      </c>
      <c r="P69" s="52">
        <f t="shared" si="6"/>
        <v>117</v>
      </c>
      <c r="Q69" s="52">
        <f t="shared" si="6"/>
        <v>248</v>
      </c>
      <c r="R69" s="52">
        <f t="shared" ref="R69:V69" si="7">R41-R55</f>
        <v>175</v>
      </c>
      <c r="S69" s="52">
        <f t="shared" si="7"/>
        <v>266</v>
      </c>
      <c r="T69" s="52">
        <f t="shared" si="7"/>
        <v>416</v>
      </c>
      <c r="U69" s="52">
        <f t="shared" si="7"/>
        <v>308</v>
      </c>
      <c r="V69" s="52">
        <f t="shared" si="7"/>
        <v>348</v>
      </c>
      <c r="W69" s="52">
        <f t="shared" ref="W69" si="8">W41-W55</f>
        <v>294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157</v>
      </c>
      <c r="D70" s="52">
        <f t="shared" si="9"/>
        <v>154</v>
      </c>
      <c r="E70" s="52">
        <f t="shared" si="9"/>
        <v>153</v>
      </c>
      <c r="F70" s="52">
        <f t="shared" si="9"/>
        <v>192</v>
      </c>
      <c r="G70" s="52">
        <f t="shared" si="9"/>
        <v>180</v>
      </c>
      <c r="H70" s="52">
        <f t="shared" si="9"/>
        <v>176</v>
      </c>
      <c r="I70" s="52">
        <f t="shared" si="9"/>
        <v>257</v>
      </c>
      <c r="J70" s="52">
        <f t="shared" si="9"/>
        <v>130</v>
      </c>
      <c r="K70" s="52">
        <f t="shared" si="9"/>
        <v>306</v>
      </c>
      <c r="L70" s="52">
        <f t="shared" si="9"/>
        <v>56</v>
      </c>
      <c r="M70" s="52">
        <f t="shared" si="9"/>
        <v>526</v>
      </c>
      <c r="N70" s="52">
        <f t="shared" si="9"/>
        <v>271</v>
      </c>
      <c r="O70" s="52">
        <f t="shared" si="9"/>
        <v>339</v>
      </c>
      <c r="P70" s="52">
        <f t="shared" si="9"/>
        <v>335</v>
      </c>
      <c r="Q70" s="52">
        <f t="shared" si="9"/>
        <v>231</v>
      </c>
      <c r="R70" s="52">
        <f t="shared" ref="R70:V70" si="10">R42-R56</f>
        <v>246</v>
      </c>
      <c r="S70" s="52">
        <f t="shared" si="10"/>
        <v>285</v>
      </c>
      <c r="T70" s="52">
        <f t="shared" si="10"/>
        <v>247</v>
      </c>
      <c r="U70" s="52">
        <f t="shared" si="10"/>
        <v>350</v>
      </c>
      <c r="V70" s="52">
        <f t="shared" si="10"/>
        <v>307</v>
      </c>
      <c r="W70" s="52">
        <f t="shared" ref="W70" si="11">W42-W56</f>
        <v>276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30132</v>
      </c>
      <c r="D73" s="36">
        <v>31100</v>
      </c>
      <c r="E73" s="36">
        <v>32364</v>
      </c>
      <c r="F73" s="36">
        <v>32733</v>
      </c>
      <c r="G73" s="36">
        <v>33689</v>
      </c>
      <c r="H73" s="36">
        <v>37208</v>
      </c>
      <c r="I73" s="36">
        <v>27995</v>
      </c>
      <c r="J73" s="36">
        <v>29739</v>
      </c>
      <c r="K73" s="36">
        <v>38516</v>
      </c>
      <c r="L73" s="36">
        <v>41816</v>
      </c>
      <c r="M73" s="36">
        <v>46468</v>
      </c>
      <c r="N73" s="36">
        <v>49776</v>
      </c>
      <c r="O73" s="36">
        <v>46891</v>
      </c>
      <c r="P73" s="36">
        <v>35153</v>
      </c>
      <c r="Q73" s="36">
        <v>41122</v>
      </c>
      <c r="R73" s="36">
        <v>40793</v>
      </c>
      <c r="S73" s="36">
        <v>47751</v>
      </c>
      <c r="T73" s="36">
        <v>51860</v>
      </c>
      <c r="U73" s="36">
        <v>51071</v>
      </c>
      <c r="V73" s="36">
        <v>49270</v>
      </c>
      <c r="W73" s="36">
        <v>47266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3473</v>
      </c>
      <c r="I79" s="52">
        <f>RES_hhdet_numvin!I126</f>
        <v>7730</v>
      </c>
      <c r="J79" s="52">
        <f>RES_hhdet_numvin!J126</f>
        <v>10442</v>
      </c>
      <c r="K79" s="52">
        <f>RES_hhdet_numvin!K126</f>
        <v>14614</v>
      </c>
      <c r="L79" s="52">
        <f>RES_hhdet_numvin!L126</f>
        <v>20515</v>
      </c>
      <c r="M79" s="52">
        <f>RES_hhdet_numvin!M126</f>
        <v>27432</v>
      </c>
      <c r="N79" s="52">
        <f>RES_hhdet_numvin!N126</f>
        <v>33043</v>
      </c>
      <c r="O79" s="52">
        <f>RES_hhdet_numvin!O126</f>
        <v>34684</v>
      </c>
      <c r="P79" s="52">
        <f>RES_hhdet_numvin!P126</f>
        <v>25679</v>
      </c>
      <c r="Q79" s="52">
        <f>RES_hhdet_numvin!Q126</f>
        <v>25479</v>
      </c>
      <c r="R79" s="52">
        <f>RES_hhdet_numvin!R126</f>
        <v>23015</v>
      </c>
      <c r="S79" s="52">
        <f>RES_hhdet_numvin!S126</f>
        <v>26283</v>
      </c>
      <c r="T79" s="52">
        <f>RES_hhdet_numvin!T126</f>
        <v>28998</v>
      </c>
      <c r="U79" s="52">
        <f>RES_hhdet_numvin!U126</f>
        <v>26435</v>
      </c>
      <c r="V79" s="52">
        <f>RES_hhdet_numvin!V126</f>
        <v>26020</v>
      </c>
      <c r="W79" s="52">
        <f>RES_hhdet_numvin!W126</f>
        <v>25331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3663</v>
      </c>
      <c r="Q82" s="138">
        <f>RES_hhdet_numvin!Q129</f>
        <v>6060</v>
      </c>
      <c r="R82" s="138">
        <f>RES_hhdet_numvin!R129</f>
        <v>9604</v>
      </c>
      <c r="S82" s="138">
        <f>RES_hhdet_numvin!S129</f>
        <v>7209</v>
      </c>
      <c r="T82" s="138">
        <f>RES_hhdet_numvin!T129</f>
        <v>7379</v>
      </c>
      <c r="U82" s="138">
        <f>RES_hhdet_numvin!U129</f>
        <v>8584</v>
      </c>
      <c r="V82" s="138">
        <f>RES_hhdet_numvin!V129</f>
        <v>8432</v>
      </c>
      <c r="W82" s="138">
        <f>RES_hhdet_numvin!W129</f>
        <v>9736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3066</v>
      </c>
      <c r="I84" s="138">
        <f>RES_hhdet_numvin!I131</f>
        <v>7256</v>
      </c>
      <c r="J84" s="138">
        <f>RES_hhdet_numvin!J131</f>
        <v>9961</v>
      </c>
      <c r="K84" s="138">
        <f>RES_hhdet_numvin!K131</f>
        <v>14005</v>
      </c>
      <c r="L84" s="138">
        <f>RES_hhdet_numvin!L131</f>
        <v>19783</v>
      </c>
      <c r="M84" s="138">
        <f>RES_hhdet_numvin!M131</f>
        <v>26787</v>
      </c>
      <c r="N84" s="138">
        <f>RES_hhdet_numvin!N131</f>
        <v>32195</v>
      </c>
      <c r="O84" s="138">
        <f>RES_hhdet_numvin!O131</f>
        <v>33703</v>
      </c>
      <c r="P84" s="138">
        <f>RES_hhdet_numvin!P131</f>
        <v>25212</v>
      </c>
      <c r="Q84" s="138">
        <f>RES_hhdet_numvin!Q131</f>
        <v>24727</v>
      </c>
      <c r="R84" s="138">
        <f>RES_hhdet_numvin!R131</f>
        <v>22647</v>
      </c>
      <c r="S84" s="138">
        <f>RES_hhdet_numvin!S131</f>
        <v>26053</v>
      </c>
      <c r="T84" s="138">
        <f>RES_hhdet_numvin!T131</f>
        <v>28516</v>
      </c>
      <c r="U84" s="138">
        <f>RES_hhdet_numvin!U131</f>
        <v>26142</v>
      </c>
      <c r="V84" s="138">
        <f>RES_hhdet_numvin!V131</f>
        <v>25727</v>
      </c>
      <c r="W84" s="138">
        <f>RES_hhdet_numvin!W131</f>
        <v>25000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16</v>
      </c>
      <c r="I85" s="138">
        <f>RES_hhdet_numvin!I132</f>
        <v>53</v>
      </c>
      <c r="J85" s="138">
        <f>RES_hhdet_numvin!J132</f>
        <v>150</v>
      </c>
      <c r="K85" s="138">
        <f>RES_hhdet_numvin!K132</f>
        <v>91</v>
      </c>
      <c r="L85" s="138">
        <f>RES_hhdet_numvin!L132</f>
        <v>206</v>
      </c>
      <c r="M85" s="138">
        <f>RES_hhdet_numvin!M132</f>
        <v>28</v>
      </c>
      <c r="N85" s="138">
        <f>RES_hhdet_numvin!N132</f>
        <v>257</v>
      </c>
      <c r="O85" s="138">
        <f>RES_hhdet_numvin!O132</f>
        <v>447</v>
      </c>
      <c r="P85" s="138">
        <f>RES_hhdet_numvin!P132</f>
        <v>0</v>
      </c>
      <c r="Q85" s="138">
        <f>RES_hhdet_numvin!Q132</f>
        <v>451</v>
      </c>
      <c r="R85" s="138">
        <f>RES_hhdet_numvin!R132</f>
        <v>177</v>
      </c>
      <c r="S85" s="138">
        <f>RES_hhdet_numvin!S132</f>
        <v>38</v>
      </c>
      <c r="T85" s="138">
        <f>RES_hhdet_numvin!T132</f>
        <v>175</v>
      </c>
      <c r="U85" s="138">
        <f>RES_hhdet_numvin!U132</f>
        <v>35</v>
      </c>
      <c r="V85" s="138">
        <f>RES_hhdet_numvin!V132</f>
        <v>31</v>
      </c>
      <c r="W85" s="138">
        <f>RES_hhdet_numvin!W132</f>
        <v>276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86</v>
      </c>
      <c r="Q88" s="138">
        <f>RES_hhdet_numvin!Q135</f>
        <v>247</v>
      </c>
      <c r="R88" s="138">
        <f>RES_hhdet_numvin!R135</f>
        <v>236</v>
      </c>
      <c r="S88" s="138">
        <f>RES_hhdet_numvin!S135</f>
        <v>358</v>
      </c>
      <c r="T88" s="138">
        <f>RES_hhdet_numvin!T135</f>
        <v>601</v>
      </c>
      <c r="U88" s="138">
        <f>RES_hhdet_numvin!U135</f>
        <v>470</v>
      </c>
      <c r="V88" s="138">
        <f>RES_hhdet_numvin!V135</f>
        <v>556</v>
      </c>
      <c r="W88" s="138">
        <f>RES_hhdet_numvin!W135</f>
        <v>431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243</v>
      </c>
      <c r="Q89" s="138">
        <f>RES_hhdet_numvin!Q136</f>
        <v>229</v>
      </c>
      <c r="R89" s="138">
        <f>RES_hhdet_numvin!R136</f>
        <v>332</v>
      </c>
      <c r="S89" s="138">
        <f>RES_hhdet_numvin!S136</f>
        <v>381</v>
      </c>
      <c r="T89" s="138">
        <f>RES_hhdet_numvin!T136</f>
        <v>358</v>
      </c>
      <c r="U89" s="138">
        <f>RES_hhdet_numvin!U136</f>
        <v>534</v>
      </c>
      <c r="V89" s="138">
        <f>RES_hhdet_numvin!V136</f>
        <v>492</v>
      </c>
      <c r="W89" s="138">
        <f>RES_hhdet_numvin!W136</f>
        <v>408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16200</v>
      </c>
      <c r="Q94" s="39">
        <f>RES_hhdet_numvin!Q141</f>
        <v>29098</v>
      </c>
      <c r="R94" s="39">
        <f>RES_hhdet_numvin!R141</f>
        <v>37004</v>
      </c>
      <c r="S94" s="39">
        <f>RES_hhdet_numvin!S141</f>
        <v>47863</v>
      </c>
      <c r="T94" s="39">
        <f>RES_hhdet_numvin!T141</f>
        <v>56741</v>
      </c>
      <c r="U94" s="39">
        <f>RES_hhdet_numvin!U141</f>
        <v>58228</v>
      </c>
      <c r="V94" s="39">
        <f>RES_hhdet_numvin!V141</f>
        <v>58639</v>
      </c>
      <c r="W94" s="39">
        <f>RES_hhdet_numvin!W141</f>
        <v>55400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175.28868690202319</v>
      </c>
      <c r="C98" s="117">
        <f t="shared" si="12"/>
        <v>202.05571150910711</v>
      </c>
      <c r="D98" s="117">
        <f t="shared" si="12"/>
        <v>199.41050569675801</v>
      </c>
      <c r="E98" s="117">
        <f t="shared" si="12"/>
        <v>217.303834135127</v>
      </c>
      <c r="F98" s="117">
        <f t="shared" si="12"/>
        <v>223.22644405530895</v>
      </c>
      <c r="G98" s="117">
        <f t="shared" si="12"/>
        <v>216.53929800595176</v>
      </c>
      <c r="H98" s="117">
        <f t="shared" si="12"/>
        <v>217.40685552946516</v>
      </c>
      <c r="I98" s="117">
        <f t="shared" si="12"/>
        <v>213.0754874806124</v>
      </c>
      <c r="J98" s="117">
        <f t="shared" si="12"/>
        <v>242.2974368211915</v>
      </c>
      <c r="K98" s="117">
        <f t="shared" si="12"/>
        <v>245.8889758724377</v>
      </c>
      <c r="L98" s="117">
        <f t="shared" si="12"/>
        <v>299.0969563904564</v>
      </c>
      <c r="M98" s="117">
        <f t="shared" si="12"/>
        <v>258.37602356179895</v>
      </c>
      <c r="N98" s="117">
        <f t="shared" si="12"/>
        <v>298.39995330756335</v>
      </c>
      <c r="O98" s="117">
        <f t="shared" si="12"/>
        <v>335.20606844442113</v>
      </c>
      <c r="P98" s="117">
        <f t="shared" si="12"/>
        <v>270.66376594524769</v>
      </c>
      <c r="Q98" s="117">
        <f t="shared" si="12"/>
        <v>298.73578588690259</v>
      </c>
      <c r="R98" s="117">
        <f t="shared" ref="R98:V98" si="13">R99+R102+R104+R113</f>
        <v>303.48901920077327</v>
      </c>
      <c r="S98" s="117">
        <f t="shared" si="13"/>
        <v>295.43663598968021</v>
      </c>
      <c r="T98" s="117">
        <f t="shared" si="13"/>
        <v>308.87716213716971</v>
      </c>
      <c r="U98" s="117">
        <f t="shared" si="13"/>
        <v>298.63077241444813</v>
      </c>
      <c r="V98" s="117">
        <f t="shared" si="13"/>
        <v>291.22583255658674</v>
      </c>
      <c r="W98" s="117">
        <f t="shared" ref="W98" si="14">W99+W102+W104+W113</f>
        <v>327.07076521627567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152.91822015782515</v>
      </c>
      <c r="C99" s="122">
        <f t="shared" si="15"/>
        <v>177.34290126088197</v>
      </c>
      <c r="D99" s="122">
        <f t="shared" si="15"/>
        <v>172.51436365938653</v>
      </c>
      <c r="E99" s="122">
        <f t="shared" si="15"/>
        <v>188.24657168278503</v>
      </c>
      <c r="F99" s="122">
        <f t="shared" si="15"/>
        <v>193.21889891384691</v>
      </c>
      <c r="G99" s="122">
        <f t="shared" si="15"/>
        <v>186.82765509648712</v>
      </c>
      <c r="H99" s="122">
        <f t="shared" si="15"/>
        <v>187.31340765033781</v>
      </c>
      <c r="I99" s="122">
        <f t="shared" si="15"/>
        <v>182.44671051627486</v>
      </c>
      <c r="J99" s="122">
        <f t="shared" si="15"/>
        <v>210.54355376778796</v>
      </c>
      <c r="K99" s="122">
        <f t="shared" si="15"/>
        <v>213.69560934513854</v>
      </c>
      <c r="L99" s="122">
        <f t="shared" si="15"/>
        <v>259.75407052453204</v>
      </c>
      <c r="M99" s="122">
        <f t="shared" si="15"/>
        <v>223.94446603846777</v>
      </c>
      <c r="N99" s="122">
        <f t="shared" si="15"/>
        <v>260.3928491662295</v>
      </c>
      <c r="O99" s="122">
        <f t="shared" si="15"/>
        <v>292.33592384302847</v>
      </c>
      <c r="P99" s="122">
        <f t="shared" si="15"/>
        <v>231.98014743204124</v>
      </c>
      <c r="Q99" s="122">
        <f t="shared" si="15"/>
        <v>252.24281594731411</v>
      </c>
      <c r="R99" s="122">
        <f t="shared" ref="R99:V99" si="16">SUM(R100:R101)</f>
        <v>256.37665555095515</v>
      </c>
      <c r="S99" s="122">
        <f t="shared" si="16"/>
        <v>250.25174655062938</v>
      </c>
      <c r="T99" s="122">
        <f t="shared" si="16"/>
        <v>263.42458270128037</v>
      </c>
      <c r="U99" s="122">
        <f t="shared" si="16"/>
        <v>256.35659069745446</v>
      </c>
      <c r="V99" s="122">
        <f t="shared" si="16"/>
        <v>252.60659307172574</v>
      </c>
      <c r="W99" s="122">
        <f t="shared" ref="W99" si="17">SUM(W100:W101)</f>
        <v>287.2802588213973</v>
      </c>
      <c r="DA99" s="130" t="s">
        <v>1687</v>
      </c>
    </row>
    <row r="100" spans="1:105" ht="12" customHeight="1" x14ac:dyDescent="0.25">
      <c r="A100" s="97" t="s">
        <v>203</v>
      </c>
      <c r="B100" s="98">
        <v>152.32819915090573</v>
      </c>
      <c r="C100" s="98">
        <v>176.66702075101429</v>
      </c>
      <c r="D100" s="98">
        <v>171.86717913473387</v>
      </c>
      <c r="E100" s="98">
        <v>187.55065114944381</v>
      </c>
      <c r="F100" s="98">
        <v>192.51664911957337</v>
      </c>
      <c r="G100" s="98">
        <v>186.16272780994854</v>
      </c>
      <c r="H100" s="98">
        <v>186.66161820879188</v>
      </c>
      <c r="I100" s="98">
        <v>181.82836413555884</v>
      </c>
      <c r="J100" s="98">
        <v>209.824612964529</v>
      </c>
      <c r="K100" s="98">
        <v>212.97218636573913</v>
      </c>
      <c r="L100" s="98">
        <v>258.8527977711081</v>
      </c>
      <c r="M100" s="98">
        <v>223.21138640469624</v>
      </c>
      <c r="N100" s="98">
        <v>259.53726027315162</v>
      </c>
      <c r="O100" s="98">
        <v>291.36459707546516</v>
      </c>
      <c r="P100" s="98">
        <v>231.25921375231323</v>
      </c>
      <c r="Q100" s="98">
        <v>251.43500341483349</v>
      </c>
      <c r="R100" s="98">
        <v>255.54995952565591</v>
      </c>
      <c r="S100" s="98">
        <v>249.45559446709771</v>
      </c>
      <c r="T100" s="98">
        <v>262.59297341922928</v>
      </c>
      <c r="U100" s="98">
        <v>255.56073665917708</v>
      </c>
      <c r="V100" s="98">
        <v>251.83954211852833</v>
      </c>
      <c r="W100" s="98">
        <v>286.38346546426322</v>
      </c>
      <c r="DA100" s="63" t="s">
        <v>1688</v>
      </c>
    </row>
    <row r="101" spans="1:105" ht="12" customHeight="1" x14ac:dyDescent="0.25">
      <c r="A101" s="97" t="s">
        <v>53</v>
      </c>
      <c r="B101" s="98">
        <v>0.59002100691941339</v>
      </c>
      <c r="C101" s="98">
        <v>0.67588050986768766</v>
      </c>
      <c r="D101" s="98">
        <v>0.64718452465267096</v>
      </c>
      <c r="E101" s="98">
        <v>0.6959205333412346</v>
      </c>
      <c r="F101" s="98">
        <v>0.70224979427353718</v>
      </c>
      <c r="G101" s="98">
        <v>0.66492728653857702</v>
      </c>
      <c r="H101" s="98">
        <v>0.65178944154594198</v>
      </c>
      <c r="I101" s="98">
        <v>0.61834638071600634</v>
      </c>
      <c r="J101" s="98">
        <v>0.71894080325897103</v>
      </c>
      <c r="K101" s="98">
        <v>0.72342297939939126</v>
      </c>
      <c r="L101" s="98">
        <v>0.9012727534239352</v>
      </c>
      <c r="M101" s="98">
        <v>0.73307963377151641</v>
      </c>
      <c r="N101" s="98">
        <v>0.85558889307785146</v>
      </c>
      <c r="O101" s="98">
        <v>0.97132676756330028</v>
      </c>
      <c r="P101" s="98">
        <v>0.72093367972801858</v>
      </c>
      <c r="Q101" s="98">
        <v>0.80781253248061213</v>
      </c>
      <c r="R101" s="98">
        <v>0.82669602529922115</v>
      </c>
      <c r="S101" s="98">
        <v>0.79615208353167355</v>
      </c>
      <c r="T101" s="98">
        <v>0.83160928205106655</v>
      </c>
      <c r="U101" s="98">
        <v>0.79585403827740009</v>
      </c>
      <c r="V101" s="98">
        <v>0.76705095319739958</v>
      </c>
      <c r="W101" s="98">
        <v>0.89679335713405783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8.6716638372991914E-2</v>
      </c>
      <c r="C102" s="122">
        <f t="shared" si="18"/>
        <v>8.9077653124712677E-2</v>
      </c>
      <c r="D102" s="122">
        <f t="shared" si="18"/>
        <v>9.4568270130972257E-2</v>
      </c>
      <c r="E102" s="122">
        <f t="shared" si="18"/>
        <v>0.14589568702233152</v>
      </c>
      <c r="F102" s="122">
        <f t="shared" si="18"/>
        <v>0.11870238547259375</v>
      </c>
      <c r="G102" s="122">
        <f t="shared" si="18"/>
        <v>0.13473589458368301</v>
      </c>
      <c r="H102" s="122">
        <f t="shared" si="18"/>
        <v>0.22340200286535342</v>
      </c>
      <c r="I102" s="122">
        <f t="shared" si="18"/>
        <v>0.16346570578036071</v>
      </c>
      <c r="J102" s="122">
        <f t="shared" si="18"/>
        <v>0.17716524553799548</v>
      </c>
      <c r="K102" s="122">
        <f t="shared" si="18"/>
        <v>0.20384115244562637</v>
      </c>
      <c r="L102" s="122">
        <f t="shared" si="18"/>
        <v>0.23521628787651822</v>
      </c>
      <c r="M102" s="122">
        <f t="shared" si="18"/>
        <v>0.31502795977267833</v>
      </c>
      <c r="N102" s="122">
        <f t="shared" si="18"/>
        <v>0.40280719388727698</v>
      </c>
      <c r="O102" s="122">
        <f t="shared" si="18"/>
        <v>0.49573745118181695</v>
      </c>
      <c r="P102" s="122">
        <f t="shared" si="18"/>
        <v>0.62473664532607509</v>
      </c>
      <c r="Q102" s="122">
        <f t="shared" si="18"/>
        <v>0.75443936003040302</v>
      </c>
      <c r="R102" s="122">
        <f t="shared" si="18"/>
        <v>0.86989582174380764</v>
      </c>
      <c r="S102" s="122">
        <f t="shared" si="18"/>
        <v>0.95204166917121813</v>
      </c>
      <c r="T102" s="122">
        <f t="shared" si="18"/>
        <v>1.0214566086968462</v>
      </c>
      <c r="U102" s="122">
        <f t="shared" si="18"/>
        <v>1.0869455412192668</v>
      </c>
      <c r="V102" s="122">
        <f t="shared" si="18"/>
        <v>1.1290279713046618</v>
      </c>
      <c r="W102" s="122">
        <f t="shared" si="18"/>
        <v>1.1513556290342555</v>
      </c>
      <c r="DA102" s="130" t="s">
        <v>1690</v>
      </c>
    </row>
    <row r="103" spans="1:105" ht="12" customHeight="1" x14ac:dyDescent="0.25">
      <c r="A103" s="97" t="s">
        <v>53</v>
      </c>
      <c r="B103" s="98">
        <v>8.6716638372991914E-2</v>
      </c>
      <c r="C103" s="98">
        <v>8.9077653124712677E-2</v>
      </c>
      <c r="D103" s="98">
        <v>9.4568270130972257E-2</v>
      </c>
      <c r="E103" s="98">
        <v>0.14589568702233152</v>
      </c>
      <c r="F103" s="98">
        <v>0.11870238547259375</v>
      </c>
      <c r="G103" s="98">
        <v>0.13473589458368301</v>
      </c>
      <c r="H103" s="98">
        <v>0.22340200286535342</v>
      </c>
      <c r="I103" s="98">
        <v>0.16346570578036071</v>
      </c>
      <c r="J103" s="98">
        <v>0.17716524553799548</v>
      </c>
      <c r="K103" s="98">
        <v>0.20384115244562637</v>
      </c>
      <c r="L103" s="98">
        <v>0.23521628787651822</v>
      </c>
      <c r="M103" s="98">
        <v>0.31502795977267833</v>
      </c>
      <c r="N103" s="98">
        <v>0.40280719388727698</v>
      </c>
      <c r="O103" s="98">
        <v>0.49573745118181695</v>
      </c>
      <c r="P103" s="98">
        <v>0.62473664532607509</v>
      </c>
      <c r="Q103" s="98">
        <v>0.75443936003040302</v>
      </c>
      <c r="R103" s="98">
        <v>0.86989582174380764</v>
      </c>
      <c r="S103" s="98">
        <v>0.95204166917121813</v>
      </c>
      <c r="T103" s="98">
        <v>1.0214566086968462</v>
      </c>
      <c r="U103" s="98">
        <v>1.0869455412192668</v>
      </c>
      <c r="V103" s="98">
        <v>1.1290279713046618</v>
      </c>
      <c r="W103" s="98">
        <v>1.1513556290342555</v>
      </c>
      <c r="DA103" s="63" t="s">
        <v>1691</v>
      </c>
    </row>
    <row r="104" spans="1:105" ht="12" customHeight="1" x14ac:dyDescent="0.25">
      <c r="A104" s="121" t="s">
        <v>55</v>
      </c>
      <c r="B104" s="122">
        <v>18.455519654008274</v>
      </c>
      <c r="C104" s="122">
        <v>20.389218313185321</v>
      </c>
      <c r="D104" s="122">
        <v>22.375663868042334</v>
      </c>
      <c r="E104" s="122">
        <v>24.2940796182992</v>
      </c>
      <c r="F104" s="122">
        <v>24.974902880416522</v>
      </c>
      <c r="G104" s="122">
        <v>24.555921954531989</v>
      </c>
      <c r="H104" s="122">
        <v>24.303076686081621</v>
      </c>
      <c r="I104" s="122">
        <v>25.114530549799731</v>
      </c>
      <c r="J104" s="122">
        <v>25.968098362967957</v>
      </c>
      <c r="K104" s="122">
        <v>26.729442753241219</v>
      </c>
      <c r="L104" s="122">
        <v>32.417223017408027</v>
      </c>
      <c r="M104" s="122">
        <v>27.080516913697974</v>
      </c>
      <c r="N104" s="122">
        <v>30.163912917408396</v>
      </c>
      <c r="O104" s="122">
        <v>34.681765950879011</v>
      </c>
      <c r="P104" s="122">
        <v>30.180511553139802</v>
      </c>
      <c r="Q104" s="122">
        <v>37.779820047732485</v>
      </c>
      <c r="R104" s="122">
        <v>38.380841643371696</v>
      </c>
      <c r="S104" s="122">
        <v>36.502090717037802</v>
      </c>
      <c r="T104" s="122">
        <v>36.796986562445596</v>
      </c>
      <c r="U104" s="122">
        <v>33.715389989856781</v>
      </c>
      <c r="V104" s="122">
        <v>30.195033803392775</v>
      </c>
      <c r="W104" s="122">
        <v>31.469983840958783</v>
      </c>
      <c r="DA104" s="130" t="s">
        <v>1692</v>
      </c>
    </row>
    <row r="105" spans="1:105" ht="12" customHeight="1" x14ac:dyDescent="0.25">
      <c r="A105" s="97" t="s">
        <v>128</v>
      </c>
      <c r="B105" s="98">
        <v>18.115831651056482</v>
      </c>
      <c r="C105" s="98">
        <v>20.035768684731273</v>
      </c>
      <c r="D105" s="98">
        <v>21.96564569198507</v>
      </c>
      <c r="E105" s="98">
        <v>23.851356691942673</v>
      </c>
      <c r="F105" s="98">
        <v>24.511134509453431</v>
      </c>
      <c r="G105" s="98">
        <v>24.082837022332274</v>
      </c>
      <c r="H105" s="98">
        <v>23.824675669638228</v>
      </c>
      <c r="I105" s="98">
        <v>24.58793904152235</v>
      </c>
      <c r="J105" s="98">
        <v>25.437826479517774</v>
      </c>
      <c r="K105" s="98">
        <v>26.153833716027496</v>
      </c>
      <c r="L105" s="98">
        <v>31.777824045742246</v>
      </c>
      <c r="M105" s="98">
        <v>26.458240964588786</v>
      </c>
      <c r="N105" s="98">
        <v>29.485709849794169</v>
      </c>
      <c r="O105" s="98">
        <v>33.907478529933705</v>
      </c>
      <c r="P105" s="98">
        <v>29.406475931010863</v>
      </c>
      <c r="Q105" s="98">
        <v>36.893928414067332</v>
      </c>
      <c r="R105" s="98">
        <v>37.468774308035769</v>
      </c>
      <c r="S105" s="98">
        <v>35.618412320903829</v>
      </c>
      <c r="T105" s="98">
        <v>35.923043278484776</v>
      </c>
      <c r="U105" s="98">
        <v>32.897905348296263</v>
      </c>
      <c r="V105" s="98">
        <v>29.439137963167173</v>
      </c>
      <c r="W105" s="98">
        <v>30.716515196066947</v>
      </c>
      <c r="DA105" s="63" t="s">
        <v>1693</v>
      </c>
    </row>
    <row r="106" spans="1:105" ht="12" customHeight="1" x14ac:dyDescent="0.25">
      <c r="A106" s="97" t="s">
        <v>127</v>
      </c>
      <c r="B106" s="98">
        <v>7.6554181481566605E-2</v>
      </c>
      <c r="C106" s="98">
        <v>0.10983830421737482</v>
      </c>
      <c r="D106" s="98">
        <v>0.1129413171003866</v>
      </c>
      <c r="E106" s="98">
        <v>0.13322829444095924</v>
      </c>
      <c r="F106" s="98">
        <v>0.15365182043319506</v>
      </c>
      <c r="G106" s="98">
        <v>0.1505085821619358</v>
      </c>
      <c r="H106" s="98">
        <v>0.14923835634504184</v>
      </c>
      <c r="I106" s="98">
        <v>0.1591270747859605</v>
      </c>
      <c r="J106" s="98">
        <v>0.18393313928127319</v>
      </c>
      <c r="K106" s="98">
        <v>0.19072016384330426</v>
      </c>
      <c r="L106" s="98">
        <v>0.24341333824790695</v>
      </c>
      <c r="M106" s="98">
        <v>0.18551859950684629</v>
      </c>
      <c r="N106" s="98">
        <v>0.21145950955716469</v>
      </c>
      <c r="O106" s="98">
        <v>0.26759082519640909</v>
      </c>
      <c r="P106" s="98">
        <v>0.21329267139320573</v>
      </c>
      <c r="Q106" s="98">
        <v>0.29335960087076596</v>
      </c>
      <c r="R106" s="98">
        <v>0.297037772981744</v>
      </c>
      <c r="S106" s="98">
        <v>0.26414285350925759</v>
      </c>
      <c r="T106" s="98">
        <v>0.26323163346046635</v>
      </c>
      <c r="U106" s="98">
        <v>0.22500877425471838</v>
      </c>
      <c r="V106" s="98">
        <v>0.18754706054550491</v>
      </c>
      <c r="W106" s="98">
        <v>0.20335718133654601</v>
      </c>
      <c r="DA106" s="63" t="s">
        <v>1694</v>
      </c>
    </row>
    <row r="107" spans="1:105" ht="12" customHeight="1" x14ac:dyDescent="0.25">
      <c r="A107" s="100" t="s">
        <v>203</v>
      </c>
      <c r="B107" s="101">
        <v>4.4189318416085567E-2</v>
      </c>
      <c r="C107" s="101">
        <v>5.8431544478065478E-2</v>
      </c>
      <c r="D107" s="101">
        <v>6.2274055482297079E-2</v>
      </c>
      <c r="E107" s="101">
        <v>7.2110817254904327E-2</v>
      </c>
      <c r="F107" s="101">
        <v>8.3136405367049956E-2</v>
      </c>
      <c r="G107" s="101">
        <v>8.2122184056190206E-2</v>
      </c>
      <c r="H107" s="101">
        <v>8.0258142206260041E-2</v>
      </c>
      <c r="I107" s="101">
        <v>8.988770855945033E-2</v>
      </c>
      <c r="J107" s="101">
        <v>9.6287985016224056E-2</v>
      </c>
      <c r="K107" s="101">
        <v>0.10201087266171563</v>
      </c>
      <c r="L107" s="101">
        <v>0.11649770163646737</v>
      </c>
      <c r="M107" s="101">
        <v>9.1507626415897686E-2</v>
      </c>
      <c r="N107" s="101">
        <v>9.9987744637900153E-2</v>
      </c>
      <c r="O107" s="101">
        <v>0.13153574455805334</v>
      </c>
      <c r="P107" s="101">
        <v>0.10627936224755645</v>
      </c>
      <c r="Q107" s="101">
        <v>0.14914211778885536</v>
      </c>
      <c r="R107" s="101">
        <v>0.15624467017778221</v>
      </c>
      <c r="S107" s="101">
        <v>0.13863293684804956</v>
      </c>
      <c r="T107" s="101">
        <v>0.13256455765993769</v>
      </c>
      <c r="U107" s="101">
        <v>0.10885584291362874</v>
      </c>
      <c r="V107" s="101">
        <v>8.9075722259936582E-2</v>
      </c>
      <c r="W107" s="101">
        <v>9.692389684958512E-2</v>
      </c>
      <c r="DA107" s="131" t="s">
        <v>1695</v>
      </c>
    </row>
    <row r="108" spans="1:105" ht="12" customHeight="1" x14ac:dyDescent="0.25">
      <c r="A108" s="103" t="s">
        <v>52</v>
      </c>
      <c r="B108" s="104">
        <v>3.2364863065481038E-2</v>
      </c>
      <c r="C108" s="104">
        <v>5.1406759739309346E-2</v>
      </c>
      <c r="D108" s="104">
        <v>5.0667261618089515E-2</v>
      </c>
      <c r="E108" s="104">
        <v>6.1117477186054911E-2</v>
      </c>
      <c r="F108" s="104">
        <v>7.0515415066145101E-2</v>
      </c>
      <c r="G108" s="104">
        <v>6.8386398105745594E-2</v>
      </c>
      <c r="H108" s="104">
        <v>6.898021413878179E-2</v>
      </c>
      <c r="I108" s="104">
        <v>6.9239366226510182E-2</v>
      </c>
      <c r="J108" s="104">
        <v>8.7645154265049152E-2</v>
      </c>
      <c r="K108" s="104">
        <v>8.8709291181588615E-2</v>
      </c>
      <c r="L108" s="104">
        <v>0.12691563661143959</v>
      </c>
      <c r="M108" s="104">
        <v>9.4010973090948621E-2</v>
      </c>
      <c r="N108" s="104">
        <v>0.11147176491926454</v>
      </c>
      <c r="O108" s="104">
        <v>0.13605508063835578</v>
      </c>
      <c r="P108" s="104">
        <v>0.1070133091456493</v>
      </c>
      <c r="Q108" s="104">
        <v>0.1442174830819106</v>
      </c>
      <c r="R108" s="104">
        <v>0.14079310280396179</v>
      </c>
      <c r="S108" s="104">
        <v>0.12550991666120806</v>
      </c>
      <c r="T108" s="104">
        <v>0.13066707580052866</v>
      </c>
      <c r="U108" s="104">
        <v>0.11615293134108963</v>
      </c>
      <c r="V108" s="104">
        <v>9.8471338285568324E-2</v>
      </c>
      <c r="W108" s="104">
        <v>0.10643328448696088</v>
      </c>
      <c r="DA108" s="132" t="s">
        <v>1696</v>
      </c>
    </row>
    <row r="109" spans="1:105" ht="12" customHeight="1" x14ac:dyDescent="0.25">
      <c r="A109" s="106" t="s">
        <v>122</v>
      </c>
      <c r="B109" s="101">
        <v>0.16419272625112827</v>
      </c>
      <c r="C109" s="101">
        <v>0.14696256622275089</v>
      </c>
      <c r="D109" s="101">
        <v>0.17488849675098683</v>
      </c>
      <c r="E109" s="101">
        <v>0.17833770747703789</v>
      </c>
      <c r="F109" s="101">
        <v>0.16894905113978723</v>
      </c>
      <c r="G109" s="101">
        <v>0.17088672173850261</v>
      </c>
      <c r="H109" s="101">
        <v>0.17409430377531571</v>
      </c>
      <c r="I109" s="101">
        <v>0.17987519728200446</v>
      </c>
      <c r="J109" s="101">
        <v>0.17370112129731735</v>
      </c>
      <c r="K109" s="101">
        <v>0.17949438639354198</v>
      </c>
      <c r="L109" s="101">
        <v>0.21647447732132177</v>
      </c>
      <c r="M109" s="101">
        <v>0.20058275897193129</v>
      </c>
      <c r="N109" s="101">
        <v>0.22797396466052849</v>
      </c>
      <c r="O109" s="101">
        <v>0.24677788100803597</v>
      </c>
      <c r="P109" s="101">
        <v>0.25047217373544495</v>
      </c>
      <c r="Q109" s="101">
        <v>0.27355868191082733</v>
      </c>
      <c r="R109" s="101">
        <v>0.27919121388673251</v>
      </c>
      <c r="S109" s="101">
        <v>0.2852917400813636</v>
      </c>
      <c r="T109" s="101">
        <v>0.29728501224969534</v>
      </c>
      <c r="U109" s="101">
        <v>0.29998756219209888</v>
      </c>
      <c r="V109" s="101">
        <v>0.2933454291123061</v>
      </c>
      <c r="W109" s="101">
        <v>0.29123864530340682</v>
      </c>
      <c r="DA109" s="131" t="s">
        <v>1697</v>
      </c>
    </row>
    <row r="110" spans="1:105" ht="12" customHeight="1" x14ac:dyDescent="0.25">
      <c r="A110" s="107" t="s">
        <v>121</v>
      </c>
      <c r="B110" s="104">
        <v>9.8941095219099412E-2</v>
      </c>
      <c r="C110" s="104">
        <v>9.6648758013921615E-2</v>
      </c>
      <c r="D110" s="104">
        <v>0.12218836220589024</v>
      </c>
      <c r="E110" s="104">
        <v>0.13115692443853255</v>
      </c>
      <c r="F110" s="104">
        <v>0.14116749939010947</v>
      </c>
      <c r="G110" s="104">
        <v>0.15168962829927546</v>
      </c>
      <c r="H110" s="104">
        <v>0.1550683563230337</v>
      </c>
      <c r="I110" s="104">
        <v>0.18758923620941401</v>
      </c>
      <c r="J110" s="104">
        <v>0.17263762287159495</v>
      </c>
      <c r="K110" s="104">
        <v>0.20539448697687357</v>
      </c>
      <c r="L110" s="104">
        <v>0.17951115609655166</v>
      </c>
      <c r="M110" s="104">
        <v>0.23617459063041077</v>
      </c>
      <c r="N110" s="104">
        <v>0.23876959339653198</v>
      </c>
      <c r="O110" s="104">
        <v>0.25991871474085992</v>
      </c>
      <c r="P110" s="104">
        <v>0.31027077700028793</v>
      </c>
      <c r="Q110" s="104">
        <v>0.31897335088356349</v>
      </c>
      <c r="R110" s="104">
        <v>0.33583834846744653</v>
      </c>
      <c r="S110" s="104">
        <v>0.33424380254335795</v>
      </c>
      <c r="T110" s="104">
        <v>0.31342663825065892</v>
      </c>
      <c r="U110" s="104">
        <v>0.292488305113703</v>
      </c>
      <c r="V110" s="104">
        <v>0.27500335056778913</v>
      </c>
      <c r="W110" s="104">
        <v>0.25887281825188424</v>
      </c>
      <c r="DA110" s="132" t="s">
        <v>1698</v>
      </c>
    </row>
    <row r="111" spans="1:105" ht="12" customHeight="1" x14ac:dyDescent="0.25">
      <c r="A111" s="108" t="s">
        <v>53</v>
      </c>
      <c r="B111" s="98">
        <v>6.1803708175876937E-2</v>
      </c>
      <c r="C111" s="98">
        <v>5.5329993764578457E-2</v>
      </c>
      <c r="D111" s="98">
        <v>7.2730269292000965E-2</v>
      </c>
      <c r="E111" s="98">
        <v>7.645645163275222E-2</v>
      </c>
      <c r="F111" s="98">
        <v>8.2222065846893774E-2</v>
      </c>
      <c r="G111" s="98">
        <v>8.9154714942220853E-2</v>
      </c>
      <c r="H111" s="98">
        <v>8.9627364141040194E-2</v>
      </c>
      <c r="I111" s="98">
        <v>0.11440952680966422</v>
      </c>
      <c r="J111" s="98">
        <v>9.6829467929804069E-2</v>
      </c>
      <c r="K111" s="98">
        <v>0.11830109392491803</v>
      </c>
      <c r="L111" s="98">
        <v>8.9525027722924352E-2</v>
      </c>
      <c r="M111" s="98">
        <v>0.12754752835551292</v>
      </c>
      <c r="N111" s="98">
        <v>0.12365912507787116</v>
      </c>
      <c r="O111" s="98">
        <v>0.13687713809261021</v>
      </c>
      <c r="P111" s="98">
        <v>0.16849912238568143</v>
      </c>
      <c r="Q111" s="98">
        <v>0.17441205784223743</v>
      </c>
      <c r="R111" s="98">
        <v>0.18874378277863765</v>
      </c>
      <c r="S111" s="98">
        <v>0.18811823471599809</v>
      </c>
      <c r="T111" s="98">
        <v>0.1690308413602585</v>
      </c>
      <c r="U111" s="98">
        <v>0.15185775644204635</v>
      </c>
      <c r="V111" s="98">
        <v>0.14082381094985552</v>
      </c>
      <c r="W111" s="98">
        <v>0.13153159307879492</v>
      </c>
      <c r="DA111" s="63" t="s">
        <v>1699</v>
      </c>
    </row>
    <row r="112" spans="1:105" ht="12" customHeight="1" x14ac:dyDescent="0.25">
      <c r="A112" s="108" t="s">
        <v>52</v>
      </c>
      <c r="B112" s="98">
        <v>3.7137387043222482E-2</v>
      </c>
      <c r="C112" s="98">
        <v>4.1318764249343165E-2</v>
      </c>
      <c r="D112" s="98">
        <v>4.9458092913889286E-2</v>
      </c>
      <c r="E112" s="98">
        <v>5.4700472805780324E-2</v>
      </c>
      <c r="F112" s="98">
        <v>5.8945433543215714E-2</v>
      </c>
      <c r="G112" s="98">
        <v>6.2534913357054592E-2</v>
      </c>
      <c r="H112" s="98">
        <v>6.5440992181993507E-2</v>
      </c>
      <c r="I112" s="98">
        <v>7.3179709399749784E-2</v>
      </c>
      <c r="J112" s="98">
        <v>7.5808154941790884E-2</v>
      </c>
      <c r="K112" s="98">
        <v>8.7093393051955528E-2</v>
      </c>
      <c r="L112" s="98">
        <v>8.9986128373627322E-2</v>
      </c>
      <c r="M112" s="98">
        <v>0.10862706227489785</v>
      </c>
      <c r="N112" s="98">
        <v>0.1151104683186608</v>
      </c>
      <c r="O112" s="98">
        <v>0.12304157664824975</v>
      </c>
      <c r="P112" s="98">
        <v>0.14177165461460647</v>
      </c>
      <c r="Q112" s="98">
        <v>0.14456129304132603</v>
      </c>
      <c r="R112" s="98">
        <v>0.14709456568880888</v>
      </c>
      <c r="S112" s="98">
        <v>0.14612556782735989</v>
      </c>
      <c r="T112" s="98">
        <v>0.14439579689040041</v>
      </c>
      <c r="U112" s="98">
        <v>0.14063054867165664</v>
      </c>
      <c r="V112" s="98">
        <v>0.13417953961793361</v>
      </c>
      <c r="W112" s="98">
        <v>0.12734122517308935</v>
      </c>
      <c r="DA112" s="63" t="s">
        <v>1700</v>
      </c>
    </row>
    <row r="113" spans="1:105" ht="12" customHeight="1" x14ac:dyDescent="0.25">
      <c r="A113" s="121" t="s">
        <v>54</v>
      </c>
      <c r="B113" s="122">
        <v>3.8282304518167836</v>
      </c>
      <c r="C113" s="122">
        <v>4.2345142819151054</v>
      </c>
      <c r="D113" s="122">
        <v>4.425909899198186</v>
      </c>
      <c r="E113" s="122">
        <v>4.6172871470204582</v>
      </c>
      <c r="F113" s="122">
        <v>4.9139398755729005</v>
      </c>
      <c r="G113" s="122">
        <v>5.0209850603489699</v>
      </c>
      <c r="H113" s="122">
        <v>5.5669691901803855</v>
      </c>
      <c r="I113" s="122">
        <v>5.3507807087574424</v>
      </c>
      <c r="J113" s="122">
        <v>5.608619444897573</v>
      </c>
      <c r="K113" s="122">
        <v>5.2600826216123142</v>
      </c>
      <c r="L113" s="122">
        <v>6.6904465606397849</v>
      </c>
      <c r="M113" s="122">
        <v>7.0360126498605373</v>
      </c>
      <c r="N113" s="122">
        <v>7.4403840300382358</v>
      </c>
      <c r="O113" s="122">
        <v>7.6926411993318551</v>
      </c>
      <c r="P113" s="122">
        <v>7.8783703147406197</v>
      </c>
      <c r="Q113" s="122">
        <v>7.9587105318255791</v>
      </c>
      <c r="R113" s="122">
        <v>7.861626184702633</v>
      </c>
      <c r="S113" s="122">
        <v>7.7307570528418026</v>
      </c>
      <c r="T113" s="122">
        <v>7.6341362647469326</v>
      </c>
      <c r="U113" s="122">
        <v>7.471846185917653</v>
      </c>
      <c r="V113" s="122">
        <v>7.2951777101635455</v>
      </c>
      <c r="W113" s="122">
        <v>7.1691669248853422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3.8282304518167836</v>
      </c>
      <c r="C115" s="33">
        <v>4.2345142819151054</v>
      </c>
      <c r="D115" s="33">
        <v>4.425909899198186</v>
      </c>
      <c r="E115" s="33">
        <v>4.6172871470204582</v>
      </c>
      <c r="F115" s="33">
        <v>4.9139398755729005</v>
      </c>
      <c r="G115" s="33">
        <v>5.0209850603489699</v>
      </c>
      <c r="H115" s="33">
        <v>5.5669691901803855</v>
      </c>
      <c r="I115" s="33">
        <v>5.3507807087574424</v>
      </c>
      <c r="J115" s="33">
        <v>5.608619444897573</v>
      </c>
      <c r="K115" s="33">
        <v>5.2600826216123142</v>
      </c>
      <c r="L115" s="33">
        <v>6.6904465606397849</v>
      </c>
      <c r="M115" s="33">
        <v>7.0360126498605373</v>
      </c>
      <c r="N115" s="33">
        <v>7.4403840300382358</v>
      </c>
      <c r="O115" s="33">
        <v>7.6926411993318551</v>
      </c>
      <c r="P115" s="33">
        <v>7.8783703147406197</v>
      </c>
      <c r="Q115" s="33">
        <v>7.9587105318255791</v>
      </c>
      <c r="R115" s="33">
        <v>7.861626184702633</v>
      </c>
      <c r="S115" s="33">
        <v>7.7307570528418026</v>
      </c>
      <c r="T115" s="33">
        <v>7.6341362647469326</v>
      </c>
      <c r="U115" s="33">
        <v>7.471846185917653</v>
      </c>
      <c r="V115" s="33">
        <v>7.2951777101635455</v>
      </c>
      <c r="W115" s="33">
        <v>7.1691669248853422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145.22822141442791</v>
      </c>
      <c r="C117" s="117">
        <f t="shared" si="19"/>
        <v>168.02913422602626</v>
      </c>
      <c r="D117" s="117">
        <f t="shared" si="19"/>
        <v>166.46593649413091</v>
      </c>
      <c r="E117" s="117">
        <f t="shared" si="19"/>
        <v>182.18369817369728</v>
      </c>
      <c r="F117" s="117">
        <f t="shared" si="19"/>
        <v>187.75578710151478</v>
      </c>
      <c r="G117" s="117">
        <f t="shared" si="19"/>
        <v>182.7412049720387</v>
      </c>
      <c r="H117" s="117">
        <f t="shared" si="19"/>
        <v>184.19844358547181</v>
      </c>
      <c r="I117" s="117">
        <f t="shared" si="19"/>
        <v>181.05651355222778</v>
      </c>
      <c r="J117" s="117">
        <f t="shared" si="19"/>
        <v>206.58063929227907</v>
      </c>
      <c r="K117" s="117">
        <f t="shared" si="19"/>
        <v>210.49692604690699</v>
      </c>
      <c r="L117" s="117">
        <f t="shared" si="19"/>
        <v>257.03071486929531</v>
      </c>
      <c r="M117" s="117">
        <f t="shared" si="19"/>
        <v>223.1816171087234</v>
      </c>
      <c r="N117" s="117">
        <f t="shared" si="19"/>
        <v>259.15277718201742</v>
      </c>
      <c r="O117" s="117">
        <f t="shared" si="19"/>
        <v>292.66919490674621</v>
      </c>
      <c r="P117" s="117">
        <f t="shared" si="19"/>
        <v>237.45281787310685</v>
      </c>
      <c r="Q117" s="117">
        <f t="shared" si="19"/>
        <v>263.20011958614748</v>
      </c>
      <c r="R117" s="117">
        <f t="shared" ref="R117:V117" si="20">R118+R121+R123+R132</f>
        <v>268.58558854894261</v>
      </c>
      <c r="S117" s="117">
        <f t="shared" si="20"/>
        <v>262.79599389933497</v>
      </c>
      <c r="T117" s="117">
        <f t="shared" si="20"/>
        <v>276.03233409452167</v>
      </c>
      <c r="U117" s="117">
        <f t="shared" si="20"/>
        <v>268.3063145993388</v>
      </c>
      <c r="V117" s="117">
        <f t="shared" si="20"/>
        <v>262.9504393422776</v>
      </c>
      <c r="W117" s="117">
        <f t="shared" ref="W117" si="21">W118+W121+W123+W132</f>
        <v>296.15292097535445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126.73088725843807</v>
      </c>
      <c r="C118" s="122">
        <f t="shared" si="22"/>
        <v>147.51121217619558</v>
      </c>
      <c r="D118" s="122">
        <f t="shared" si="22"/>
        <v>144.0325204347314</v>
      </c>
      <c r="E118" s="122">
        <f t="shared" si="22"/>
        <v>157.75541315476914</v>
      </c>
      <c r="F118" s="122">
        <f t="shared" si="22"/>
        <v>162.47463492526848</v>
      </c>
      <c r="G118" s="122">
        <f t="shared" si="22"/>
        <v>157.58529506540287</v>
      </c>
      <c r="H118" s="122">
        <f t="shared" si="22"/>
        <v>158.47439114199187</v>
      </c>
      <c r="I118" s="122">
        <f t="shared" si="22"/>
        <v>154.87914471070783</v>
      </c>
      <c r="J118" s="122">
        <f t="shared" si="22"/>
        <v>179.32609679095563</v>
      </c>
      <c r="K118" s="122">
        <f t="shared" si="22"/>
        <v>182.65655180533773</v>
      </c>
      <c r="L118" s="122">
        <f t="shared" si="22"/>
        <v>222.89155983222619</v>
      </c>
      <c r="M118" s="122">
        <f t="shared" si="22"/>
        <v>192.98045982827631</v>
      </c>
      <c r="N118" s="122">
        <f t="shared" si="22"/>
        <v>225.42822133653991</v>
      </c>
      <c r="O118" s="122">
        <f t="shared" si="22"/>
        <v>254.20351883799111</v>
      </c>
      <c r="P118" s="122">
        <f t="shared" si="22"/>
        <v>202.1605962658102</v>
      </c>
      <c r="Q118" s="122">
        <f t="shared" si="22"/>
        <v>220.38610155226283</v>
      </c>
      <c r="R118" s="122">
        <f t="shared" ref="R118:V118" si="23">SUM(R119:R120)</f>
        <v>224.59767719373028</v>
      </c>
      <c r="S118" s="122">
        <f t="shared" si="23"/>
        <v>219.97238222170338</v>
      </c>
      <c r="T118" s="122">
        <f t="shared" si="23"/>
        <v>232.40825821866326</v>
      </c>
      <c r="U118" s="122">
        <f t="shared" si="23"/>
        <v>226.97697075406583</v>
      </c>
      <c r="V118" s="122">
        <f t="shared" si="23"/>
        <v>224.45123129919597</v>
      </c>
      <c r="W118" s="122">
        <f t="shared" ref="W118" si="24">SUM(W119:W120)</f>
        <v>256.18212151796064</v>
      </c>
      <c r="DA118" s="130" t="s">
        <v>1855</v>
      </c>
    </row>
    <row r="119" spans="1:105" ht="12" customHeight="1" x14ac:dyDescent="0.25">
      <c r="A119" s="97" t="s">
        <v>203</v>
      </c>
      <c r="B119" s="98">
        <v>126.14086625151866</v>
      </c>
      <c r="C119" s="98">
        <v>146.8353316663279</v>
      </c>
      <c r="D119" s="98">
        <v>143.38533591007874</v>
      </c>
      <c r="E119" s="98">
        <v>157.05949262142792</v>
      </c>
      <c r="F119" s="98">
        <v>161.77238513099493</v>
      </c>
      <c r="G119" s="98">
        <v>156.92036777886429</v>
      </c>
      <c r="H119" s="98">
        <v>157.82260170044594</v>
      </c>
      <c r="I119" s="98">
        <v>154.26079832999181</v>
      </c>
      <c r="J119" s="98">
        <v>178.60715598769667</v>
      </c>
      <c r="K119" s="98">
        <v>181.93312882593833</v>
      </c>
      <c r="L119" s="98">
        <v>221.99028707880225</v>
      </c>
      <c r="M119" s="98">
        <v>192.24738019450479</v>
      </c>
      <c r="N119" s="98">
        <v>224.57263244346206</v>
      </c>
      <c r="O119" s="98">
        <v>253.2321920704278</v>
      </c>
      <c r="P119" s="98">
        <v>201.43966258608219</v>
      </c>
      <c r="Q119" s="98">
        <v>219.5782890197822</v>
      </c>
      <c r="R119" s="98">
        <v>223.77098116843106</v>
      </c>
      <c r="S119" s="98">
        <v>219.17623013817172</v>
      </c>
      <c r="T119" s="98">
        <v>231.5766489366122</v>
      </c>
      <c r="U119" s="98">
        <v>226.18111671578842</v>
      </c>
      <c r="V119" s="98">
        <v>223.68418034599856</v>
      </c>
      <c r="W119" s="98">
        <v>255.28532816082659</v>
      </c>
      <c r="DA119" s="63" t="s">
        <v>1856</v>
      </c>
    </row>
    <row r="120" spans="1:105" ht="12" customHeight="1" x14ac:dyDescent="0.25">
      <c r="A120" s="97" t="s">
        <v>53</v>
      </c>
      <c r="B120" s="98">
        <v>0.59002100691941339</v>
      </c>
      <c r="C120" s="98">
        <v>0.67588050986768766</v>
      </c>
      <c r="D120" s="98">
        <v>0.64718452465267096</v>
      </c>
      <c r="E120" s="98">
        <v>0.6959205333412346</v>
      </c>
      <c r="F120" s="98">
        <v>0.70224979427353718</v>
      </c>
      <c r="G120" s="98">
        <v>0.66492728653857702</v>
      </c>
      <c r="H120" s="98">
        <v>0.65178944154594198</v>
      </c>
      <c r="I120" s="98">
        <v>0.61834638071600634</v>
      </c>
      <c r="J120" s="98">
        <v>0.71894080325897103</v>
      </c>
      <c r="K120" s="98">
        <v>0.72342297939939126</v>
      </c>
      <c r="L120" s="98">
        <v>0.9012727534239352</v>
      </c>
      <c r="M120" s="98">
        <v>0.73307963377151641</v>
      </c>
      <c r="N120" s="98">
        <v>0.85558889307785146</v>
      </c>
      <c r="O120" s="98">
        <v>0.97132676756330028</v>
      </c>
      <c r="P120" s="98">
        <v>0.72093367972801858</v>
      </c>
      <c r="Q120" s="98">
        <v>0.80781253248061213</v>
      </c>
      <c r="R120" s="98">
        <v>0.82669602529922115</v>
      </c>
      <c r="S120" s="98">
        <v>0.79615208353167355</v>
      </c>
      <c r="T120" s="98">
        <v>0.83160928205106655</v>
      </c>
      <c r="U120" s="98">
        <v>0.79585403827740009</v>
      </c>
      <c r="V120" s="98">
        <v>0.76705095319739958</v>
      </c>
      <c r="W120" s="98">
        <v>0.89679335713405783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0.17298773920823213</v>
      </c>
      <c r="C121" s="122">
        <f t="shared" si="25"/>
        <v>0.18625475788820375</v>
      </c>
      <c r="D121" s="122">
        <f t="shared" si="25"/>
        <v>0.2069612201146796</v>
      </c>
      <c r="E121" s="122">
        <f t="shared" si="25"/>
        <v>0.34272984013894875</v>
      </c>
      <c r="F121" s="122">
        <f t="shared" si="25"/>
        <v>0.29961173365987553</v>
      </c>
      <c r="G121" s="122">
        <f t="shared" si="25"/>
        <v>0.36569715315430479</v>
      </c>
      <c r="H121" s="122">
        <f t="shared" si="25"/>
        <v>0.6439171372425796</v>
      </c>
      <c r="I121" s="122">
        <f t="shared" si="25"/>
        <v>0.48338161961227782</v>
      </c>
      <c r="J121" s="122">
        <f t="shared" si="25"/>
        <v>0.53362761953884208</v>
      </c>
      <c r="K121" s="122">
        <f t="shared" si="25"/>
        <v>0.63443768050906024</v>
      </c>
      <c r="L121" s="122">
        <f t="shared" si="25"/>
        <v>0.75812872697432865</v>
      </c>
      <c r="M121" s="122">
        <f t="shared" si="25"/>
        <v>1.0660906740933518</v>
      </c>
      <c r="N121" s="122">
        <f t="shared" si="25"/>
        <v>1.4191356151970203</v>
      </c>
      <c r="O121" s="122">
        <f t="shared" si="25"/>
        <v>1.813913855989097</v>
      </c>
      <c r="P121" s="122">
        <f t="shared" si="25"/>
        <v>2.3790868997943799</v>
      </c>
      <c r="Q121" s="122">
        <f t="shared" si="25"/>
        <v>2.9641580684797382</v>
      </c>
      <c r="R121" s="122">
        <f t="shared" si="25"/>
        <v>3.5262705468640538</v>
      </c>
      <c r="S121" s="122">
        <f t="shared" si="25"/>
        <v>3.9482447053413927</v>
      </c>
      <c r="T121" s="122">
        <f t="shared" si="25"/>
        <v>4.3322927985988562</v>
      </c>
      <c r="U121" s="122">
        <f t="shared" si="25"/>
        <v>4.7245265678670343</v>
      </c>
      <c r="V121" s="122">
        <f t="shared" si="25"/>
        <v>5.0148708346977626</v>
      </c>
      <c r="W121" s="122">
        <f t="shared" si="25"/>
        <v>5.2200750461111483</v>
      </c>
      <c r="DA121" s="130" t="s">
        <v>1858</v>
      </c>
    </row>
    <row r="122" spans="1:105" ht="12" customHeight="1" x14ac:dyDescent="0.25">
      <c r="A122" s="97" t="s">
        <v>53</v>
      </c>
      <c r="B122" s="98">
        <v>0.17298773920823213</v>
      </c>
      <c r="C122" s="98">
        <v>0.18625475788820375</v>
      </c>
      <c r="D122" s="98">
        <v>0.2069612201146796</v>
      </c>
      <c r="E122" s="98">
        <v>0.34272984013894875</v>
      </c>
      <c r="F122" s="98">
        <v>0.29961173365987553</v>
      </c>
      <c r="G122" s="98">
        <v>0.36569715315430479</v>
      </c>
      <c r="H122" s="98">
        <v>0.6439171372425796</v>
      </c>
      <c r="I122" s="98">
        <v>0.48338161961227782</v>
      </c>
      <c r="J122" s="98">
        <v>0.53362761953884208</v>
      </c>
      <c r="K122" s="98">
        <v>0.63443768050906024</v>
      </c>
      <c r="L122" s="98">
        <v>0.75812872697432865</v>
      </c>
      <c r="M122" s="98">
        <v>1.0660906740933518</v>
      </c>
      <c r="N122" s="98">
        <v>1.4191356151970203</v>
      </c>
      <c r="O122" s="98">
        <v>1.813913855989097</v>
      </c>
      <c r="P122" s="98">
        <v>2.3790868997943799</v>
      </c>
      <c r="Q122" s="98">
        <v>2.9641580684797382</v>
      </c>
      <c r="R122" s="98">
        <v>3.5262705468640538</v>
      </c>
      <c r="S122" s="98">
        <v>3.9482447053413927</v>
      </c>
      <c r="T122" s="98">
        <v>4.3322927985988562</v>
      </c>
      <c r="U122" s="98">
        <v>4.7245265678670343</v>
      </c>
      <c r="V122" s="98">
        <v>5.0148708346977626</v>
      </c>
      <c r="W122" s="98">
        <v>5.2200750461111483</v>
      </c>
      <c r="DA122" s="63" t="s">
        <v>1859</v>
      </c>
    </row>
    <row r="123" spans="1:105" ht="12" customHeight="1" x14ac:dyDescent="0.25">
      <c r="A123" s="121" t="s">
        <v>55</v>
      </c>
      <c r="B123" s="122">
        <v>15.43447423700534</v>
      </c>
      <c r="C123" s="122">
        <v>17.123694443824196</v>
      </c>
      <c r="D123" s="122">
        <v>18.86111581016624</v>
      </c>
      <c r="E123" s="122">
        <v>20.561534220140825</v>
      </c>
      <c r="F123" s="122">
        <v>21.217328553145478</v>
      </c>
      <c r="G123" s="122">
        <v>20.929746366454168</v>
      </c>
      <c r="H123" s="122">
        <v>20.782839977499933</v>
      </c>
      <c r="I123" s="122">
        <v>21.554172408701575</v>
      </c>
      <c r="J123" s="122">
        <v>22.375596862029187</v>
      </c>
      <c r="K123" s="122">
        <v>23.122261667396238</v>
      </c>
      <c r="L123" s="122">
        <v>28.175237396760942</v>
      </c>
      <c r="M123" s="122">
        <v>23.646526835691816</v>
      </c>
      <c r="N123" s="122">
        <v>26.484595389133705</v>
      </c>
      <c r="O123" s="122">
        <v>30.613498500771424</v>
      </c>
      <c r="P123" s="122">
        <v>26.708613553132295</v>
      </c>
      <c r="Q123" s="122">
        <v>33.554035899899965</v>
      </c>
      <c r="R123" s="122">
        <v>34.205929954440386</v>
      </c>
      <c r="S123" s="122">
        <v>32.671684669034441</v>
      </c>
      <c r="T123" s="122">
        <v>33.097591338238544</v>
      </c>
      <c r="U123" s="122">
        <v>30.465808518527087</v>
      </c>
      <c r="V123" s="122">
        <v>27.410895140311482</v>
      </c>
      <c r="W123" s="122">
        <v>28.706960716180532</v>
      </c>
      <c r="DA123" s="130" t="s">
        <v>1860</v>
      </c>
    </row>
    <row r="124" spans="1:105" ht="12" customHeight="1" x14ac:dyDescent="0.25">
      <c r="A124" s="97" t="s">
        <v>128</v>
      </c>
      <c r="B124" s="98">
        <v>15.169739988488589</v>
      </c>
      <c r="C124" s="98">
        <v>16.839013770340532</v>
      </c>
      <c r="D124" s="98">
        <v>18.532587379180185</v>
      </c>
      <c r="E124" s="98">
        <v>20.202468901404565</v>
      </c>
      <c r="F124" s="98">
        <v>20.836436503427443</v>
      </c>
      <c r="G124" s="98">
        <v>20.540626653481446</v>
      </c>
      <c r="H124" s="98">
        <v>20.387827263897975</v>
      </c>
      <c r="I124" s="98">
        <v>21.119788045033658</v>
      </c>
      <c r="J124" s="98">
        <v>21.931351381058363</v>
      </c>
      <c r="K124" s="98">
        <v>22.640171863511725</v>
      </c>
      <c r="L124" s="98">
        <v>27.632494075993094</v>
      </c>
      <c r="M124" s="98">
        <v>23.122947047450797</v>
      </c>
      <c r="N124" s="98">
        <v>25.910916564953428</v>
      </c>
      <c r="O124" s="98">
        <v>29.953689523956797</v>
      </c>
      <c r="P124" s="98">
        <v>26.053107773604278</v>
      </c>
      <c r="Q124" s="98">
        <v>32.795448805273431</v>
      </c>
      <c r="R124" s="98">
        <v>33.423678575719322</v>
      </c>
      <c r="S124" s="98">
        <v>31.91347419136893</v>
      </c>
      <c r="T124" s="98">
        <v>32.342001039044554</v>
      </c>
      <c r="U124" s="98">
        <v>29.757076887788287</v>
      </c>
      <c r="V124" s="98">
        <v>26.754010831761899</v>
      </c>
      <c r="W124" s="98">
        <v>28.047405770600591</v>
      </c>
      <c r="DA124" s="63" t="s">
        <v>1861</v>
      </c>
    </row>
    <row r="125" spans="1:105" ht="12" customHeight="1" x14ac:dyDescent="0.25">
      <c r="A125" s="97" t="s">
        <v>127</v>
      </c>
      <c r="B125" s="98">
        <v>6.9367882499118544E-2</v>
      </c>
      <c r="C125" s="98">
        <v>0.10084889386451304</v>
      </c>
      <c r="D125" s="98">
        <v>0.10343779538070363</v>
      </c>
      <c r="E125" s="98">
        <v>0.12253143398368335</v>
      </c>
      <c r="F125" s="98">
        <v>0.14167225620788965</v>
      </c>
      <c r="G125" s="98">
        <v>0.13882939050084844</v>
      </c>
      <c r="H125" s="98">
        <v>0.13798768322269012</v>
      </c>
      <c r="I125" s="98">
        <v>0.14677208460013785</v>
      </c>
      <c r="J125" s="98">
        <v>0.17108417984343316</v>
      </c>
      <c r="K125" s="98">
        <v>0.17734920170061091</v>
      </c>
      <c r="L125" s="98">
        <v>0.22854529057610506</v>
      </c>
      <c r="M125" s="98">
        <v>0.1739863861411873</v>
      </c>
      <c r="N125" s="98">
        <v>0.19927350569800245</v>
      </c>
      <c r="O125" s="98">
        <v>0.25230062002319503</v>
      </c>
      <c r="P125" s="98">
        <v>0.20100192838722264</v>
      </c>
      <c r="Q125" s="98">
        <v>0.27698519424529328</v>
      </c>
      <c r="R125" s="98">
        <v>0.28036091931160079</v>
      </c>
      <c r="S125" s="98">
        <v>0.24964184239666773</v>
      </c>
      <c r="T125" s="98">
        <v>0.24983808406756691</v>
      </c>
      <c r="U125" s="98">
        <v>0.21425243129988883</v>
      </c>
      <c r="V125" s="98">
        <v>0.17894322514683142</v>
      </c>
      <c r="W125" s="98">
        <v>0.19458612267441194</v>
      </c>
      <c r="DA125" s="63" t="s">
        <v>1862</v>
      </c>
    </row>
    <row r="126" spans="1:105" ht="12" customHeight="1" x14ac:dyDescent="0.25">
      <c r="A126" s="100" t="s">
        <v>203</v>
      </c>
      <c r="B126" s="101">
        <v>3.7003019433637506E-2</v>
      </c>
      <c r="C126" s="101">
        <v>4.9442134125203686E-2</v>
      </c>
      <c r="D126" s="101">
        <v>5.2770533762614119E-2</v>
      </c>
      <c r="E126" s="101">
        <v>6.1413956797628441E-2</v>
      </c>
      <c r="F126" s="101">
        <v>7.1156841141744531E-2</v>
      </c>
      <c r="G126" s="101">
        <v>7.0442992395102849E-2</v>
      </c>
      <c r="H126" s="101">
        <v>6.9007469083908327E-2</v>
      </c>
      <c r="I126" s="101">
        <v>7.7532718373627671E-2</v>
      </c>
      <c r="J126" s="101">
        <v>8.3439025578384007E-2</v>
      </c>
      <c r="K126" s="101">
        <v>8.8639910519022314E-2</v>
      </c>
      <c r="L126" s="101">
        <v>0.10162965396466547</v>
      </c>
      <c r="M126" s="101">
        <v>7.9975413050238683E-2</v>
      </c>
      <c r="N126" s="101">
        <v>8.7801740778737897E-2</v>
      </c>
      <c r="O126" s="101">
        <v>0.11624553938483925</v>
      </c>
      <c r="P126" s="101">
        <v>9.3988619241573326E-2</v>
      </c>
      <c r="Q126" s="101">
        <v>0.13276771116338268</v>
      </c>
      <c r="R126" s="101">
        <v>0.13956781650763897</v>
      </c>
      <c r="S126" s="101">
        <v>0.12413192573545967</v>
      </c>
      <c r="T126" s="101">
        <v>0.11917100826703825</v>
      </c>
      <c r="U126" s="101">
        <v>9.8099499958799199E-2</v>
      </c>
      <c r="V126" s="101">
        <v>8.0471886861263109E-2</v>
      </c>
      <c r="W126" s="101">
        <v>8.8152838187451052E-2</v>
      </c>
      <c r="DA126" s="131" t="s">
        <v>1863</v>
      </c>
    </row>
    <row r="127" spans="1:105" ht="12" customHeight="1" x14ac:dyDescent="0.25">
      <c r="A127" s="103" t="s">
        <v>52</v>
      </c>
      <c r="B127" s="104">
        <v>3.2364863065481038E-2</v>
      </c>
      <c r="C127" s="104">
        <v>5.1406759739309346E-2</v>
      </c>
      <c r="D127" s="104">
        <v>5.0667261618089515E-2</v>
      </c>
      <c r="E127" s="104">
        <v>6.1117477186054911E-2</v>
      </c>
      <c r="F127" s="104">
        <v>7.0515415066145101E-2</v>
      </c>
      <c r="G127" s="104">
        <v>6.8386398105745594E-2</v>
      </c>
      <c r="H127" s="104">
        <v>6.898021413878179E-2</v>
      </c>
      <c r="I127" s="104">
        <v>6.9239366226510182E-2</v>
      </c>
      <c r="J127" s="104">
        <v>8.7645154265049152E-2</v>
      </c>
      <c r="K127" s="104">
        <v>8.8709291181588615E-2</v>
      </c>
      <c r="L127" s="104">
        <v>0.12691563661143959</v>
      </c>
      <c r="M127" s="104">
        <v>9.4010973090948621E-2</v>
      </c>
      <c r="N127" s="104">
        <v>0.11147176491926454</v>
      </c>
      <c r="O127" s="104">
        <v>0.13605508063835578</v>
      </c>
      <c r="P127" s="104">
        <v>0.1070133091456493</v>
      </c>
      <c r="Q127" s="104">
        <v>0.1442174830819106</v>
      </c>
      <c r="R127" s="104">
        <v>0.14079310280396179</v>
      </c>
      <c r="S127" s="104">
        <v>0.12550991666120806</v>
      </c>
      <c r="T127" s="104">
        <v>0.13066707580052866</v>
      </c>
      <c r="U127" s="104">
        <v>0.11615293134108963</v>
      </c>
      <c r="V127" s="104">
        <v>9.8471338285568324E-2</v>
      </c>
      <c r="W127" s="104">
        <v>0.10643328448696088</v>
      </c>
      <c r="DA127" s="132" t="s">
        <v>1864</v>
      </c>
    </row>
    <row r="128" spans="1:105" ht="12" customHeight="1" x14ac:dyDescent="0.25">
      <c r="A128" s="106" t="s">
        <v>122</v>
      </c>
      <c r="B128" s="101">
        <v>0.11495777575257342</v>
      </c>
      <c r="C128" s="101">
        <v>0.10345193010595165</v>
      </c>
      <c r="D128" s="101">
        <v>0.12392693377296804</v>
      </c>
      <c r="E128" s="101">
        <v>0.12714352879397778</v>
      </c>
      <c r="F128" s="101">
        <v>0.1211067093367578</v>
      </c>
      <c r="G128" s="101">
        <v>0.12327268180633873</v>
      </c>
      <c r="H128" s="101">
        <v>0.12644833511465647</v>
      </c>
      <c r="I128" s="101">
        <v>0.13104540035172277</v>
      </c>
      <c r="J128" s="101">
        <v>0.12670864155309414</v>
      </c>
      <c r="K128" s="101">
        <v>0.13114348300135573</v>
      </c>
      <c r="L128" s="101">
        <v>0.158681090654124</v>
      </c>
      <c r="M128" s="101">
        <v>0.1472074184541346</v>
      </c>
      <c r="N128" s="101">
        <v>0.16811055850387452</v>
      </c>
      <c r="O128" s="101">
        <v>0.18299641303366587</v>
      </c>
      <c r="P128" s="101">
        <v>0.18671663139569503</v>
      </c>
      <c r="Q128" s="101">
        <v>0.20573153519695495</v>
      </c>
      <c r="R128" s="101">
        <v>0.21163023925993485</v>
      </c>
      <c r="S128" s="101">
        <v>0.21850169872155653</v>
      </c>
      <c r="T128" s="101">
        <v>0.23095731987678086</v>
      </c>
      <c r="U128" s="101">
        <v>0.23520594857053503</v>
      </c>
      <c r="V128" s="101">
        <v>0.23261480613267957</v>
      </c>
      <c r="W128" s="101">
        <v>0.23281299806324193</v>
      </c>
      <c r="DA128" s="131" t="s">
        <v>1865</v>
      </c>
    </row>
    <row r="129" spans="1:105" ht="12" customHeight="1" x14ac:dyDescent="0.25">
      <c r="A129" s="107" t="s">
        <v>121</v>
      </c>
      <c r="B129" s="104">
        <v>8.0408590265059032E-2</v>
      </c>
      <c r="C129" s="104">
        <v>8.0379849513201346E-2</v>
      </c>
      <c r="D129" s="104">
        <v>0.10116370183238309</v>
      </c>
      <c r="E129" s="104">
        <v>0.10939035595859595</v>
      </c>
      <c r="F129" s="104">
        <v>0.11811308417338617</v>
      </c>
      <c r="G129" s="104">
        <v>0.12701764066553556</v>
      </c>
      <c r="H129" s="104">
        <v>0.13057669526461191</v>
      </c>
      <c r="I129" s="104">
        <v>0.1565668787160561</v>
      </c>
      <c r="J129" s="104">
        <v>0.14645265957429571</v>
      </c>
      <c r="K129" s="104">
        <v>0.17359711918254639</v>
      </c>
      <c r="L129" s="104">
        <v>0.15551693953762019</v>
      </c>
      <c r="M129" s="104">
        <v>0.2023859836456981</v>
      </c>
      <c r="N129" s="104">
        <v>0.20629475997840166</v>
      </c>
      <c r="O129" s="104">
        <v>0.22451194375776556</v>
      </c>
      <c r="P129" s="104">
        <v>0.26778721974510233</v>
      </c>
      <c r="Q129" s="104">
        <v>0.27587036518428659</v>
      </c>
      <c r="R129" s="104">
        <v>0.29026022014953134</v>
      </c>
      <c r="S129" s="104">
        <v>0.29006693654729399</v>
      </c>
      <c r="T129" s="104">
        <v>0.27479489524964357</v>
      </c>
      <c r="U129" s="104">
        <v>0.25927325086837355</v>
      </c>
      <c r="V129" s="104">
        <v>0.24532627727006928</v>
      </c>
      <c r="W129" s="104">
        <v>0.23215582484228608</v>
      </c>
      <c r="DA129" s="132" t="s">
        <v>1866</v>
      </c>
    </row>
    <row r="130" spans="1:105" ht="12" customHeight="1" x14ac:dyDescent="0.25">
      <c r="A130" s="108" t="s">
        <v>53</v>
      </c>
      <c r="B130" s="98">
        <v>4.3271203221836557E-2</v>
      </c>
      <c r="C130" s="98">
        <v>3.9061085263858188E-2</v>
      </c>
      <c r="D130" s="98">
        <v>5.1705608918493802E-2</v>
      </c>
      <c r="E130" s="98">
        <v>5.4689883152815616E-2</v>
      </c>
      <c r="F130" s="98">
        <v>5.916765063017046E-2</v>
      </c>
      <c r="G130" s="98">
        <v>6.4482727308480953E-2</v>
      </c>
      <c r="H130" s="98">
        <v>6.5135703082618387E-2</v>
      </c>
      <c r="I130" s="98">
        <v>8.3387169316306312E-2</v>
      </c>
      <c r="J130" s="98">
        <v>7.0644504632504823E-2</v>
      </c>
      <c r="K130" s="98">
        <v>8.6503726130590874E-2</v>
      </c>
      <c r="L130" s="98">
        <v>6.5530811163992855E-2</v>
      </c>
      <c r="M130" s="98">
        <v>9.3758921370800247E-2</v>
      </c>
      <c r="N130" s="98">
        <v>9.118429165974086E-2</v>
      </c>
      <c r="O130" s="98">
        <v>0.10147036710951582</v>
      </c>
      <c r="P130" s="98">
        <v>0.12601556513049583</v>
      </c>
      <c r="Q130" s="98">
        <v>0.13130907214296056</v>
      </c>
      <c r="R130" s="98">
        <v>0.14316565446072249</v>
      </c>
      <c r="S130" s="98">
        <v>0.14394136871993407</v>
      </c>
      <c r="T130" s="98">
        <v>0.13039909835924315</v>
      </c>
      <c r="U130" s="98">
        <v>0.11864270219671692</v>
      </c>
      <c r="V130" s="98">
        <v>0.11114673765213569</v>
      </c>
      <c r="W130" s="98">
        <v>0.10481459966919673</v>
      </c>
      <c r="DA130" s="63" t="s">
        <v>1867</v>
      </c>
    </row>
    <row r="131" spans="1:105" ht="12" customHeight="1" x14ac:dyDescent="0.25">
      <c r="A131" s="108" t="s">
        <v>52</v>
      </c>
      <c r="B131" s="98">
        <v>3.7137387043222482E-2</v>
      </c>
      <c r="C131" s="98">
        <v>4.1318764249343165E-2</v>
      </c>
      <c r="D131" s="98">
        <v>4.9458092913889286E-2</v>
      </c>
      <c r="E131" s="98">
        <v>5.4700472805780324E-2</v>
      </c>
      <c r="F131" s="98">
        <v>5.8945433543215714E-2</v>
      </c>
      <c r="G131" s="98">
        <v>6.2534913357054592E-2</v>
      </c>
      <c r="H131" s="98">
        <v>6.5440992181993507E-2</v>
      </c>
      <c r="I131" s="98">
        <v>7.3179709399749784E-2</v>
      </c>
      <c r="J131" s="98">
        <v>7.5808154941790884E-2</v>
      </c>
      <c r="K131" s="98">
        <v>8.7093393051955528E-2</v>
      </c>
      <c r="L131" s="98">
        <v>8.9986128373627322E-2</v>
      </c>
      <c r="M131" s="98">
        <v>0.10862706227489785</v>
      </c>
      <c r="N131" s="98">
        <v>0.1151104683186608</v>
      </c>
      <c r="O131" s="98">
        <v>0.12304157664824975</v>
      </c>
      <c r="P131" s="98">
        <v>0.14177165461460647</v>
      </c>
      <c r="Q131" s="98">
        <v>0.14456129304132603</v>
      </c>
      <c r="R131" s="98">
        <v>0.14709456568880888</v>
      </c>
      <c r="S131" s="98">
        <v>0.14612556782735989</v>
      </c>
      <c r="T131" s="98">
        <v>0.14439579689040041</v>
      </c>
      <c r="U131" s="98">
        <v>0.14063054867165664</v>
      </c>
      <c r="V131" s="98">
        <v>0.13417953961793361</v>
      </c>
      <c r="W131" s="98">
        <v>0.12734122517308935</v>
      </c>
      <c r="DA131" s="63" t="s">
        <v>1868</v>
      </c>
    </row>
    <row r="132" spans="1:105" ht="12" customHeight="1" x14ac:dyDescent="0.25">
      <c r="A132" s="121" t="s">
        <v>54</v>
      </c>
      <c r="B132" s="122">
        <v>2.8898721797762743</v>
      </c>
      <c r="C132" s="122">
        <v>3.2079728481182666</v>
      </c>
      <c r="D132" s="122">
        <v>3.3653390291185801</v>
      </c>
      <c r="E132" s="122">
        <v>3.5240209586483542</v>
      </c>
      <c r="F132" s="122">
        <v>3.7642118894409635</v>
      </c>
      <c r="G132" s="122">
        <v>3.8604663870273406</v>
      </c>
      <c r="H132" s="122">
        <v>4.2972953287374382</v>
      </c>
      <c r="I132" s="122">
        <v>4.1398148132061081</v>
      </c>
      <c r="J132" s="122">
        <v>4.3453180197554033</v>
      </c>
      <c r="K132" s="122">
        <v>4.0836748936639919</v>
      </c>
      <c r="L132" s="122">
        <v>5.2057889133338504</v>
      </c>
      <c r="M132" s="122">
        <v>5.4885397706619399</v>
      </c>
      <c r="N132" s="122">
        <v>5.8208248411468073</v>
      </c>
      <c r="O132" s="122">
        <v>6.0382637119945883</v>
      </c>
      <c r="P132" s="122">
        <v>6.2045211543699894</v>
      </c>
      <c r="Q132" s="122">
        <v>6.2958240655049416</v>
      </c>
      <c r="R132" s="122">
        <v>6.2557108539078738</v>
      </c>
      <c r="S132" s="122">
        <v>6.2036823032557686</v>
      </c>
      <c r="T132" s="122">
        <v>6.1941917390210541</v>
      </c>
      <c r="U132" s="122">
        <v>6.1390087588788198</v>
      </c>
      <c r="V132" s="122">
        <v>6.0734420680723957</v>
      </c>
      <c r="W132" s="122">
        <v>6.0437636951020881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2.8898721797762743</v>
      </c>
      <c r="C134" s="33">
        <v>3.2079728481182666</v>
      </c>
      <c r="D134" s="33">
        <v>3.3653390291185801</v>
      </c>
      <c r="E134" s="33">
        <v>3.5240209586483542</v>
      </c>
      <c r="F134" s="33">
        <v>3.7642118894409635</v>
      </c>
      <c r="G134" s="33">
        <v>3.8604663870273406</v>
      </c>
      <c r="H134" s="33">
        <v>4.2972953287374382</v>
      </c>
      <c r="I134" s="33">
        <v>4.1398148132061081</v>
      </c>
      <c r="J134" s="33">
        <v>4.3453180197554033</v>
      </c>
      <c r="K134" s="33">
        <v>4.0836748936639919</v>
      </c>
      <c r="L134" s="33">
        <v>5.2057889133338504</v>
      </c>
      <c r="M134" s="33">
        <v>5.4885397706619399</v>
      </c>
      <c r="N134" s="33">
        <v>5.8208248411468073</v>
      </c>
      <c r="O134" s="33">
        <v>6.0382637119945883</v>
      </c>
      <c r="P134" s="33">
        <v>6.2045211543699894</v>
      </c>
      <c r="Q134" s="33">
        <v>6.2958240655049416</v>
      </c>
      <c r="R134" s="33">
        <v>6.2557108539078738</v>
      </c>
      <c r="S134" s="33">
        <v>6.2036823032557686</v>
      </c>
      <c r="T134" s="33">
        <v>6.1941917390210541</v>
      </c>
      <c r="U134" s="33">
        <v>6.1390087588788198</v>
      </c>
      <c r="V134" s="33">
        <v>6.0734420680723957</v>
      </c>
      <c r="W134" s="33">
        <v>6.0437636951020881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0.82850881012990052</v>
      </c>
      <c r="C136" s="119">
        <f t="shared" si="26"/>
        <v>0.83159804279253347</v>
      </c>
      <c r="D136" s="119">
        <f t="shared" si="26"/>
        <v>0.83479020281546434</v>
      </c>
      <c r="E136" s="119">
        <f t="shared" si="26"/>
        <v>0.83838234561664104</v>
      </c>
      <c r="F136" s="119">
        <f t="shared" si="26"/>
        <v>0.84110011202344115</v>
      </c>
      <c r="G136" s="119">
        <f t="shared" si="26"/>
        <v>0.84391704718196647</v>
      </c>
      <c r="H136" s="119">
        <f t="shared" si="26"/>
        <v>0.84725223193574672</v>
      </c>
      <c r="I136" s="119">
        <f t="shared" si="26"/>
        <v>0.84972943482624674</v>
      </c>
      <c r="J136" s="119">
        <f t="shared" si="26"/>
        <v>0.85259110456347753</v>
      </c>
      <c r="K136" s="119">
        <f t="shared" si="26"/>
        <v>0.85606491832357956</v>
      </c>
      <c r="L136" s="119">
        <f t="shared" si="26"/>
        <v>0.85935583554970829</v>
      </c>
      <c r="M136" s="119">
        <f t="shared" si="26"/>
        <v>0.86378609761111336</v>
      </c>
      <c r="N136" s="119">
        <f t="shared" si="26"/>
        <v>0.86847459025875406</v>
      </c>
      <c r="O136" s="119">
        <f t="shared" si="26"/>
        <v>0.87310231662847193</v>
      </c>
      <c r="P136" s="119">
        <f t="shared" si="26"/>
        <v>0.8772981379455902</v>
      </c>
      <c r="Q136" s="119">
        <f t="shared" si="26"/>
        <v>0.88104650336666246</v>
      </c>
      <c r="R136" s="119">
        <f t="shared" ref="R136:V136" si="27">IF(R117=0,"",R117/R98)</f>
        <v>0.88499277257626152</v>
      </c>
      <c r="S136" s="119">
        <f t="shared" si="27"/>
        <v>0.88951728352510284</v>
      </c>
      <c r="T136" s="119">
        <f t="shared" si="27"/>
        <v>0.89366378590314188</v>
      </c>
      <c r="U136" s="119">
        <f t="shared" si="27"/>
        <v>0.89845501329305677</v>
      </c>
      <c r="V136" s="119">
        <f t="shared" si="27"/>
        <v>0.9029090483969513</v>
      </c>
      <c r="W136" s="119">
        <f t="shared" ref="W136" si="28">IF(W117=0,"",W117/W98)</f>
        <v>0.90547047449967966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0.82874942650810723</v>
      </c>
      <c r="C137" s="124">
        <f t="shared" si="29"/>
        <v>0.83178526531038199</v>
      </c>
      <c r="D137" s="124">
        <f t="shared" si="29"/>
        <v>0.83490161270924734</v>
      </c>
      <c r="E137" s="124">
        <f t="shared" si="29"/>
        <v>0.83802542455117512</v>
      </c>
      <c r="F137" s="124">
        <f t="shared" si="29"/>
        <v>0.84088376364111883</v>
      </c>
      <c r="G137" s="124">
        <f t="shared" si="29"/>
        <v>0.84347948907252501</v>
      </c>
      <c r="H137" s="124">
        <f t="shared" si="29"/>
        <v>0.84603869594759396</v>
      </c>
      <c r="I137" s="124">
        <f t="shared" si="29"/>
        <v>0.84890072433995512</v>
      </c>
      <c r="J137" s="124">
        <f t="shared" si="29"/>
        <v>0.85172921983038918</v>
      </c>
      <c r="K137" s="124">
        <f t="shared" si="29"/>
        <v>0.85475107497566871</v>
      </c>
      <c r="L137" s="124">
        <f t="shared" si="29"/>
        <v>0.85808687957086538</v>
      </c>
      <c r="M137" s="124">
        <f t="shared" si="29"/>
        <v>0.86173355047374711</v>
      </c>
      <c r="N137" s="124">
        <f t="shared" si="29"/>
        <v>0.86572354831691678</v>
      </c>
      <c r="O137" s="124">
        <f t="shared" si="29"/>
        <v>0.86955963364422917</v>
      </c>
      <c r="P137" s="124">
        <f t="shared" si="29"/>
        <v>0.87145645221659884</v>
      </c>
      <c r="Q137" s="124">
        <f t="shared" si="29"/>
        <v>0.87370615779319083</v>
      </c>
      <c r="R137" s="124">
        <f t="shared" ref="R137:V137" si="30">IF(R118=0,"",R118/R99)</f>
        <v>0.87604574102532218</v>
      </c>
      <c r="S137" s="124">
        <f t="shared" si="30"/>
        <v>0.87900438360057531</v>
      </c>
      <c r="T137" s="124">
        <f t="shared" si="30"/>
        <v>0.88225728910885604</v>
      </c>
      <c r="U137" s="124">
        <f t="shared" si="30"/>
        <v>0.88539549592441835</v>
      </c>
      <c r="V137" s="124">
        <f t="shared" si="30"/>
        <v>0.88854066938571441</v>
      </c>
      <c r="W137" s="124">
        <f t="shared" ref="W137" si="31">IF(W118=0,"",W118/W99)</f>
        <v>0.891749828439237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0.82808611245089114</v>
      </c>
      <c r="C138" s="111">
        <f t="shared" si="32"/>
        <v>0.83114172097388972</v>
      </c>
      <c r="D138" s="111">
        <f t="shared" si="32"/>
        <v>0.83427991680524982</v>
      </c>
      <c r="E138" s="111">
        <f t="shared" si="32"/>
        <v>0.83742440593437362</v>
      </c>
      <c r="F138" s="111">
        <f t="shared" si="32"/>
        <v>0.84030334971453313</v>
      </c>
      <c r="G138" s="111">
        <f t="shared" si="32"/>
        <v>0.84292043646385839</v>
      </c>
      <c r="H138" s="111">
        <f t="shared" si="32"/>
        <v>0.84550109023437359</v>
      </c>
      <c r="I138" s="111">
        <f t="shared" si="32"/>
        <v>0.8483868788204324</v>
      </c>
      <c r="J138" s="111">
        <f t="shared" si="32"/>
        <v>0.85122118641958533</v>
      </c>
      <c r="K138" s="111">
        <f t="shared" si="32"/>
        <v>0.85425769407044949</v>
      </c>
      <c r="L138" s="111">
        <f t="shared" si="32"/>
        <v>0.85759276697135911</v>
      </c>
      <c r="M138" s="111">
        <f t="shared" si="32"/>
        <v>0.86127945035002929</v>
      </c>
      <c r="N138" s="111">
        <f t="shared" si="32"/>
        <v>0.86528089341433745</v>
      </c>
      <c r="O138" s="111">
        <f t="shared" si="32"/>
        <v>0.86912478253093717</v>
      </c>
      <c r="P138" s="111">
        <f t="shared" si="32"/>
        <v>0.87105572711075274</v>
      </c>
      <c r="Q138" s="111">
        <f t="shared" si="32"/>
        <v>0.87330039985525787</v>
      </c>
      <c r="R138" s="111">
        <f t="shared" ref="R138:V138" si="33">IF(R119=0,"",R119/R100)</f>
        <v>0.87564475292341259</v>
      </c>
      <c r="S138" s="111">
        <f t="shared" si="33"/>
        <v>0.87861821903168524</v>
      </c>
      <c r="T138" s="111">
        <f t="shared" si="33"/>
        <v>0.88188440810600222</v>
      </c>
      <c r="U138" s="111">
        <f t="shared" si="33"/>
        <v>0.88503860050078764</v>
      </c>
      <c r="V138" s="111">
        <f t="shared" si="33"/>
        <v>0.88820118740813769</v>
      </c>
      <c r="W138" s="111">
        <f t="shared" ref="W138" si="34">IF(W119=0,"",W119/W100)</f>
        <v>0.89141084925059244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2.0909257412455489</v>
      </c>
      <c r="D140" s="124">
        <f t="shared" si="38"/>
        <v>2.1884847827717353</v>
      </c>
      <c r="E140" s="124">
        <f t="shared" si="38"/>
        <v>2.3491430564804072</v>
      </c>
      <c r="F140" s="124">
        <f t="shared" si="38"/>
        <v>2.5240582357887873</v>
      </c>
      <c r="G140" s="124">
        <f t="shared" si="38"/>
        <v>2.7141776457139581</v>
      </c>
      <c r="H140" s="124">
        <f t="shared" si="38"/>
        <v>2.8823248179680592</v>
      </c>
      <c r="I140" s="124">
        <f t="shared" si="38"/>
        <v>2.9570827550934102</v>
      </c>
      <c r="J140" s="124">
        <f t="shared" si="38"/>
        <v>3.0120333021207504</v>
      </c>
      <c r="K140" s="124">
        <f t="shared" si="38"/>
        <v>3.1124121547453152</v>
      </c>
      <c r="L140" s="124">
        <f t="shared" si="38"/>
        <v>3.2231132198307817</v>
      </c>
      <c r="M140" s="124">
        <f t="shared" si="38"/>
        <v>3.3841144603883233</v>
      </c>
      <c r="N140" s="124">
        <f t="shared" si="38"/>
        <v>3.5231138786318605</v>
      </c>
      <c r="O140" s="124">
        <f t="shared" si="38"/>
        <v>3.6590212251763585</v>
      </c>
      <c r="P140" s="124">
        <f t="shared" si="38"/>
        <v>3.8081436675651372</v>
      </c>
      <c r="Q140" s="124">
        <f t="shared" si="38"/>
        <v>3.9289546987053883</v>
      </c>
      <c r="R140" s="124">
        <f t="shared" ref="R140:V140" si="39">IF(R121=0,"",R121/R102)</f>
        <v>4.0536699438275647</v>
      </c>
      <c r="S140" s="124">
        <f t="shared" si="39"/>
        <v>4.1471343463132895</v>
      </c>
      <c r="T140" s="124">
        <f t="shared" si="39"/>
        <v>4.2412891176316423</v>
      </c>
      <c r="U140" s="124">
        <f t="shared" si="39"/>
        <v>4.3466083522154744</v>
      </c>
      <c r="V140" s="124">
        <f t="shared" si="39"/>
        <v>4.441759603973999</v>
      </c>
      <c r="W140" s="124">
        <f t="shared" ref="W140" si="40">IF(W121=0,"",W121/W102)</f>
        <v>4.5338511529141439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2.0909257412455489</v>
      </c>
      <c r="D141" s="111">
        <f t="shared" si="41"/>
        <v>2.1884847827717353</v>
      </c>
      <c r="E141" s="111">
        <f t="shared" si="41"/>
        <v>2.3491430564804072</v>
      </c>
      <c r="F141" s="111">
        <f t="shared" si="41"/>
        <v>2.5240582357887873</v>
      </c>
      <c r="G141" s="111">
        <f t="shared" si="41"/>
        <v>2.7141776457139581</v>
      </c>
      <c r="H141" s="111">
        <f t="shared" si="41"/>
        <v>2.8823248179680592</v>
      </c>
      <c r="I141" s="111">
        <f t="shared" si="41"/>
        <v>2.9570827550934102</v>
      </c>
      <c r="J141" s="111">
        <f t="shared" si="41"/>
        <v>3.0120333021207504</v>
      </c>
      <c r="K141" s="111">
        <f t="shared" si="41"/>
        <v>3.1124121547453152</v>
      </c>
      <c r="L141" s="111">
        <f t="shared" si="41"/>
        <v>3.2231132198307817</v>
      </c>
      <c r="M141" s="111">
        <f t="shared" si="41"/>
        <v>3.3841144603883233</v>
      </c>
      <c r="N141" s="111">
        <f t="shared" si="41"/>
        <v>3.5231138786318605</v>
      </c>
      <c r="O141" s="111">
        <f t="shared" si="41"/>
        <v>3.6590212251763585</v>
      </c>
      <c r="P141" s="111">
        <f t="shared" si="41"/>
        <v>3.8081436675651372</v>
      </c>
      <c r="Q141" s="111">
        <f t="shared" si="41"/>
        <v>3.9289546987053883</v>
      </c>
      <c r="R141" s="111">
        <f t="shared" ref="R141:V141" si="42">IF(R122=0,"",R122/R103)</f>
        <v>4.0536699438275647</v>
      </c>
      <c r="S141" s="111">
        <f t="shared" si="42"/>
        <v>4.1471343463132895</v>
      </c>
      <c r="T141" s="111">
        <f t="shared" si="42"/>
        <v>4.2412891176316423</v>
      </c>
      <c r="U141" s="111">
        <f t="shared" si="42"/>
        <v>4.3466083522154744</v>
      </c>
      <c r="V141" s="111">
        <f t="shared" si="42"/>
        <v>4.441759603973999</v>
      </c>
      <c r="W141" s="111">
        <f t="shared" ref="W141" si="43">IF(W122=0,"",W122/W103)</f>
        <v>4.5338511529141439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0.83630667281986792</v>
      </c>
      <c r="C142" s="124">
        <f t="shared" si="44"/>
        <v>0.83984065405541453</v>
      </c>
      <c r="D142" s="124">
        <f t="shared" si="44"/>
        <v>0.84292988674648051</v>
      </c>
      <c r="E142" s="124">
        <f t="shared" si="44"/>
        <v>0.8463598762824962</v>
      </c>
      <c r="F142" s="124">
        <f t="shared" si="44"/>
        <v>0.84954598841633711</v>
      </c>
      <c r="G142" s="124">
        <f t="shared" si="44"/>
        <v>0.85232989440216955</v>
      </c>
      <c r="H142" s="124">
        <f t="shared" si="44"/>
        <v>0.85515263132927821</v>
      </c>
      <c r="I142" s="124">
        <f t="shared" si="44"/>
        <v>0.85823513069303425</v>
      </c>
      <c r="J142" s="124">
        <f t="shared" si="44"/>
        <v>0.86165712056675314</v>
      </c>
      <c r="K142" s="124">
        <f t="shared" si="44"/>
        <v>0.86504839928218957</v>
      </c>
      <c r="L142" s="124">
        <f t="shared" si="44"/>
        <v>0.86914407756737388</v>
      </c>
      <c r="M142" s="124">
        <f t="shared" si="44"/>
        <v>0.87319333345999894</v>
      </c>
      <c r="N142" s="124">
        <f t="shared" si="44"/>
        <v>0.87802253844356981</v>
      </c>
      <c r="O142" s="124">
        <f t="shared" si="44"/>
        <v>0.88269722320744526</v>
      </c>
      <c r="P142" s="124">
        <f t="shared" si="44"/>
        <v>0.88496225473533063</v>
      </c>
      <c r="Q142" s="124">
        <f t="shared" si="44"/>
        <v>0.88814705463145405</v>
      </c>
      <c r="R142" s="124">
        <f t="shared" ref="R142:V142" si="45">IF(R123=0,"",R123/R104)</f>
        <v>0.89122407143324567</v>
      </c>
      <c r="S142" s="124">
        <f t="shared" si="45"/>
        <v>0.89506337930897006</v>
      </c>
      <c r="T142" s="124">
        <f t="shared" si="45"/>
        <v>0.89946472334279148</v>
      </c>
      <c r="U142" s="124">
        <f t="shared" si="45"/>
        <v>0.90361726581518631</v>
      </c>
      <c r="V142" s="124">
        <f t="shared" si="45"/>
        <v>0.90779481549153085</v>
      </c>
      <c r="W142" s="124">
        <f t="shared" ref="W142" si="46">IF(W123=0,"",W123/W104)</f>
        <v>0.91220131733330845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0.8373747493730942</v>
      </c>
      <c r="C143" s="111">
        <f t="shared" si="47"/>
        <v>0.84044760324933765</v>
      </c>
      <c r="D143" s="111">
        <f t="shared" si="47"/>
        <v>0.84370783536504212</v>
      </c>
      <c r="E143" s="111">
        <f t="shared" si="47"/>
        <v>0.84701550366018574</v>
      </c>
      <c r="F143" s="111">
        <f t="shared" si="47"/>
        <v>0.85008046018397332</v>
      </c>
      <c r="G143" s="111">
        <f t="shared" si="47"/>
        <v>0.85291556947522018</v>
      </c>
      <c r="H143" s="111">
        <f t="shared" si="47"/>
        <v>0.85574416821463317</v>
      </c>
      <c r="I143" s="111">
        <f t="shared" si="47"/>
        <v>0.85894909733459457</v>
      </c>
      <c r="J143" s="111">
        <f t="shared" si="47"/>
        <v>0.86215508226369963</v>
      </c>
      <c r="K143" s="111">
        <f t="shared" si="47"/>
        <v>0.86565404174904803</v>
      </c>
      <c r="L143" s="111">
        <f t="shared" si="47"/>
        <v>0.86955274332873767</v>
      </c>
      <c r="M143" s="111">
        <f t="shared" si="47"/>
        <v>0.87394120714215717</v>
      </c>
      <c r="N143" s="111">
        <f t="shared" si="47"/>
        <v>0.87876183741034486</v>
      </c>
      <c r="O143" s="111">
        <f t="shared" si="47"/>
        <v>0.88339477963581159</v>
      </c>
      <c r="P143" s="111">
        <f t="shared" si="47"/>
        <v>0.8859649770590069</v>
      </c>
      <c r="Q143" s="111">
        <f t="shared" si="47"/>
        <v>0.88891181327193158</v>
      </c>
      <c r="R143" s="111">
        <f t="shared" ref="R143:V143" si="48">IF(R124=0,"",R124/R105)</f>
        <v>0.89204088452263797</v>
      </c>
      <c r="S143" s="111">
        <f t="shared" si="48"/>
        <v>0.89598250207911334</v>
      </c>
      <c r="T143" s="111">
        <f t="shared" si="48"/>
        <v>0.90031350596665627</v>
      </c>
      <c r="U143" s="111">
        <f t="shared" si="48"/>
        <v>0.90452801090964796</v>
      </c>
      <c r="V143" s="111">
        <f t="shared" si="48"/>
        <v>0.90879056530918889</v>
      </c>
      <c r="W143" s="111">
        <f t="shared" ref="W143" si="49">IF(W124=0,"",W124/W105)</f>
        <v>0.91310507040173239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0.90612793653631529</v>
      </c>
      <c r="C144" s="111">
        <f t="shared" si="50"/>
        <v>0.91815778277975457</v>
      </c>
      <c r="D144" s="111">
        <f t="shared" si="50"/>
        <v>0.91585433954842344</v>
      </c>
      <c r="E144" s="111">
        <f t="shared" si="50"/>
        <v>0.9197102950078202</v>
      </c>
      <c r="F144" s="111">
        <f t="shared" si="50"/>
        <v>0.9220343488835272</v>
      </c>
      <c r="G144" s="111">
        <f t="shared" si="50"/>
        <v>0.92240182258496439</v>
      </c>
      <c r="H144" s="111">
        <f t="shared" si="50"/>
        <v>0.92461272424938823</v>
      </c>
      <c r="I144" s="111">
        <f t="shared" si="50"/>
        <v>0.92235771189509286</v>
      </c>
      <c r="J144" s="111">
        <f t="shared" si="50"/>
        <v>0.93014331464113587</v>
      </c>
      <c r="K144" s="111">
        <f t="shared" si="50"/>
        <v>0.92989224697982675</v>
      </c>
      <c r="L144" s="111">
        <f t="shared" si="50"/>
        <v>0.93891851704256502</v>
      </c>
      <c r="M144" s="111">
        <f t="shared" si="50"/>
        <v>0.93783796667118857</v>
      </c>
      <c r="N144" s="111">
        <f t="shared" si="50"/>
        <v>0.94237192791810598</v>
      </c>
      <c r="O144" s="111">
        <f t="shared" si="50"/>
        <v>0.94285975551668788</v>
      </c>
      <c r="P144" s="111">
        <f t="shared" si="50"/>
        <v>0.94237615889143667</v>
      </c>
      <c r="Q144" s="111">
        <f t="shared" si="50"/>
        <v>0.94418315754156579</v>
      </c>
      <c r="R144" s="111">
        <f t="shared" ref="R144:V144" si="51">IF(R125=0,"",R125/R106)</f>
        <v>0.94385611801914437</v>
      </c>
      <c r="S144" s="111">
        <f t="shared" si="51"/>
        <v>0.94510163375636569</v>
      </c>
      <c r="T144" s="111">
        <f t="shared" si="51"/>
        <v>0.94911876959153174</v>
      </c>
      <c r="U144" s="111">
        <f t="shared" si="51"/>
        <v>0.95219589551359907</v>
      </c>
      <c r="V144" s="111">
        <f t="shared" si="51"/>
        <v>0.95412439217309986</v>
      </c>
      <c r="W144" s="111">
        <f t="shared" ref="W144" si="52">IF(W125=0,"",W125/W106)</f>
        <v>0.95686870458920059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0.8373747493730942</v>
      </c>
      <c r="C145" s="112">
        <f t="shared" si="53"/>
        <v>0.84615483925405544</v>
      </c>
      <c r="D145" s="112">
        <f t="shared" si="53"/>
        <v>0.84739195727529637</v>
      </c>
      <c r="E145" s="112">
        <f t="shared" si="53"/>
        <v>0.85166080673495093</v>
      </c>
      <c r="F145" s="112">
        <f t="shared" si="53"/>
        <v>0.85590471259353518</v>
      </c>
      <c r="G145" s="112">
        <f t="shared" si="53"/>
        <v>0.85778274414747491</v>
      </c>
      <c r="H145" s="112">
        <f t="shared" si="53"/>
        <v>0.85981891913922004</v>
      </c>
      <c r="I145" s="112">
        <f t="shared" si="53"/>
        <v>0.86255083833123569</v>
      </c>
      <c r="J145" s="112">
        <f t="shared" si="53"/>
        <v>0.86655698075232268</v>
      </c>
      <c r="K145" s="112">
        <f t="shared" si="53"/>
        <v>0.86892610764115741</v>
      </c>
      <c r="L145" s="112">
        <f t="shared" si="53"/>
        <v>0.87237475535613707</v>
      </c>
      <c r="M145" s="112">
        <f t="shared" si="53"/>
        <v>0.87397538525099916</v>
      </c>
      <c r="N145" s="112">
        <f t="shared" si="53"/>
        <v>0.87812502518890523</v>
      </c>
      <c r="O145" s="112">
        <f t="shared" si="53"/>
        <v>0.88375627306031823</v>
      </c>
      <c r="P145" s="112">
        <f t="shared" si="53"/>
        <v>0.88435437750036261</v>
      </c>
      <c r="Q145" s="112">
        <f t="shared" si="53"/>
        <v>0.89020937299110647</v>
      </c>
      <c r="R145" s="112">
        <f t="shared" ref="R145:V145" si="54">IF(R126=0,"",R126/R107)</f>
        <v>0.89326449567100397</v>
      </c>
      <c r="S145" s="112">
        <f t="shared" si="54"/>
        <v>0.8953999573096838</v>
      </c>
      <c r="T145" s="112">
        <f t="shared" si="54"/>
        <v>0.89896583499145111</v>
      </c>
      <c r="U145" s="112">
        <f t="shared" si="54"/>
        <v>0.90118727055042769</v>
      </c>
      <c r="V145" s="112">
        <f t="shared" si="54"/>
        <v>0.90340987218081525</v>
      </c>
      <c r="W145" s="112">
        <f t="shared" ref="W145" si="55">IF(W126=0,"",W126/W107)</f>
        <v>0.90950571585307027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0.70393388442298799</v>
      </c>
      <c r="D147" s="112">
        <f t="shared" si="59"/>
        <v>0.70860540330116806</v>
      </c>
      <c r="E147" s="112">
        <f t="shared" si="59"/>
        <v>0.71293688021838175</v>
      </c>
      <c r="F147" s="112">
        <f t="shared" si="59"/>
        <v>0.71682385026569329</v>
      </c>
      <c r="G147" s="112">
        <f t="shared" si="59"/>
        <v>0.72137074520614475</v>
      </c>
      <c r="H147" s="112">
        <f t="shared" si="59"/>
        <v>0.72632092132003001</v>
      </c>
      <c r="I147" s="112">
        <f t="shared" si="59"/>
        <v>0.72853513064545861</v>
      </c>
      <c r="J147" s="112">
        <f t="shared" si="59"/>
        <v>0.72946357862717515</v>
      </c>
      <c r="K147" s="112">
        <f t="shared" si="59"/>
        <v>0.73062721144840292</v>
      </c>
      <c r="L147" s="112">
        <f t="shared" si="59"/>
        <v>0.73302447760891132</v>
      </c>
      <c r="M147" s="112">
        <f t="shared" si="59"/>
        <v>0.7338986621214747</v>
      </c>
      <c r="N147" s="112">
        <f t="shared" si="59"/>
        <v>0.73741121603164039</v>
      </c>
      <c r="O147" s="112">
        <f t="shared" si="59"/>
        <v>0.74154301141643586</v>
      </c>
      <c r="P147" s="112">
        <f t="shared" si="59"/>
        <v>0.74545858173016</v>
      </c>
      <c r="Q147" s="112">
        <f t="shared" si="59"/>
        <v>0.75205631844657672</v>
      </c>
      <c r="R147" s="112">
        <f t="shared" ref="R147:V147" si="60">IF(R128=0,"",R128/R109)</f>
        <v>0.75801181675363516</v>
      </c>
      <c r="S147" s="112">
        <f t="shared" si="60"/>
        <v>0.76588862565471083</v>
      </c>
      <c r="T147" s="112">
        <f t="shared" si="60"/>
        <v>0.77688854251015993</v>
      </c>
      <c r="U147" s="112">
        <f t="shared" si="60"/>
        <v>0.78405233487620218</v>
      </c>
      <c r="V147" s="112">
        <f t="shared" si="60"/>
        <v>0.79297232220933611</v>
      </c>
      <c r="W147" s="112">
        <f t="shared" ref="W147" si="61">IF(W128=0,"",W128/W109)</f>
        <v>0.79938909831386495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0.83166976136023563</v>
      </c>
      <c r="D148" s="113">
        <f t="shared" si="62"/>
        <v>0.8279323824794369</v>
      </c>
      <c r="E148" s="113">
        <f t="shared" si="62"/>
        <v>0.83404178945856855</v>
      </c>
      <c r="F148" s="113">
        <f t="shared" si="62"/>
        <v>0.83668751436183231</v>
      </c>
      <c r="G148" s="113">
        <f t="shared" si="62"/>
        <v>0.83735217819201591</v>
      </c>
      <c r="H148" s="113">
        <f t="shared" si="62"/>
        <v>0.84205893685103939</v>
      </c>
      <c r="I148" s="113">
        <f t="shared" si="62"/>
        <v>0.83462613249980766</v>
      </c>
      <c r="J148" s="113">
        <f t="shared" si="62"/>
        <v>0.84832412042202876</v>
      </c>
      <c r="K148" s="113">
        <f t="shared" si="62"/>
        <v>0.84518879614374742</v>
      </c>
      <c r="L148" s="113">
        <f t="shared" si="62"/>
        <v>0.86633579170964747</v>
      </c>
      <c r="M148" s="113">
        <f t="shared" si="62"/>
        <v>0.85693377558304562</v>
      </c>
      <c r="N148" s="113">
        <f t="shared" si="62"/>
        <v>0.86399091711733012</v>
      </c>
      <c r="O148" s="113">
        <f t="shared" si="62"/>
        <v>0.8637775236061972</v>
      </c>
      <c r="P148" s="113">
        <f t="shared" si="62"/>
        <v>0.86307586661586833</v>
      </c>
      <c r="Q148" s="113">
        <f t="shared" si="62"/>
        <v>0.86486963384282534</v>
      </c>
      <c r="R148" s="113">
        <f t="shared" ref="R148:V148" si="63">IF(R129=0,"",R129/R110)</f>
        <v>0.86428551555858679</v>
      </c>
      <c r="S148" s="113">
        <f t="shared" si="63"/>
        <v>0.86783041103556924</v>
      </c>
      <c r="T148" s="113">
        <f t="shared" si="63"/>
        <v>0.87674390659124479</v>
      </c>
      <c r="U148" s="113">
        <f t="shared" si="63"/>
        <v>0.88643971856441472</v>
      </c>
      <c r="V148" s="113">
        <f t="shared" si="63"/>
        <v>0.89208468465403534</v>
      </c>
      <c r="W148" s="113">
        <f t="shared" ref="W148" si="64">IF(W129=0,"",W129/W110)</f>
        <v>0.8967949065104146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0.70596583527657264</v>
      </c>
      <c r="D149" s="111">
        <f t="shared" si="65"/>
        <v>0.71092283064295625</v>
      </c>
      <c r="E149" s="111">
        <f t="shared" si="65"/>
        <v>0.71530762917838187</v>
      </c>
      <c r="F149" s="111">
        <f t="shared" si="65"/>
        <v>0.71960793031334092</v>
      </c>
      <c r="G149" s="111">
        <f t="shared" si="65"/>
        <v>0.72326771893411068</v>
      </c>
      <c r="H149" s="111">
        <f t="shared" si="65"/>
        <v>0.72673902336477259</v>
      </c>
      <c r="I149" s="111">
        <f t="shared" si="65"/>
        <v>0.72884812691369827</v>
      </c>
      <c r="J149" s="111">
        <f t="shared" si="65"/>
        <v>0.72957650334005886</v>
      </c>
      <c r="K149" s="111">
        <f t="shared" si="65"/>
        <v>0.73121662074817384</v>
      </c>
      <c r="L149" s="111">
        <f t="shared" si="65"/>
        <v>0.73198314293526456</v>
      </c>
      <c r="M149" s="111">
        <f t="shared" si="65"/>
        <v>0.73509006861713722</v>
      </c>
      <c r="N149" s="111">
        <f t="shared" si="65"/>
        <v>0.7373842537080858</v>
      </c>
      <c r="O149" s="111">
        <f t="shared" si="65"/>
        <v>0.74132443535502335</v>
      </c>
      <c r="P149" s="111">
        <f t="shared" si="65"/>
        <v>0.74787075057908003</v>
      </c>
      <c r="Q149" s="111">
        <f t="shared" si="65"/>
        <v>0.75286693917535674</v>
      </c>
      <c r="R149" s="111">
        <f t="shared" ref="R149:V149" si="66">IF(R130=0,"",R130/R111)</f>
        <v>0.75851851834838946</v>
      </c>
      <c r="S149" s="111">
        <f t="shared" si="66"/>
        <v>0.76516436026120604</v>
      </c>
      <c r="T149" s="111">
        <f t="shared" si="66"/>
        <v>0.77145151328520689</v>
      </c>
      <c r="U149" s="111">
        <f t="shared" si="66"/>
        <v>0.78127522081491219</v>
      </c>
      <c r="V149" s="111">
        <f t="shared" si="66"/>
        <v>0.78926097016159269</v>
      </c>
      <c r="W149" s="111">
        <f t="shared" ref="W149" si="67">IF(W130=0,"",W130/W111)</f>
        <v>0.79687774789138921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0.75757752472791895</v>
      </c>
      <c r="D151" s="124">
        <f t="shared" si="71"/>
        <v>0.76037224113583002</v>
      </c>
      <c r="E151" s="124">
        <f t="shared" si="71"/>
        <v>0.76322326215349412</v>
      </c>
      <c r="F151" s="124">
        <f t="shared" si="71"/>
        <v>0.76602725811782668</v>
      </c>
      <c r="G151" s="124">
        <f t="shared" si="71"/>
        <v>0.76886633611274469</v>
      </c>
      <c r="H151" s="124">
        <f t="shared" si="71"/>
        <v>0.77192726992588112</v>
      </c>
      <c r="I151" s="124">
        <f t="shared" si="71"/>
        <v>0.77368426002407698</v>
      </c>
      <c r="J151" s="124">
        <f t="shared" si="71"/>
        <v>0.77475715056911998</v>
      </c>
      <c r="K151" s="124">
        <f t="shared" si="71"/>
        <v>0.77635185365439541</v>
      </c>
      <c r="L151" s="124">
        <f t="shared" si="71"/>
        <v>0.77809289202902454</v>
      </c>
      <c r="M151" s="124">
        <f t="shared" si="71"/>
        <v>0.78006394300196857</v>
      </c>
      <c r="N151" s="124">
        <f t="shared" si="71"/>
        <v>0.78232854885541359</v>
      </c>
      <c r="O151" s="124">
        <f t="shared" si="71"/>
        <v>0.78494025075796359</v>
      </c>
      <c r="P151" s="124">
        <f t="shared" si="71"/>
        <v>0.78753865412510271</v>
      </c>
      <c r="Q151" s="124">
        <f t="shared" si="71"/>
        <v>0.79106081824800301</v>
      </c>
      <c r="R151" s="124">
        <f t="shared" ref="R151:V151" si="72">IF(R132=0,"",R132/R113)</f>
        <v>0.79572733515114302</v>
      </c>
      <c r="S151" s="124">
        <f t="shared" si="72"/>
        <v>0.80246763167590607</v>
      </c>
      <c r="T151" s="124">
        <f t="shared" si="72"/>
        <v>0.8113808195466351</v>
      </c>
      <c r="U151" s="124">
        <f t="shared" si="72"/>
        <v>0.82161872797236379</v>
      </c>
      <c r="V151" s="124">
        <f t="shared" si="72"/>
        <v>0.83252832341711924</v>
      </c>
      <c r="W151" s="124">
        <f t="shared" ref="W151" si="73">IF(W132=0,"",W132/W113)</f>
        <v>0.84302175670135437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0.75757752472791895</v>
      </c>
      <c r="D153" s="45">
        <f t="shared" si="77"/>
        <v>0.76037224113583002</v>
      </c>
      <c r="E153" s="45">
        <f t="shared" si="77"/>
        <v>0.76322326215349412</v>
      </c>
      <c r="F153" s="45">
        <f t="shared" si="77"/>
        <v>0.76602725811782668</v>
      </c>
      <c r="G153" s="45">
        <f t="shared" si="77"/>
        <v>0.76886633611274469</v>
      </c>
      <c r="H153" s="45">
        <f t="shared" si="77"/>
        <v>0.77192726992588112</v>
      </c>
      <c r="I153" s="45">
        <f t="shared" si="77"/>
        <v>0.77368426002407698</v>
      </c>
      <c r="J153" s="45">
        <f t="shared" si="77"/>
        <v>0.77475715056911998</v>
      </c>
      <c r="K153" s="45">
        <f t="shared" si="77"/>
        <v>0.77635185365439541</v>
      </c>
      <c r="L153" s="45">
        <f t="shared" si="77"/>
        <v>0.77809289202902454</v>
      </c>
      <c r="M153" s="45">
        <f t="shared" si="77"/>
        <v>0.78006394300196857</v>
      </c>
      <c r="N153" s="45">
        <f t="shared" si="77"/>
        <v>0.78232854885541359</v>
      </c>
      <c r="O153" s="45">
        <f t="shared" si="77"/>
        <v>0.78494025075796359</v>
      </c>
      <c r="P153" s="45">
        <f t="shared" si="77"/>
        <v>0.78753865412510271</v>
      </c>
      <c r="Q153" s="45">
        <f t="shared" si="77"/>
        <v>0.79106081824800301</v>
      </c>
      <c r="R153" s="45">
        <f t="shared" ref="R153:V153" si="78">IF(R134=0,"",R134/R115)</f>
        <v>0.79572733515114302</v>
      </c>
      <c r="S153" s="45">
        <f t="shared" si="78"/>
        <v>0.80246763167590607</v>
      </c>
      <c r="T153" s="45">
        <f t="shared" si="78"/>
        <v>0.8113808195466351</v>
      </c>
      <c r="U153" s="45">
        <f t="shared" si="78"/>
        <v>0.82161872797236379</v>
      </c>
      <c r="V153" s="45">
        <f t="shared" si="78"/>
        <v>0.83252832341711924</v>
      </c>
      <c r="W153" s="45">
        <f t="shared" ref="W153" si="79">IF(W134=0,"",W134/W115)</f>
        <v>0.84302175670135437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10496.598780072343</v>
      </c>
      <c r="C174" s="117">
        <f t="shared" si="87"/>
        <v>11612.511982856868</v>
      </c>
      <c r="D174" s="117">
        <f t="shared" si="87"/>
        <v>10948.603685438629</v>
      </c>
      <c r="E174" s="117">
        <f t="shared" si="87"/>
        <v>11373.733532815155</v>
      </c>
      <c r="F174" s="117">
        <f t="shared" si="87"/>
        <v>11267.652804250094</v>
      </c>
      <c r="G174" s="117">
        <f t="shared" si="87"/>
        <v>10695.637553552335</v>
      </c>
      <c r="H174" s="117">
        <f t="shared" si="87"/>
        <v>10566.653696669997</v>
      </c>
      <c r="I174" s="117">
        <f t="shared" si="87"/>
        <v>10062.361867209383</v>
      </c>
      <c r="J174" s="117">
        <f t="shared" si="87"/>
        <v>11198.973028023898</v>
      </c>
      <c r="K174" s="117">
        <f t="shared" si="87"/>
        <v>11051.510238817631</v>
      </c>
      <c r="L174" s="117">
        <f t="shared" si="87"/>
        <v>12894.021717354426</v>
      </c>
      <c r="M174" s="117">
        <f t="shared" si="87"/>
        <v>10538.341220742444</v>
      </c>
      <c r="N174" s="117">
        <f t="shared" si="87"/>
        <v>11471.875446565806</v>
      </c>
      <c r="O174" s="117">
        <f t="shared" si="87"/>
        <v>12180.171452700601</v>
      </c>
      <c r="P174" s="117">
        <f t="shared" si="87"/>
        <v>9385.8577846055705</v>
      </c>
      <c r="Q174" s="117">
        <f t="shared" si="87"/>
        <v>10033.173029605083</v>
      </c>
      <c r="R174" s="117">
        <f t="shared" ref="R174:V174" si="88">R175+R178+R180+R189</f>
        <v>10079.294117342155</v>
      </c>
      <c r="S174" s="117">
        <f t="shared" si="88"/>
        <v>9744.3005611313984</v>
      </c>
      <c r="T174" s="117">
        <f t="shared" si="88"/>
        <v>10059.736581586441</v>
      </c>
      <c r="U174" s="117">
        <f t="shared" si="88"/>
        <v>9684.6921717720434</v>
      </c>
      <c r="V174" s="117">
        <f t="shared" si="88"/>
        <v>9420.1706962257758</v>
      </c>
      <c r="W174" s="117">
        <f t="shared" ref="W174" si="89">W175+W178+W180+W189</f>
        <v>10590.531580784987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9157.0153871746224</v>
      </c>
      <c r="C175" s="122">
        <f t="shared" si="90"/>
        <v>10192.221494683028</v>
      </c>
      <c r="D175" s="122">
        <f t="shared" si="90"/>
        <v>9471.8750707373947</v>
      </c>
      <c r="E175" s="122">
        <f t="shared" si="90"/>
        <v>9852.869615980153</v>
      </c>
      <c r="F175" s="122">
        <f t="shared" si="90"/>
        <v>9752.9818986916052</v>
      </c>
      <c r="G175" s="122">
        <f t="shared" si="90"/>
        <v>9228.0750066770215</v>
      </c>
      <c r="H175" s="122">
        <f t="shared" si="90"/>
        <v>9104.0179324797991</v>
      </c>
      <c r="I175" s="122">
        <f t="shared" si="90"/>
        <v>8615.9362787509544</v>
      </c>
      <c r="J175" s="122">
        <f t="shared" si="90"/>
        <v>9731.310453811353</v>
      </c>
      <c r="K175" s="122">
        <f t="shared" si="90"/>
        <v>9604.5754238829832</v>
      </c>
      <c r="L175" s="122">
        <f t="shared" si="90"/>
        <v>11197.956231096567</v>
      </c>
      <c r="M175" s="122">
        <f t="shared" si="90"/>
        <v>9133.9868346796138</v>
      </c>
      <c r="N175" s="122">
        <f t="shared" si="90"/>
        <v>10010.706435106089</v>
      </c>
      <c r="O175" s="122">
        <f t="shared" si="90"/>
        <v>10622.426051878278</v>
      </c>
      <c r="P175" s="122">
        <f t="shared" si="90"/>
        <v>8044.4187460593539</v>
      </c>
      <c r="Q175" s="122">
        <f t="shared" si="90"/>
        <v>8471.6861435287046</v>
      </c>
      <c r="R175" s="122">
        <f t="shared" ref="R175:V175" si="91">SUM(R176:R177)</f>
        <v>8514.6267331968556</v>
      </c>
      <c r="S175" s="122">
        <f t="shared" si="91"/>
        <v>8253.9805064074371</v>
      </c>
      <c r="T175" s="122">
        <f t="shared" si="91"/>
        <v>8579.4038405221381</v>
      </c>
      <c r="U175" s="122">
        <f t="shared" si="91"/>
        <v>8313.7268374479463</v>
      </c>
      <c r="V175" s="122">
        <f t="shared" si="91"/>
        <v>8170.9689172760145</v>
      </c>
      <c r="W175" s="122">
        <f t="shared" ref="W175" si="92">SUM(W176:W177)</f>
        <v>9302.1173921560094</v>
      </c>
      <c r="DA175" s="130" t="s">
        <v>2359</v>
      </c>
    </row>
    <row r="176" spans="1:105" ht="12" customHeight="1" x14ac:dyDescent="0.25">
      <c r="A176" s="97" t="s">
        <v>203</v>
      </c>
      <c r="B176" s="98">
        <v>9121.683878388154</v>
      </c>
      <c r="C176" s="98">
        <v>10153.377403312395</v>
      </c>
      <c r="D176" s="98">
        <v>9436.3415021973979</v>
      </c>
      <c r="E176" s="98">
        <v>9816.4449724033821</v>
      </c>
      <c r="F176" s="98">
        <v>9717.5349027175544</v>
      </c>
      <c r="G176" s="98">
        <v>9195.2319092726502</v>
      </c>
      <c r="H176" s="98">
        <v>9072.338925416343</v>
      </c>
      <c r="I176" s="98">
        <v>8586.7352424627716</v>
      </c>
      <c r="J176" s="98">
        <v>9698.0810529143691</v>
      </c>
      <c r="K176" s="98">
        <v>9572.0610891696779</v>
      </c>
      <c r="L176" s="98">
        <v>11159.102507554368</v>
      </c>
      <c r="M176" s="98">
        <v>9104.0868338352502</v>
      </c>
      <c r="N176" s="98">
        <v>9977.8136376841758</v>
      </c>
      <c r="O176" s="98">
        <v>10587.131563862527</v>
      </c>
      <c r="P176" s="98">
        <v>8019.4187946752872</v>
      </c>
      <c r="Q176" s="98">
        <v>8444.555403601451</v>
      </c>
      <c r="R176" s="98">
        <v>8487.1710038048277</v>
      </c>
      <c r="S176" s="98">
        <v>8227.7212540018736</v>
      </c>
      <c r="T176" s="98">
        <v>8552.3193831982244</v>
      </c>
      <c r="U176" s="98">
        <v>8287.9170345530147</v>
      </c>
      <c r="V176" s="98">
        <v>8146.1574132676324</v>
      </c>
      <c r="W176" s="98">
        <v>9273.0792775330592</v>
      </c>
      <c r="DA176" s="63" t="s">
        <v>2360</v>
      </c>
    </row>
    <row r="177" spans="1:105" ht="12" customHeight="1" x14ac:dyDescent="0.25">
      <c r="A177" s="97" t="s">
        <v>53</v>
      </c>
      <c r="B177" s="98">
        <v>35.331508786468561</v>
      </c>
      <c r="C177" s="98">
        <v>38.844091370632569</v>
      </c>
      <c r="D177" s="98">
        <v>35.533568539996331</v>
      </c>
      <c r="E177" s="98">
        <v>36.424643576771189</v>
      </c>
      <c r="F177" s="98">
        <v>35.44699597405107</v>
      </c>
      <c r="G177" s="98">
        <v>32.843097404371314</v>
      </c>
      <c r="H177" s="98">
        <v>31.679007063456986</v>
      </c>
      <c r="I177" s="98">
        <v>29.201036288183158</v>
      </c>
      <c r="J177" s="98">
        <v>33.22940089698411</v>
      </c>
      <c r="K177" s="98">
        <v>32.514334713305459</v>
      </c>
      <c r="L177" s="98">
        <v>38.853723542199333</v>
      </c>
      <c r="M177" s="98">
        <v>29.900000844363788</v>
      </c>
      <c r="N177" s="98">
        <v>32.892797421913805</v>
      </c>
      <c r="O177" s="98">
        <v>35.294488015750495</v>
      </c>
      <c r="P177" s="98">
        <v>24.999951384066549</v>
      </c>
      <c r="Q177" s="98">
        <v>27.130739927254222</v>
      </c>
      <c r="R177" s="98">
        <v>27.455729392028527</v>
      </c>
      <c r="S177" s="98">
        <v>26.259252405563561</v>
      </c>
      <c r="T177" s="98">
        <v>27.084457323914364</v>
      </c>
      <c r="U177" s="98">
        <v>25.809802894932343</v>
      </c>
      <c r="V177" s="98">
        <v>24.811504008382187</v>
      </c>
      <c r="W177" s="98">
        <v>29.038114622950758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5.1927467576198456</v>
      </c>
      <c r="C178" s="122">
        <f t="shared" si="93"/>
        <v>5.1194559490037976</v>
      </c>
      <c r="D178" s="122">
        <f t="shared" si="93"/>
        <v>5.1922565827902201</v>
      </c>
      <c r="E178" s="122">
        <f t="shared" si="93"/>
        <v>7.6362144017538958</v>
      </c>
      <c r="F178" s="122">
        <f t="shared" si="93"/>
        <v>5.9916613920976776</v>
      </c>
      <c r="G178" s="122">
        <f t="shared" si="93"/>
        <v>6.6550797346775337</v>
      </c>
      <c r="H178" s="122">
        <f t="shared" si="93"/>
        <v>10.858036622956142</v>
      </c>
      <c r="I178" s="122">
        <f t="shared" si="93"/>
        <v>7.7195697350706949</v>
      </c>
      <c r="J178" s="122">
        <f t="shared" si="93"/>
        <v>8.1885670451703039</v>
      </c>
      <c r="K178" s="122">
        <f t="shared" si="93"/>
        <v>9.161665647482744</v>
      </c>
      <c r="L178" s="122">
        <f t="shared" si="93"/>
        <v>10.140136364998765</v>
      </c>
      <c r="M178" s="122">
        <f t="shared" si="93"/>
        <v>12.848994610232303</v>
      </c>
      <c r="N178" s="122">
        <f t="shared" si="93"/>
        <v>15.485773057386067</v>
      </c>
      <c r="O178" s="122">
        <f t="shared" si="93"/>
        <v>18.013299040021653</v>
      </c>
      <c r="P178" s="122">
        <f t="shared" si="93"/>
        <v>21.664108918990909</v>
      </c>
      <c r="Q178" s="122">
        <f t="shared" si="93"/>
        <v>25.338178407575313</v>
      </c>
      <c r="R178" s="122">
        <f t="shared" si="93"/>
        <v>28.890454955809947</v>
      </c>
      <c r="S178" s="122">
        <f t="shared" si="93"/>
        <v>31.400913228140141</v>
      </c>
      <c r="T178" s="122">
        <f t="shared" si="93"/>
        <v>33.267543452913458</v>
      </c>
      <c r="U178" s="122">
        <f t="shared" si="93"/>
        <v>35.24999412846666</v>
      </c>
      <c r="V178" s="122">
        <f t="shared" si="93"/>
        <v>36.520236261791261</v>
      </c>
      <c r="W178" s="122">
        <f t="shared" si="93"/>
        <v>37.280825578950513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5.1927467576198456</v>
      </c>
      <c r="C179" s="98">
        <f>RES_hhdet_fech!C129</f>
        <v>5.1194559490037976</v>
      </c>
      <c r="D179" s="98">
        <f>RES_hhdet_fech!D129</f>
        <v>5.1922565827902201</v>
      </c>
      <c r="E179" s="98">
        <f>RES_hhdet_fech!E129</f>
        <v>7.6362144017538958</v>
      </c>
      <c r="F179" s="98">
        <f>RES_hhdet_fech!F129</f>
        <v>5.9916613920976776</v>
      </c>
      <c r="G179" s="98">
        <f>RES_hhdet_fech!G129</f>
        <v>6.6550797346775337</v>
      </c>
      <c r="H179" s="98">
        <f>RES_hhdet_fech!H129</f>
        <v>10.858036622956142</v>
      </c>
      <c r="I179" s="98">
        <f>RES_hhdet_fech!I129</f>
        <v>7.7195697350706949</v>
      </c>
      <c r="J179" s="98">
        <f>RES_hhdet_fech!J129</f>
        <v>8.1885670451703039</v>
      </c>
      <c r="K179" s="98">
        <f>RES_hhdet_fech!K129</f>
        <v>9.161665647482744</v>
      </c>
      <c r="L179" s="98">
        <f>RES_hhdet_fech!L129</f>
        <v>10.140136364998765</v>
      </c>
      <c r="M179" s="98">
        <f>RES_hhdet_fech!M129</f>
        <v>12.848994610232303</v>
      </c>
      <c r="N179" s="98">
        <f>RES_hhdet_fech!N129</f>
        <v>15.485773057386067</v>
      </c>
      <c r="O179" s="98">
        <f>RES_hhdet_fech!O129</f>
        <v>18.013299040021653</v>
      </c>
      <c r="P179" s="98">
        <f>RES_hhdet_fech!P129</f>
        <v>21.664108918990909</v>
      </c>
      <c r="Q179" s="98">
        <f>RES_hhdet_fech!Q129</f>
        <v>25.338178407575313</v>
      </c>
      <c r="R179" s="98">
        <f>RES_hhdet_fech!R129</f>
        <v>28.890454955809947</v>
      </c>
      <c r="S179" s="98">
        <f>RES_hhdet_fech!S129</f>
        <v>31.400913228140141</v>
      </c>
      <c r="T179" s="98">
        <f>RES_hhdet_fech!T129</f>
        <v>33.267543452913458</v>
      </c>
      <c r="U179" s="98">
        <f>RES_hhdet_fech!U129</f>
        <v>35.24999412846666</v>
      </c>
      <c r="V179" s="98">
        <f>RES_hhdet_fech!V129</f>
        <v>36.520236261791261</v>
      </c>
      <c r="W179" s="98">
        <f>RES_hhdet_fech!W129</f>
        <v>37.280825578950513</v>
      </c>
      <c r="DA179" s="63" t="s">
        <v>2363</v>
      </c>
    </row>
    <row r="180" spans="1:105" ht="12" customHeight="1" x14ac:dyDescent="0.25">
      <c r="A180" s="121" t="s">
        <v>55</v>
      </c>
      <c r="B180" s="122">
        <v>1105.1493881869476</v>
      </c>
      <c r="C180" s="122">
        <v>1171.8057372126175</v>
      </c>
      <c r="D180" s="122">
        <v>1228.5324438338614</v>
      </c>
      <c r="E180" s="122">
        <v>1271.557812604949</v>
      </c>
      <c r="F180" s="122">
        <v>1260.6415681050505</v>
      </c>
      <c r="G180" s="122">
        <v>1212.9033548994591</v>
      </c>
      <c r="H180" s="122">
        <v>1181.2055994280011</v>
      </c>
      <c r="I180" s="122">
        <v>1186.0186148355708</v>
      </c>
      <c r="J180" s="122">
        <v>1200.2439521081831</v>
      </c>
      <c r="K180" s="122">
        <v>1201.3580894272509</v>
      </c>
      <c r="L180" s="122">
        <v>1397.5012739919614</v>
      </c>
      <c r="M180" s="122">
        <v>1104.5286777640094</v>
      </c>
      <c r="N180" s="122">
        <v>1159.6404360455901</v>
      </c>
      <c r="O180" s="122">
        <v>1260.2094512324775</v>
      </c>
      <c r="P180" s="122">
        <v>1046.575215988526</v>
      </c>
      <c r="Q180" s="122">
        <v>1268.851906847701</v>
      </c>
      <c r="R180" s="122">
        <v>1274.6813456824123</v>
      </c>
      <c r="S180" s="122">
        <v>1203.9378321005693</v>
      </c>
      <c r="T180" s="122">
        <v>1198.4310826126737</v>
      </c>
      <c r="U180" s="122">
        <v>1093.4009608689944</v>
      </c>
      <c r="V180" s="122">
        <v>976.70721758859986</v>
      </c>
      <c r="W180" s="122">
        <v>1018.9961719571088</v>
      </c>
      <c r="DA180" s="130" t="s">
        <v>2364</v>
      </c>
    </row>
    <row r="181" spans="1:105" ht="12" customHeight="1" x14ac:dyDescent="0.25">
      <c r="A181" s="97" t="s">
        <v>128</v>
      </c>
      <c r="B181" s="98">
        <v>1102.3178976816262</v>
      </c>
      <c r="C181" s="98">
        <v>1171.8061161236735</v>
      </c>
      <c r="D181" s="98">
        <v>1227.0603124938702</v>
      </c>
      <c r="E181" s="98">
        <v>1270.799008284245</v>
      </c>
      <c r="F181" s="98">
        <v>1260.4270967874932</v>
      </c>
      <c r="G181" s="98">
        <v>1212.0519753582032</v>
      </c>
      <c r="H181" s="98">
        <v>1180.2582946967477</v>
      </c>
      <c r="I181" s="98">
        <v>1184.3793351290994</v>
      </c>
      <c r="J181" s="98">
        <v>1200.4086895845085</v>
      </c>
      <c r="K181" s="98">
        <v>1200.5268571867234</v>
      </c>
      <c r="L181" s="98">
        <v>1399.8511185215098</v>
      </c>
      <c r="M181" s="98">
        <v>1102.324025485472</v>
      </c>
      <c r="N181" s="98">
        <v>1158.5055643498035</v>
      </c>
      <c r="O181" s="98">
        <v>1260.6703067506241</v>
      </c>
      <c r="P181" s="98">
        <v>1043.2918100268339</v>
      </c>
      <c r="Q181" s="98">
        <v>1268.9386802299744</v>
      </c>
      <c r="R181" s="98">
        <v>1274.5114730771882</v>
      </c>
      <c r="S181" s="98">
        <v>1202.7796869145293</v>
      </c>
      <c r="T181" s="98">
        <v>1198.1971713981895</v>
      </c>
      <c r="U181" s="98">
        <v>1092.4574675511121</v>
      </c>
      <c r="V181" s="98">
        <v>974.96411844904935</v>
      </c>
      <c r="W181" s="98">
        <v>1018.396350220248</v>
      </c>
      <c r="DA181" s="63" t="s">
        <v>2365</v>
      </c>
    </row>
    <row r="182" spans="1:105" ht="12" customHeight="1" x14ac:dyDescent="0.25">
      <c r="A182" s="97" t="s">
        <v>127</v>
      </c>
      <c r="B182" s="98">
        <v>1018.6786391654687</v>
      </c>
      <c r="C182" s="98">
        <v>1072.5604349689918</v>
      </c>
      <c r="D182" s="98">
        <v>1130.3851272611842</v>
      </c>
      <c r="E182" s="98">
        <v>1170.2757283597855</v>
      </c>
      <c r="F182" s="98">
        <v>1161.8795004148624</v>
      </c>
      <c r="G182" s="98">
        <v>1120.6240784528254</v>
      </c>
      <c r="H182" s="98">
        <v>1092.2857673334404</v>
      </c>
      <c r="I182" s="98">
        <v>1102.8890820981649</v>
      </c>
      <c r="J182" s="98">
        <v>1112.3985490593902</v>
      </c>
      <c r="K182" s="98">
        <v>1117.418390678906</v>
      </c>
      <c r="L182" s="98">
        <v>1296.1983167688452</v>
      </c>
      <c r="M182" s="98">
        <v>1027.419672506963</v>
      </c>
      <c r="N182" s="98">
        <v>1080.5246468145101</v>
      </c>
      <c r="O182" s="98">
        <v>1181.0555206961053</v>
      </c>
      <c r="P182" s="98">
        <v>981.63584024653051</v>
      </c>
      <c r="Q182" s="98">
        <v>1194.5980945822857</v>
      </c>
      <c r="R182" s="98">
        <v>1204.5150975514932</v>
      </c>
      <c r="S182" s="98">
        <v>1140.7283276318847</v>
      </c>
      <c r="T182" s="98">
        <v>1137.2154149870817</v>
      </c>
      <c r="U182" s="98">
        <v>1038.8455913387752</v>
      </c>
      <c r="V182" s="98">
        <v>930.13744739625679</v>
      </c>
      <c r="W182" s="98">
        <v>972.86878607323331</v>
      </c>
      <c r="DA182" s="63" t="s">
        <v>2366</v>
      </c>
    </row>
    <row r="183" spans="1:105" ht="12" customHeight="1" x14ac:dyDescent="0.25">
      <c r="A183" s="100" t="s">
        <v>203</v>
      </c>
      <c r="B183" s="101">
        <v>588.0111821270882</v>
      </c>
      <c r="C183" s="101">
        <v>570.57838982359488</v>
      </c>
      <c r="D183" s="101">
        <v>623.27647612660496</v>
      </c>
      <c r="E183" s="101">
        <v>633.42054733726388</v>
      </c>
      <c r="F183" s="101">
        <v>628.65825384836864</v>
      </c>
      <c r="G183" s="101">
        <v>611.44750356817678</v>
      </c>
      <c r="H183" s="101">
        <v>587.41484824342626</v>
      </c>
      <c r="I183" s="101">
        <v>623.00003012300783</v>
      </c>
      <c r="J183" s="101">
        <v>582.3345115645792</v>
      </c>
      <c r="K183" s="101">
        <v>597.67579297519023</v>
      </c>
      <c r="L183" s="101">
        <v>620.36092950188436</v>
      </c>
      <c r="M183" s="101">
        <v>506.77795010328094</v>
      </c>
      <c r="N183" s="101">
        <v>510.9215598149292</v>
      </c>
      <c r="O183" s="101">
        <v>580.55434884636065</v>
      </c>
      <c r="P183" s="101">
        <v>489.12899997589295</v>
      </c>
      <c r="Q183" s="101">
        <v>607.32592082786687</v>
      </c>
      <c r="R183" s="101">
        <v>633.58630201102062</v>
      </c>
      <c r="S183" s="101">
        <v>598.70072615774836</v>
      </c>
      <c r="T183" s="101">
        <v>572.70646567053313</v>
      </c>
      <c r="U183" s="101">
        <v>502.57779002997307</v>
      </c>
      <c r="V183" s="101">
        <v>441.76999995013318</v>
      </c>
      <c r="W183" s="101">
        <v>463.68775004552657</v>
      </c>
      <c r="DA183" s="131" t="s">
        <v>2367</v>
      </c>
    </row>
    <row r="184" spans="1:105" ht="12" customHeight="1" x14ac:dyDescent="0.25">
      <c r="A184" s="103" t="s">
        <v>52</v>
      </c>
      <c r="B184" s="104">
        <v>430.66745703838041</v>
      </c>
      <c r="C184" s="104">
        <v>501.98204514539685</v>
      </c>
      <c r="D184" s="104">
        <v>507.10865113457925</v>
      </c>
      <c r="E184" s="104">
        <v>536.85518102252172</v>
      </c>
      <c r="F184" s="104">
        <v>533.22124656649373</v>
      </c>
      <c r="G184" s="104">
        <v>509.17657488464869</v>
      </c>
      <c r="H184" s="104">
        <v>504.87091909001396</v>
      </c>
      <c r="I184" s="104">
        <v>479.88905197515697</v>
      </c>
      <c r="J184" s="104">
        <v>530.06403749481103</v>
      </c>
      <c r="K184" s="104">
        <v>519.74259770371566</v>
      </c>
      <c r="L184" s="104">
        <v>675.83738726696083</v>
      </c>
      <c r="M184" s="104">
        <v>520.64172240368214</v>
      </c>
      <c r="N184" s="104">
        <v>569.60308699958114</v>
      </c>
      <c r="O184" s="104">
        <v>600.50117184974476</v>
      </c>
      <c r="P184" s="104">
        <v>492.50684027063767</v>
      </c>
      <c r="Q184" s="104">
        <v>587.27217375441887</v>
      </c>
      <c r="R184" s="104">
        <v>570.92879554047261</v>
      </c>
      <c r="S184" s="104">
        <v>542.02760147413653</v>
      </c>
      <c r="T184" s="104">
        <v>564.50894931654841</v>
      </c>
      <c r="U184" s="104">
        <v>536.26780130880195</v>
      </c>
      <c r="V184" s="104">
        <v>488.36744744612344</v>
      </c>
      <c r="W184" s="104">
        <v>509.18103602770674</v>
      </c>
      <c r="DA184" s="132" t="s">
        <v>2368</v>
      </c>
    </row>
    <row r="185" spans="1:105" ht="12" customHeight="1" x14ac:dyDescent="0.25">
      <c r="A185" s="106" t="s">
        <v>122</v>
      </c>
      <c r="B185" s="101">
        <v>1467.7643399697322</v>
      </c>
      <c r="C185" s="101">
        <v>1310.7167524314364</v>
      </c>
      <c r="D185" s="101">
        <v>1495.5538361867477</v>
      </c>
      <c r="E185" s="101">
        <v>1486.7867655612549</v>
      </c>
      <c r="F185" s="101">
        <v>1436.3139362249453</v>
      </c>
      <c r="G185" s="101">
        <v>1434.9549269449715</v>
      </c>
      <c r="H185" s="101">
        <v>1403.1301128946095</v>
      </c>
      <c r="I185" s="101">
        <v>1456.7886799371254</v>
      </c>
      <c r="J185" s="101">
        <v>1340.5069944842737</v>
      </c>
      <c r="K185" s="101">
        <v>1422.0161537853498</v>
      </c>
      <c r="L185" s="101">
        <v>1391.7071151171763</v>
      </c>
      <c r="M185" s="101">
        <v>1422.4252968558299</v>
      </c>
      <c r="N185" s="101">
        <v>1393.9732960052297</v>
      </c>
      <c r="O185" s="101">
        <v>1381.8135561499557</v>
      </c>
      <c r="P185" s="101">
        <v>1406.5627139271969</v>
      </c>
      <c r="Q185" s="101">
        <v>1409.6089812241569</v>
      </c>
      <c r="R185" s="101">
        <v>1424.7449835465991</v>
      </c>
      <c r="S185" s="101">
        <v>1401.750290302602</v>
      </c>
      <c r="T185" s="101">
        <v>1323.6694840979926</v>
      </c>
      <c r="U185" s="101">
        <v>1249.142623807415</v>
      </c>
      <c r="V185" s="101">
        <v>1162.7836879945876</v>
      </c>
      <c r="W185" s="101">
        <v>1134.7086917516319</v>
      </c>
      <c r="DA185" s="131" t="s">
        <v>2369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1109.6002524204425</v>
      </c>
      <c r="D186" s="104">
        <v>1280.2258130220753</v>
      </c>
      <c r="E186" s="104">
        <v>1271.1291926834444</v>
      </c>
      <c r="F186" s="104">
        <v>1230.7181543530533</v>
      </c>
      <c r="G186" s="104">
        <v>1236.2651556556227</v>
      </c>
      <c r="H186" s="104">
        <v>1210.3657610985786</v>
      </c>
      <c r="I186" s="104">
        <v>1271.3652780393268</v>
      </c>
      <c r="J186" s="104">
        <v>1152.5692043608778</v>
      </c>
      <c r="K186" s="104">
        <v>1228.7746314511521</v>
      </c>
      <c r="L186" s="104">
        <v>1178.1685922138238</v>
      </c>
      <c r="M186" s="104">
        <v>1218.053431943094</v>
      </c>
      <c r="N186" s="104">
        <v>1189.7559431026848</v>
      </c>
      <c r="O186" s="104">
        <v>1186.3636783501574</v>
      </c>
      <c r="P186" s="104">
        <v>1212.9240795002852</v>
      </c>
      <c r="Q186" s="104">
        <v>1224.3102543814664</v>
      </c>
      <c r="R186" s="104">
        <v>1248.2582271257281</v>
      </c>
      <c r="S186" s="104">
        <v>1236.0112634592219</v>
      </c>
      <c r="T186" s="104">
        <v>1172.4515287408051</v>
      </c>
      <c r="U186" s="104">
        <v>1104.0697787966133</v>
      </c>
      <c r="V186" s="104">
        <v>1033.372848821773</v>
      </c>
      <c r="W186" s="104">
        <v>1011.31705618724</v>
      </c>
      <c r="DA186" s="132" t="s">
        <v>2370</v>
      </c>
    </row>
    <row r="187" spans="1:105" ht="12" customHeight="1" x14ac:dyDescent="0.25">
      <c r="A187" s="108" t="s">
        <v>53</v>
      </c>
      <c r="B187" s="98">
        <v>789.86497372027338</v>
      </c>
      <c r="C187" s="98">
        <v>635.2298395676678</v>
      </c>
      <c r="D187" s="98">
        <v>762.02975843781201</v>
      </c>
      <c r="E187" s="98">
        <v>740.99044374075686</v>
      </c>
      <c r="F187" s="98">
        <v>716.82355757074561</v>
      </c>
      <c r="G187" s="98">
        <v>726.60780292784057</v>
      </c>
      <c r="H187" s="98">
        <v>699.57466104717946</v>
      </c>
      <c r="I187" s="98">
        <v>775.39790023099931</v>
      </c>
      <c r="J187" s="98">
        <v>646.45620667257253</v>
      </c>
      <c r="K187" s="98">
        <v>707.73751149526572</v>
      </c>
      <c r="L187" s="98">
        <v>587.57114696253393</v>
      </c>
      <c r="M187" s="98">
        <v>657.81718615282273</v>
      </c>
      <c r="N187" s="98">
        <v>616.17636017808127</v>
      </c>
      <c r="O187" s="98">
        <v>624.75710989680397</v>
      </c>
      <c r="P187" s="98">
        <v>658.7041322169664</v>
      </c>
      <c r="Q187" s="98">
        <v>669.44298109083206</v>
      </c>
      <c r="R187" s="98">
        <v>701.53090243386259</v>
      </c>
      <c r="S187" s="98">
        <v>695.64867082577348</v>
      </c>
      <c r="T187" s="98">
        <v>632.30256835632247</v>
      </c>
      <c r="U187" s="98">
        <v>573.22483200941224</v>
      </c>
      <c r="V187" s="98">
        <v>529.16992612175113</v>
      </c>
      <c r="W187" s="98">
        <v>513.84361018017637</v>
      </c>
      <c r="DA187" s="63" t="s">
        <v>2371</v>
      </c>
    </row>
    <row r="188" spans="1:105" ht="12" customHeight="1" x14ac:dyDescent="0.25">
      <c r="A188" s="108" t="s">
        <v>52</v>
      </c>
      <c r="B188" s="98">
        <v>474.62396847546972</v>
      </c>
      <c r="C188" s="98">
        <v>474.3704128527749</v>
      </c>
      <c r="D188" s="98">
        <v>518.19605458426338</v>
      </c>
      <c r="E188" s="98">
        <v>530.13874894268758</v>
      </c>
      <c r="F188" s="98">
        <v>513.89459678230799</v>
      </c>
      <c r="G188" s="98">
        <v>509.65735272778198</v>
      </c>
      <c r="H188" s="98">
        <v>510.79110005139898</v>
      </c>
      <c r="I188" s="98">
        <v>495.96737780832751</v>
      </c>
      <c r="J188" s="98">
        <v>506.11299768830537</v>
      </c>
      <c r="K188" s="98">
        <v>521.03711995588628</v>
      </c>
      <c r="L188" s="98">
        <v>590.59744525128997</v>
      </c>
      <c r="M188" s="98">
        <v>560.23624579027137</v>
      </c>
      <c r="N188" s="98">
        <v>573.57958292460364</v>
      </c>
      <c r="O188" s="98">
        <v>561.60656845335336</v>
      </c>
      <c r="P188" s="98">
        <v>554.21994728331867</v>
      </c>
      <c r="Q188" s="98">
        <v>554.86727329063422</v>
      </c>
      <c r="R188" s="98">
        <v>546.72732469186553</v>
      </c>
      <c r="S188" s="98">
        <v>540.36259263344846</v>
      </c>
      <c r="T188" s="98">
        <v>540.14896038448262</v>
      </c>
      <c r="U188" s="98">
        <v>530.84494678720114</v>
      </c>
      <c r="V188" s="98">
        <v>504.20292270002187</v>
      </c>
      <c r="W188" s="98">
        <v>497.47344600706379</v>
      </c>
      <c r="DA188" s="63" t="s">
        <v>2372</v>
      </c>
    </row>
    <row r="189" spans="1:105" ht="12" customHeight="1" x14ac:dyDescent="0.25">
      <c r="A189" s="121" t="s">
        <v>54</v>
      </c>
      <c r="B189" s="122">
        <v>229.24125795315106</v>
      </c>
      <c r="C189" s="122">
        <v>243.36529501221921</v>
      </c>
      <c r="D189" s="122">
        <v>243.0039142845842</v>
      </c>
      <c r="E189" s="122">
        <v>241.66988982829847</v>
      </c>
      <c r="F189" s="122">
        <v>248.03767606133906</v>
      </c>
      <c r="G189" s="122">
        <v>248.00411224117676</v>
      </c>
      <c r="H189" s="122">
        <v>270.57212813923934</v>
      </c>
      <c r="I189" s="122">
        <v>252.68740388778645</v>
      </c>
      <c r="J189" s="122">
        <v>259.23005505919082</v>
      </c>
      <c r="K189" s="122">
        <v>236.41505985991347</v>
      </c>
      <c r="L189" s="122">
        <v>288.42407590089817</v>
      </c>
      <c r="M189" s="122">
        <v>286.97671368858931</v>
      </c>
      <c r="N189" s="122">
        <v>286.04280235674065</v>
      </c>
      <c r="O189" s="122">
        <v>279.52265054982416</v>
      </c>
      <c r="P189" s="122">
        <v>273.19971363869951</v>
      </c>
      <c r="Q189" s="122">
        <v>267.29680082110048</v>
      </c>
      <c r="R189" s="122">
        <v>261.0955835070767</v>
      </c>
      <c r="S189" s="122">
        <v>254.98130939525132</v>
      </c>
      <c r="T189" s="122">
        <v>248.63411499871694</v>
      </c>
      <c r="U189" s="122">
        <v>242.31437932663809</v>
      </c>
      <c r="V189" s="122">
        <v>235.97432509936792</v>
      </c>
      <c r="W189" s="122">
        <v>232.1371910929177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229.24125795315106</v>
      </c>
      <c r="C191" s="33">
        <v>243.36529501221921</v>
      </c>
      <c r="D191" s="33">
        <v>243.0039142845842</v>
      </c>
      <c r="E191" s="33">
        <v>241.66988982829847</v>
      </c>
      <c r="F191" s="33">
        <v>248.03767606133906</v>
      </c>
      <c r="G191" s="33">
        <v>248.00411224117676</v>
      </c>
      <c r="H191" s="33">
        <v>270.57212813923934</v>
      </c>
      <c r="I191" s="33">
        <v>252.68740388778645</v>
      </c>
      <c r="J191" s="33">
        <v>259.23005505919082</v>
      </c>
      <c r="K191" s="33">
        <v>236.41505985991347</v>
      </c>
      <c r="L191" s="33">
        <v>288.42407590089817</v>
      </c>
      <c r="M191" s="33">
        <v>286.97671368858931</v>
      </c>
      <c r="N191" s="33">
        <v>286.04280235674065</v>
      </c>
      <c r="O191" s="33">
        <v>279.52265054982416</v>
      </c>
      <c r="P191" s="33">
        <v>273.19971363869951</v>
      </c>
      <c r="Q191" s="33">
        <v>267.29680082110048</v>
      </c>
      <c r="R191" s="33">
        <v>261.0955835070767</v>
      </c>
      <c r="S191" s="33">
        <v>254.98130939525132</v>
      </c>
      <c r="T191" s="33">
        <v>248.63411499871694</v>
      </c>
      <c r="U191" s="33">
        <v>242.31437932663809</v>
      </c>
      <c r="V191" s="33">
        <v>235.97432509936792</v>
      </c>
      <c r="W191" s="33">
        <v>232.1371910929177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8696.5245656887018</v>
      </c>
      <c r="C193" s="117">
        <f t="shared" si="94"/>
        <v>9656.9422368486121</v>
      </c>
      <c r="D193" s="117">
        <f t="shared" si="94"/>
        <v>9139.7870911134523</v>
      </c>
      <c r="E193" s="117">
        <f t="shared" si="94"/>
        <v>9535.5373976602132</v>
      </c>
      <c r="F193" s="117">
        <f t="shared" si="94"/>
        <v>9477.2240358959971</v>
      </c>
      <c r="G193" s="117">
        <f t="shared" si="94"/>
        <v>9026.2308619224386</v>
      </c>
      <c r="H193" s="117">
        <f t="shared" si="94"/>
        <v>8952.6209285957648</v>
      </c>
      <c r="I193" s="117">
        <f t="shared" si="94"/>
        <v>8550.2850624410057</v>
      </c>
      <c r="J193" s="117">
        <f t="shared" si="94"/>
        <v>9548.1447839394878</v>
      </c>
      <c r="K193" s="117">
        <f t="shared" si="94"/>
        <v>9460.810209945621</v>
      </c>
      <c r="L193" s="117">
        <f t="shared" si="94"/>
        <v>11080.552806513197</v>
      </c>
      <c r="M193" s="117">
        <f t="shared" si="94"/>
        <v>9102.8726383594549</v>
      </c>
      <c r="N193" s="117">
        <f t="shared" si="94"/>
        <v>9963.0323279556997</v>
      </c>
      <c r="O193" s="117">
        <f t="shared" si="94"/>
        <v>10634.535912284873</v>
      </c>
      <c r="P193" s="117">
        <f t="shared" si="94"/>
        <v>8234.1955574565873</v>
      </c>
      <c r="Q193" s="117">
        <f t="shared" si="94"/>
        <v>8839.6920154062591</v>
      </c>
      <c r="R193" s="117">
        <f t="shared" ref="R193:V193" si="95">R194+R197+R199+R208</f>
        <v>8920.1024465182363</v>
      </c>
      <c r="S193" s="117">
        <f t="shared" si="95"/>
        <v>8667.7237649897379</v>
      </c>
      <c r="T193" s="117">
        <f t="shared" si="95"/>
        <v>8990.0222786888698</v>
      </c>
      <c r="U193" s="117">
        <f t="shared" si="95"/>
        <v>8701.260233928615</v>
      </c>
      <c r="V193" s="117">
        <f t="shared" si="95"/>
        <v>8505.5573590660588</v>
      </c>
      <c r="W193" s="117">
        <f t="shared" ref="W193" si="96">W194+W197+W199+W208</f>
        <v>9589.413655657223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7588.8712506468819</v>
      </c>
      <c r="C194" s="122">
        <f t="shared" si="97"/>
        <v>8477.7396600570992</v>
      </c>
      <c r="D194" s="122">
        <f t="shared" si="97"/>
        <v>7908.0837719391675</v>
      </c>
      <c r="E194" s="122">
        <f t="shared" si="97"/>
        <v>8256.955242979142</v>
      </c>
      <c r="F194" s="122">
        <f t="shared" si="97"/>
        <v>8201.1241256955036</v>
      </c>
      <c r="G194" s="122">
        <f t="shared" si="97"/>
        <v>7783.6919917548721</v>
      </c>
      <c r="H194" s="122">
        <f t="shared" si="97"/>
        <v>7702.3514594787212</v>
      </c>
      <c r="I194" s="122">
        <f t="shared" si="97"/>
        <v>7314.0745478985828</v>
      </c>
      <c r="J194" s="122">
        <f t="shared" si="97"/>
        <v>8288.4414607520539</v>
      </c>
      <c r="K194" s="122">
        <f t="shared" si="97"/>
        <v>8209.5211682488698</v>
      </c>
      <c r="L194" s="122">
        <f t="shared" si="97"/>
        <v>9608.8193199127818</v>
      </c>
      <c r="M194" s="122">
        <f t="shared" si="97"/>
        <v>7871.0629050289281</v>
      </c>
      <c r="N194" s="122">
        <f t="shared" si="97"/>
        <v>8666.504296159037</v>
      </c>
      <c r="O194" s="122">
        <f t="shared" si="97"/>
        <v>9236.8329060841897</v>
      </c>
      <c r="P194" s="122">
        <f t="shared" si="97"/>
        <v>7010.360620585584</v>
      </c>
      <c r="Q194" s="122">
        <f t="shared" si="97"/>
        <v>7401.764350492278</v>
      </c>
      <c r="R194" s="122">
        <f t="shared" ref="R194:V194" si="98">SUM(R195:R196)</f>
        <v>7459.2024860374595</v>
      </c>
      <c r="S194" s="122">
        <f t="shared" si="98"/>
        <v>7255.2850472858336</v>
      </c>
      <c r="T194" s="122">
        <f t="shared" si="98"/>
        <v>7569.2415745091685</v>
      </c>
      <c r="U194" s="122">
        <f t="shared" si="98"/>
        <v>7360.9362962223704</v>
      </c>
      <c r="V194" s="122">
        <f t="shared" si="98"/>
        <v>7260.2381912862966</v>
      </c>
      <c r="W194" s="122">
        <f t="shared" ref="W194" si="99">SUM(W195:W196)</f>
        <v>8295.1615885767642</v>
      </c>
      <c r="DA194" s="130" t="s">
        <v>2527</v>
      </c>
    </row>
    <row r="195" spans="1:105" ht="12" customHeight="1" x14ac:dyDescent="0.25">
      <c r="A195" s="97" t="s">
        <v>203</v>
      </c>
      <c r="B195" s="98">
        <v>7553.5397418604134</v>
      </c>
      <c r="C195" s="98">
        <v>8438.8955686864665</v>
      </c>
      <c r="D195" s="98">
        <v>7872.5502033991716</v>
      </c>
      <c r="E195" s="98">
        <v>8220.5305994023711</v>
      </c>
      <c r="F195" s="98">
        <v>8165.6771297214518</v>
      </c>
      <c r="G195" s="98">
        <v>7750.8488943505008</v>
      </c>
      <c r="H195" s="98">
        <v>7670.6724524152642</v>
      </c>
      <c r="I195" s="98">
        <v>7284.8735116103999</v>
      </c>
      <c r="J195" s="98">
        <v>8255.21205985507</v>
      </c>
      <c r="K195" s="98">
        <v>8177.0068335355645</v>
      </c>
      <c r="L195" s="98">
        <v>9569.9655963705827</v>
      </c>
      <c r="M195" s="98">
        <v>7841.1629041845645</v>
      </c>
      <c r="N195" s="98">
        <v>8633.6114987371238</v>
      </c>
      <c r="O195" s="98">
        <v>9201.5384180684396</v>
      </c>
      <c r="P195" s="98">
        <v>6985.3606692015173</v>
      </c>
      <c r="Q195" s="98">
        <v>7374.6336105650234</v>
      </c>
      <c r="R195" s="98">
        <v>7431.7467566454307</v>
      </c>
      <c r="S195" s="98">
        <v>7229.02579488027</v>
      </c>
      <c r="T195" s="98">
        <v>7542.1571171852538</v>
      </c>
      <c r="U195" s="98">
        <v>7335.1264933274379</v>
      </c>
      <c r="V195" s="98">
        <v>7235.4266872779144</v>
      </c>
      <c r="W195" s="98">
        <v>8266.123473953814</v>
      </c>
      <c r="DA195" s="63" t="s">
        <v>2528</v>
      </c>
    </row>
    <row r="196" spans="1:105" ht="12" customHeight="1" x14ac:dyDescent="0.25">
      <c r="A196" s="97" t="s">
        <v>53</v>
      </c>
      <c r="B196" s="98">
        <v>35.331508786468561</v>
      </c>
      <c r="C196" s="98">
        <v>38.844091370632569</v>
      </c>
      <c r="D196" s="98">
        <v>35.533568539996331</v>
      </c>
      <c r="E196" s="98">
        <v>36.424643576771189</v>
      </c>
      <c r="F196" s="98">
        <v>35.44699597405107</v>
      </c>
      <c r="G196" s="98">
        <v>32.843097404371314</v>
      </c>
      <c r="H196" s="98">
        <v>31.679007063456986</v>
      </c>
      <c r="I196" s="98">
        <v>29.201036288183158</v>
      </c>
      <c r="J196" s="98">
        <v>33.22940089698411</v>
      </c>
      <c r="K196" s="98">
        <v>32.514334713305459</v>
      </c>
      <c r="L196" s="98">
        <v>38.853723542199333</v>
      </c>
      <c r="M196" s="98">
        <v>29.900000844363788</v>
      </c>
      <c r="N196" s="98">
        <v>32.892797421913805</v>
      </c>
      <c r="O196" s="98">
        <v>35.294488015750495</v>
      </c>
      <c r="P196" s="98">
        <v>24.999951384066549</v>
      </c>
      <c r="Q196" s="98">
        <v>27.130739927254222</v>
      </c>
      <c r="R196" s="98">
        <v>27.455729392028527</v>
      </c>
      <c r="S196" s="98">
        <v>26.259252405563561</v>
      </c>
      <c r="T196" s="98">
        <v>27.084457323914364</v>
      </c>
      <c r="U196" s="98">
        <v>25.809802894932343</v>
      </c>
      <c r="V196" s="98">
        <v>24.811504008382187</v>
      </c>
      <c r="W196" s="98">
        <v>29.038114622950758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10.358813933927893</v>
      </c>
      <c r="C197" s="122">
        <f t="shared" si="100"/>
        <v>10.704402224944701</v>
      </c>
      <c r="D197" s="122">
        <f t="shared" si="100"/>
        <v>11.363174519682769</v>
      </c>
      <c r="E197" s="122">
        <f t="shared" si="100"/>
        <v>17.938560039675853</v>
      </c>
      <c r="F197" s="122">
        <f t="shared" si="100"/>
        <v>15.123302282781852</v>
      </c>
      <c r="G197" s="122">
        <f t="shared" si="100"/>
        <v>18.063068646305741</v>
      </c>
      <c r="H197" s="122">
        <f t="shared" si="100"/>
        <v>31.296388432752575</v>
      </c>
      <c r="I197" s="122">
        <f t="shared" si="100"/>
        <v>22.827406540318552</v>
      </c>
      <c r="J197" s="122">
        <f t="shared" si="100"/>
        <v>24.664236636701464</v>
      </c>
      <c r="K197" s="122">
        <f t="shared" si="100"/>
        <v>28.514879518937899</v>
      </c>
      <c r="L197" s="122">
        <f t="shared" si="100"/>
        <v>32.682807568914363</v>
      </c>
      <c r="M197" s="122">
        <f t="shared" si="100"/>
        <v>43.482468461938765</v>
      </c>
      <c r="N197" s="122">
        <f t="shared" si="100"/>
        <v>54.558141979820192</v>
      </c>
      <c r="O197" s="122">
        <f t="shared" si="100"/>
        <v>65.911043522888164</v>
      </c>
      <c r="P197" s="122">
        <f t="shared" si="100"/>
        <v>82.500039193296658</v>
      </c>
      <c r="Q197" s="122">
        <f t="shared" si="100"/>
        <v>99.552555111078433</v>
      </c>
      <c r="R197" s="122">
        <f t="shared" si="100"/>
        <v>117.1123689178709</v>
      </c>
      <c r="S197" s="122">
        <f t="shared" si="100"/>
        <v>130.22380575402329</v>
      </c>
      <c r="T197" s="122">
        <f t="shared" si="100"/>
        <v>141.09727001717965</v>
      </c>
      <c r="U197" s="122">
        <f t="shared" si="100"/>
        <v>153.21791889433962</v>
      </c>
      <c r="V197" s="122">
        <f t="shared" si="100"/>
        <v>162.21411015521085</v>
      </c>
      <c r="W197" s="122">
        <f t="shared" si="100"/>
        <v>169.02571403271585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10.358813933927893</v>
      </c>
      <c r="C198" s="98">
        <f>RES_hhdet_tesh!C129</f>
        <v>10.704402224944701</v>
      </c>
      <c r="D198" s="98">
        <f>RES_hhdet_tesh!D129</f>
        <v>11.363174519682769</v>
      </c>
      <c r="E198" s="98">
        <f>RES_hhdet_tesh!E129</f>
        <v>17.938560039675853</v>
      </c>
      <c r="F198" s="98">
        <f>RES_hhdet_tesh!F129</f>
        <v>15.123302282781852</v>
      </c>
      <c r="G198" s="98">
        <f>RES_hhdet_tesh!G129</f>
        <v>18.063068646305741</v>
      </c>
      <c r="H198" s="98">
        <f>RES_hhdet_tesh!H129</f>
        <v>31.296388432752575</v>
      </c>
      <c r="I198" s="98">
        <f>RES_hhdet_tesh!I129</f>
        <v>22.827406540318552</v>
      </c>
      <c r="J198" s="98">
        <f>RES_hhdet_tesh!J129</f>
        <v>24.664236636701464</v>
      </c>
      <c r="K198" s="98">
        <f>RES_hhdet_tesh!K129</f>
        <v>28.514879518937899</v>
      </c>
      <c r="L198" s="98">
        <f>RES_hhdet_tesh!L129</f>
        <v>32.682807568914363</v>
      </c>
      <c r="M198" s="98">
        <f>RES_hhdet_tesh!M129</f>
        <v>43.482468461938765</v>
      </c>
      <c r="N198" s="98">
        <f>RES_hhdet_tesh!N129</f>
        <v>54.558141979820192</v>
      </c>
      <c r="O198" s="98">
        <f>RES_hhdet_tesh!O129</f>
        <v>65.911043522888164</v>
      </c>
      <c r="P198" s="98">
        <f>RES_hhdet_tesh!P129</f>
        <v>82.500039193296658</v>
      </c>
      <c r="Q198" s="98">
        <f>RES_hhdet_tesh!Q129</f>
        <v>99.552555111078433</v>
      </c>
      <c r="R198" s="98">
        <f>RES_hhdet_tesh!R129</f>
        <v>117.1123689178709</v>
      </c>
      <c r="S198" s="98">
        <f>RES_hhdet_tesh!S129</f>
        <v>130.22380575402329</v>
      </c>
      <c r="T198" s="98">
        <f>RES_hhdet_tesh!T129</f>
        <v>141.09727001717965</v>
      </c>
      <c r="U198" s="98">
        <f>RES_hhdet_tesh!U129</f>
        <v>153.21791889433962</v>
      </c>
      <c r="V198" s="98">
        <f>RES_hhdet_tesh!V129</f>
        <v>162.21411015521085</v>
      </c>
      <c r="W198" s="98">
        <f>RES_hhdet_tesh!W129</f>
        <v>169.02571403271585</v>
      </c>
      <c r="DA198" s="63" t="s">
        <v>2531</v>
      </c>
    </row>
    <row r="199" spans="1:105" ht="12" customHeight="1" x14ac:dyDescent="0.25">
      <c r="A199" s="121" t="s">
        <v>55</v>
      </c>
      <c r="B199" s="122">
        <v>924.24380780353886</v>
      </c>
      <c r="C199" s="122">
        <v>984.13009676653189</v>
      </c>
      <c r="D199" s="122">
        <v>1035.5667137452535</v>
      </c>
      <c r="E199" s="122">
        <v>1076.1955129623664</v>
      </c>
      <c r="F199" s="122">
        <v>1070.9729870145261</v>
      </c>
      <c r="G199" s="122">
        <v>1033.7937884014932</v>
      </c>
      <c r="H199" s="122">
        <v>1010.1110764917325</v>
      </c>
      <c r="I199" s="122">
        <v>1017.8828409077777</v>
      </c>
      <c r="J199" s="122">
        <v>1034.1987477511971</v>
      </c>
      <c r="K199" s="122">
        <v>1039.232892223753</v>
      </c>
      <c r="L199" s="122">
        <v>1214.6299556829731</v>
      </c>
      <c r="M199" s="122">
        <v>964.46707803892048</v>
      </c>
      <c r="N199" s="122">
        <v>1018.1904393385574</v>
      </c>
      <c r="O199" s="122">
        <v>1112.383383262686</v>
      </c>
      <c r="P199" s="122">
        <v>926.17956289132178</v>
      </c>
      <c r="Q199" s="122">
        <v>1126.9270838302898</v>
      </c>
      <c r="R199" s="122">
        <v>1136.026698679088</v>
      </c>
      <c r="S199" s="122">
        <v>1077.6006644778511</v>
      </c>
      <c r="T199" s="122">
        <v>1077.9464821676106</v>
      </c>
      <c r="U199" s="122">
        <v>988.01598670013811</v>
      </c>
      <c r="V199" s="122">
        <v>886.64974838008959</v>
      </c>
      <c r="W199" s="122">
        <v>929.52965041687321</v>
      </c>
      <c r="DA199" s="130" t="s">
        <v>2532</v>
      </c>
    </row>
    <row r="200" spans="1:105" ht="12" customHeight="1" x14ac:dyDescent="0.25">
      <c r="A200" s="97" t="s">
        <v>128</v>
      </c>
      <c r="B200" s="98">
        <v>923.05317330062769</v>
      </c>
      <c r="C200" s="98">
        <v>984.84164176905642</v>
      </c>
      <c r="D200" s="98">
        <v>1035.2804001165555</v>
      </c>
      <c r="E200" s="98">
        <v>1076.3864620527443</v>
      </c>
      <c r="F200" s="98">
        <v>1071.4644464654618</v>
      </c>
      <c r="G200" s="98">
        <v>1033.7780007962074</v>
      </c>
      <c r="H200" s="98">
        <v>1009.9991526736899</v>
      </c>
      <c r="I200" s="98">
        <v>1017.3215608108874</v>
      </c>
      <c r="J200" s="98">
        <v>1034.9384525187918</v>
      </c>
      <c r="K200" s="98">
        <v>1039.2409261519692</v>
      </c>
      <c r="L200" s="98">
        <v>1217.2443803621807</v>
      </c>
      <c r="M200" s="98">
        <v>963.36638949457551</v>
      </c>
      <c r="N200" s="98">
        <v>1018.050478378142</v>
      </c>
      <c r="O200" s="98">
        <v>1113.6695678253786</v>
      </c>
      <c r="P200" s="98">
        <v>924.32000453627381</v>
      </c>
      <c r="Q200" s="98">
        <v>1127.9745831741182</v>
      </c>
      <c r="R200" s="98">
        <v>1136.9163417780253</v>
      </c>
      <c r="S200" s="98">
        <v>1077.6695533316126</v>
      </c>
      <c r="T200" s="98">
        <v>1078.7530962208345</v>
      </c>
      <c r="U200" s="98">
        <v>988.15838012739846</v>
      </c>
      <c r="V200" s="98">
        <v>886.03819236148661</v>
      </c>
      <c r="W200" s="98">
        <v>929.90287106472681</v>
      </c>
      <c r="DA200" s="63" t="s">
        <v>2533</v>
      </c>
    </row>
    <row r="201" spans="1:105" ht="12" customHeight="1" x14ac:dyDescent="0.25">
      <c r="A201" s="97" t="s">
        <v>127</v>
      </c>
      <c r="B201" s="98">
        <v>923.0531733006278</v>
      </c>
      <c r="C201" s="98">
        <v>984.77971086841865</v>
      </c>
      <c r="D201" s="98">
        <v>1035.2681241631524</v>
      </c>
      <c r="E201" s="98">
        <v>1076.31463537027</v>
      </c>
      <c r="F201" s="98">
        <v>1071.2928086461357</v>
      </c>
      <c r="G201" s="98">
        <v>1033.6656923974824</v>
      </c>
      <c r="H201" s="98">
        <v>1009.9413189930057</v>
      </c>
      <c r="I201" s="98">
        <v>1017.2582502381425</v>
      </c>
      <c r="J201" s="98">
        <v>1034.6900736240914</v>
      </c>
      <c r="K201" s="98">
        <v>1039.0786981249898</v>
      </c>
      <c r="L201" s="98">
        <v>1217.0246013736728</v>
      </c>
      <c r="M201" s="98">
        <v>963.5531765819087</v>
      </c>
      <c r="N201" s="98">
        <v>1018.2560945816207</v>
      </c>
      <c r="O201" s="98">
        <v>1113.5697194951645</v>
      </c>
      <c r="P201" s="98">
        <v>925.07021256169332</v>
      </c>
      <c r="Q201" s="98">
        <v>1127.9194009358405</v>
      </c>
      <c r="R201" s="98">
        <v>1136.8889440704036</v>
      </c>
      <c r="S201" s="98">
        <v>1078.1042061170613</v>
      </c>
      <c r="T201" s="98">
        <v>1079.3524954330621</v>
      </c>
      <c r="U201" s="98">
        <v>989.18450814517939</v>
      </c>
      <c r="V201" s="98">
        <v>887.46682663439208</v>
      </c>
      <c r="W201" s="98">
        <v>930.90769506516278</v>
      </c>
      <c r="DA201" s="63" t="s">
        <v>2534</v>
      </c>
    </row>
    <row r="202" spans="1:105" ht="12" customHeight="1" x14ac:dyDescent="0.25">
      <c r="A202" s="100" t="s">
        <v>203</v>
      </c>
      <c r="B202" s="101">
        <v>492.38571626224734</v>
      </c>
      <c r="C202" s="101">
        <v>482.79766572302174</v>
      </c>
      <c r="D202" s="101">
        <v>528.15947302857342</v>
      </c>
      <c r="E202" s="101">
        <v>539.45945434774831</v>
      </c>
      <c r="F202" s="101">
        <v>538.07156207964169</v>
      </c>
      <c r="G202" s="101">
        <v>524.48911751283367</v>
      </c>
      <c r="H202" s="101">
        <v>505.07039990299177</v>
      </c>
      <c r="I202" s="101">
        <v>537.36919826298561</v>
      </c>
      <c r="J202" s="101">
        <v>504.62603612928029</v>
      </c>
      <c r="K202" s="101">
        <v>519.3361004212743</v>
      </c>
      <c r="L202" s="101">
        <v>541.18721410671219</v>
      </c>
      <c r="M202" s="101">
        <v>442.91145417822662</v>
      </c>
      <c r="N202" s="101">
        <v>448.65300758203944</v>
      </c>
      <c r="O202" s="101">
        <v>513.06854764541959</v>
      </c>
      <c r="P202" s="101">
        <v>432.56337229105571</v>
      </c>
      <c r="Q202" s="101">
        <v>540.64722718142173</v>
      </c>
      <c r="R202" s="101">
        <v>565.96014852993073</v>
      </c>
      <c r="S202" s="101">
        <v>536.07660464292462</v>
      </c>
      <c r="T202" s="101">
        <v>514.84354611651361</v>
      </c>
      <c r="U202" s="101">
        <v>452.91670683637744</v>
      </c>
      <c r="V202" s="101">
        <v>399.09937918826864</v>
      </c>
      <c r="W202" s="101">
        <v>421.7266590374561</v>
      </c>
      <c r="DA202" s="131" t="s">
        <v>2535</v>
      </c>
    </row>
    <row r="203" spans="1:105" ht="12" customHeight="1" x14ac:dyDescent="0.25">
      <c r="A203" s="103" t="s">
        <v>52</v>
      </c>
      <c r="B203" s="104">
        <v>430.66745703838041</v>
      </c>
      <c r="C203" s="104">
        <v>501.98204514539685</v>
      </c>
      <c r="D203" s="104">
        <v>507.10865113457925</v>
      </c>
      <c r="E203" s="104">
        <v>536.85518102252172</v>
      </c>
      <c r="F203" s="104">
        <v>533.22124656649373</v>
      </c>
      <c r="G203" s="104">
        <v>509.17657488464869</v>
      </c>
      <c r="H203" s="104">
        <v>504.87091909001396</v>
      </c>
      <c r="I203" s="104">
        <v>479.88905197515697</v>
      </c>
      <c r="J203" s="104">
        <v>530.06403749481103</v>
      </c>
      <c r="K203" s="104">
        <v>519.74259770371566</v>
      </c>
      <c r="L203" s="104">
        <v>675.83738726696083</v>
      </c>
      <c r="M203" s="104">
        <v>520.64172240368214</v>
      </c>
      <c r="N203" s="104">
        <v>569.60308699958114</v>
      </c>
      <c r="O203" s="104">
        <v>600.50117184974476</v>
      </c>
      <c r="P203" s="104">
        <v>492.50684027063767</v>
      </c>
      <c r="Q203" s="104">
        <v>587.27217375441887</v>
      </c>
      <c r="R203" s="104">
        <v>570.92879554047261</v>
      </c>
      <c r="S203" s="104">
        <v>542.02760147413653</v>
      </c>
      <c r="T203" s="104">
        <v>564.50894931654841</v>
      </c>
      <c r="U203" s="104">
        <v>536.26780130880195</v>
      </c>
      <c r="V203" s="104">
        <v>488.36744744612344</v>
      </c>
      <c r="W203" s="104">
        <v>509.18103602770674</v>
      </c>
      <c r="DA203" s="132" t="s">
        <v>2536</v>
      </c>
    </row>
    <row r="204" spans="1:105" ht="12" customHeight="1" x14ac:dyDescent="0.25">
      <c r="A204" s="106" t="s">
        <v>122</v>
      </c>
      <c r="B204" s="101">
        <v>1027.6394558050952</v>
      </c>
      <c r="C204" s="101">
        <v>922.65793491734485</v>
      </c>
      <c r="D204" s="101">
        <v>1059.7575292497193</v>
      </c>
      <c r="E204" s="101">
        <v>1059.9851181892197</v>
      </c>
      <c r="F204" s="101">
        <v>1029.584085955039</v>
      </c>
      <c r="G204" s="101">
        <v>1035.1345049875231</v>
      </c>
      <c r="H204" s="101">
        <v>1019.1227563294906</v>
      </c>
      <c r="I204" s="101">
        <v>1061.3217312608188</v>
      </c>
      <c r="J204" s="101">
        <v>977.85102937125737</v>
      </c>
      <c r="K204" s="101">
        <v>1038.9636970747733</v>
      </c>
      <c r="L204" s="101">
        <v>1020.1553810433733</v>
      </c>
      <c r="M204" s="101">
        <v>1043.9160223302351</v>
      </c>
      <c r="N204" s="101">
        <v>1027.9315433228501</v>
      </c>
      <c r="O204" s="101">
        <v>1024.6741856434926</v>
      </c>
      <c r="P204" s="101">
        <v>1048.5342458386929</v>
      </c>
      <c r="Q204" s="101">
        <v>1060.1053408686691</v>
      </c>
      <c r="R204" s="101">
        <v>1079.9735333887857</v>
      </c>
      <c r="S204" s="101">
        <v>1073.5846033509517</v>
      </c>
      <c r="T204" s="101">
        <v>1028.3436562660647</v>
      </c>
      <c r="U204" s="101">
        <v>979.3931907895892</v>
      </c>
      <c r="V204" s="101">
        <v>922.05528129620438</v>
      </c>
      <c r="W204" s="101">
        <v>907.07375794824247</v>
      </c>
      <c r="DA204" s="131" t="s">
        <v>2537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922.82097713576661</v>
      </c>
      <c r="D205" s="104">
        <v>1059.9404074870406</v>
      </c>
      <c r="E205" s="104">
        <v>1060.1748664987258</v>
      </c>
      <c r="F205" s="104">
        <v>1029.7265134456381</v>
      </c>
      <c r="G205" s="104">
        <v>1035.1893209111272</v>
      </c>
      <c r="H205" s="104">
        <v>1019.1993059915681</v>
      </c>
      <c r="I205" s="104">
        <v>1061.1146850045061</v>
      </c>
      <c r="J205" s="104">
        <v>977.7522565149593</v>
      </c>
      <c r="K205" s="104">
        <v>1038.5465514881762</v>
      </c>
      <c r="L205" s="104">
        <v>1020.6896201030039</v>
      </c>
      <c r="M205" s="104">
        <v>1043.7911262968819</v>
      </c>
      <c r="N205" s="104">
        <v>1027.9383284270828</v>
      </c>
      <c r="O205" s="104">
        <v>1024.7542801816378</v>
      </c>
      <c r="P205" s="104">
        <v>1046.8455010539631</v>
      </c>
      <c r="Q205" s="104">
        <v>1058.8687614169153</v>
      </c>
      <c r="R205" s="104">
        <v>1078.8515053816075</v>
      </c>
      <c r="S205" s="104">
        <v>1072.64816281241</v>
      </c>
      <c r="T205" s="104">
        <v>1027.9397335970907</v>
      </c>
      <c r="U205" s="104">
        <v>978.69130399194569</v>
      </c>
      <c r="V205" s="104">
        <v>921.85609197121346</v>
      </c>
      <c r="W205" s="104">
        <v>906.94398485582371</v>
      </c>
      <c r="DA205" s="132" t="s">
        <v>2538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448.45056428299188</v>
      </c>
      <c r="D206" s="98">
        <v>541.74435290277745</v>
      </c>
      <c r="E206" s="98">
        <v>530.03611755603799</v>
      </c>
      <c r="F206" s="98">
        <v>515.83191666333016</v>
      </c>
      <c r="G206" s="98">
        <v>525.53196818334516</v>
      </c>
      <c r="H206" s="98">
        <v>508.40820594016907</v>
      </c>
      <c r="I206" s="98">
        <v>565.14730719617853</v>
      </c>
      <c r="J206" s="98">
        <v>471.63925882665393</v>
      </c>
      <c r="K206" s="98">
        <v>517.50943153229002</v>
      </c>
      <c r="L206" s="98">
        <v>430.09217485171388</v>
      </c>
      <c r="M206" s="98">
        <v>483.55488050661057</v>
      </c>
      <c r="N206" s="98">
        <v>454.35874550247911</v>
      </c>
      <c r="O206" s="98">
        <v>463.14771172828455</v>
      </c>
      <c r="P206" s="98">
        <v>492.62555377064422</v>
      </c>
      <c r="Q206" s="98">
        <v>504.001488126281</v>
      </c>
      <c r="R206" s="98">
        <v>532.12418068974193</v>
      </c>
      <c r="S206" s="98">
        <v>532.28557017896128</v>
      </c>
      <c r="T206" s="98">
        <v>487.79077321260792</v>
      </c>
      <c r="U206" s="98">
        <v>447.84635720474449</v>
      </c>
      <c r="V206" s="98">
        <v>417.65316927119164</v>
      </c>
      <c r="W206" s="98">
        <v>409.47053884875987</v>
      </c>
      <c r="DA206" s="63" t="s">
        <v>2539</v>
      </c>
    </row>
    <row r="207" spans="1:105" ht="12" customHeight="1" x14ac:dyDescent="0.25">
      <c r="A207" s="108" t="s">
        <v>52</v>
      </c>
      <c r="B207" s="98">
        <v>474.62396847546972</v>
      </c>
      <c r="C207" s="98">
        <v>474.3704128527749</v>
      </c>
      <c r="D207" s="98">
        <v>518.19605458426338</v>
      </c>
      <c r="E207" s="98">
        <v>530.13874894268758</v>
      </c>
      <c r="F207" s="98">
        <v>513.89459678230799</v>
      </c>
      <c r="G207" s="98">
        <v>509.65735272778198</v>
      </c>
      <c r="H207" s="98">
        <v>510.79110005139898</v>
      </c>
      <c r="I207" s="98">
        <v>495.96737780832751</v>
      </c>
      <c r="J207" s="98">
        <v>506.11299768830537</v>
      </c>
      <c r="K207" s="98">
        <v>521.03711995588628</v>
      </c>
      <c r="L207" s="98">
        <v>590.59744525128997</v>
      </c>
      <c r="M207" s="98">
        <v>560.23624579027137</v>
      </c>
      <c r="N207" s="98">
        <v>573.57958292460364</v>
      </c>
      <c r="O207" s="98">
        <v>561.60656845335336</v>
      </c>
      <c r="P207" s="98">
        <v>554.21994728331867</v>
      </c>
      <c r="Q207" s="98">
        <v>554.86727329063422</v>
      </c>
      <c r="R207" s="98">
        <v>546.72732469186553</v>
      </c>
      <c r="S207" s="98">
        <v>540.36259263344846</v>
      </c>
      <c r="T207" s="98">
        <v>540.14896038448262</v>
      </c>
      <c r="U207" s="98">
        <v>530.84494678720114</v>
      </c>
      <c r="V207" s="98">
        <v>504.20292270002187</v>
      </c>
      <c r="W207" s="98">
        <v>497.47344600706379</v>
      </c>
      <c r="DA207" s="63" t="s">
        <v>2540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184.36807780003679</v>
      </c>
      <c r="D208" s="122">
        <v>184.77343090934841</v>
      </c>
      <c r="E208" s="122">
        <v>184.44808167902951</v>
      </c>
      <c r="F208" s="122">
        <v>190.00362090318529</v>
      </c>
      <c r="G208" s="122">
        <v>190.68201311976748</v>
      </c>
      <c r="H208" s="122">
        <v>208.86200419255869</v>
      </c>
      <c r="I208" s="122">
        <v>195.50026709432714</v>
      </c>
      <c r="J208" s="122">
        <v>200.84033879953478</v>
      </c>
      <c r="K208" s="122">
        <v>183.54126995405869</v>
      </c>
      <c r="L208" s="122">
        <v>224.4207233485287</v>
      </c>
      <c r="M208" s="122">
        <v>223.86018682966801</v>
      </c>
      <c r="N208" s="122">
        <v>223.77945047828482</v>
      </c>
      <c r="O208" s="122">
        <v>219.40857941510964</v>
      </c>
      <c r="P208" s="122">
        <v>215.15533478638488</v>
      </c>
      <c r="Q208" s="122">
        <v>211.44802597261318</v>
      </c>
      <c r="R208" s="122">
        <v>207.76089288381885</v>
      </c>
      <c r="S208" s="122">
        <v>204.61424747202875</v>
      </c>
      <c r="T208" s="122">
        <v>201.73695199491129</v>
      </c>
      <c r="U208" s="122">
        <v>199.09003211176517</v>
      </c>
      <c r="V208" s="122">
        <v>196.455309244463</v>
      </c>
      <c r="W208" s="122">
        <v>195.69670263086948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184.36807780003679</v>
      </c>
      <c r="D210" s="33">
        <v>184.77343090934841</v>
      </c>
      <c r="E210" s="33">
        <v>184.44808167902951</v>
      </c>
      <c r="F210" s="33">
        <v>190.00362090318529</v>
      </c>
      <c r="G210" s="33">
        <v>190.68201311976748</v>
      </c>
      <c r="H210" s="33">
        <v>208.86200419255869</v>
      </c>
      <c r="I210" s="33">
        <v>195.50026709432714</v>
      </c>
      <c r="J210" s="33">
        <v>200.84033879953478</v>
      </c>
      <c r="K210" s="33">
        <v>183.54126995405869</v>
      </c>
      <c r="L210" s="33">
        <v>224.4207233485287</v>
      </c>
      <c r="M210" s="33">
        <v>223.86018682966801</v>
      </c>
      <c r="N210" s="33">
        <v>223.77945047828482</v>
      </c>
      <c r="O210" s="33">
        <v>219.40857941510964</v>
      </c>
      <c r="P210" s="33">
        <v>215.15533478638488</v>
      </c>
      <c r="Q210" s="33">
        <v>211.44802597261318</v>
      </c>
      <c r="R210" s="33">
        <v>207.76089288381885</v>
      </c>
      <c r="S210" s="33">
        <v>204.61424747202875</v>
      </c>
      <c r="T210" s="33">
        <v>201.73695199491129</v>
      </c>
      <c r="U210" s="33">
        <v>199.09003211176517</v>
      </c>
      <c r="V210" s="33">
        <v>196.455309244463</v>
      </c>
      <c r="W210" s="33">
        <v>195.69670263086948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102.10403852430534</v>
      </c>
      <c r="C231" s="118">
        <f t="shared" si="108"/>
        <v>112.7874250061361</v>
      </c>
      <c r="D231" s="118">
        <f t="shared" si="108"/>
        <v>106.16023552707588</v>
      </c>
      <c r="E231" s="118">
        <f t="shared" si="108"/>
        <v>110.08039973198591</v>
      </c>
      <c r="F231" s="118">
        <f t="shared" si="108"/>
        <v>108.81656904981125</v>
      </c>
      <c r="G231" s="118">
        <f t="shared" si="108"/>
        <v>103.04162359745747</v>
      </c>
      <c r="H231" s="118">
        <f t="shared" si="108"/>
        <v>101.51135252537999</v>
      </c>
      <c r="I231" s="118">
        <f t="shared" si="108"/>
        <v>96.338756834735747</v>
      </c>
      <c r="J231" s="118">
        <f t="shared" si="108"/>
        <v>106.83752098392107</v>
      </c>
      <c r="K231" s="118">
        <f t="shared" si="108"/>
        <v>105.01433796081125</v>
      </c>
      <c r="L231" s="118">
        <f t="shared" si="108"/>
        <v>121.97648232899074</v>
      </c>
      <c r="M231" s="118">
        <f t="shared" si="108"/>
        <v>99.212276543981986</v>
      </c>
      <c r="N231" s="118">
        <f t="shared" si="108"/>
        <v>107.51523380099161</v>
      </c>
      <c r="O231" s="118">
        <f t="shared" si="108"/>
        <v>113.49751235818606</v>
      </c>
      <c r="P231" s="118">
        <f t="shared" si="108"/>
        <v>87.017321978110715</v>
      </c>
      <c r="Q231" s="118">
        <f t="shared" si="108"/>
        <v>92.547628580475461</v>
      </c>
      <c r="R231" s="118">
        <f t="shared" ref="R231:V231" si="109">R232+R235+R237+R246</f>
        <v>92.386342346803715</v>
      </c>
      <c r="S231" s="118">
        <f t="shared" si="109"/>
        <v>88.800702418324022</v>
      </c>
      <c r="T231" s="118">
        <f t="shared" si="109"/>
        <v>91.143018987010109</v>
      </c>
      <c r="U231" s="118">
        <f t="shared" si="109"/>
        <v>87.214913772575585</v>
      </c>
      <c r="V231" s="118">
        <f t="shared" si="109"/>
        <v>84.27287350085173</v>
      </c>
      <c r="W231" s="118">
        <f t="shared" ref="W231" si="110">W232+W235+W237+W246</f>
        <v>94.194038765568408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89.073448595059162</v>
      </c>
      <c r="C232" s="123">
        <f t="shared" si="111"/>
        <v>98.992743273336217</v>
      </c>
      <c r="D232" s="123">
        <f t="shared" si="111"/>
        <v>91.841527676251431</v>
      </c>
      <c r="E232" s="123">
        <f t="shared" si="111"/>
        <v>95.360755789201136</v>
      </c>
      <c r="F232" s="123">
        <f t="shared" si="111"/>
        <v>94.188740694976275</v>
      </c>
      <c r="G232" s="123">
        <f t="shared" si="111"/>
        <v>88.903146409566276</v>
      </c>
      <c r="H232" s="123">
        <f t="shared" si="111"/>
        <v>87.460155340624127</v>
      </c>
      <c r="I232" s="123">
        <f t="shared" si="111"/>
        <v>82.490433261705533</v>
      </c>
      <c r="J232" s="123">
        <f t="shared" si="111"/>
        <v>92.836109365429422</v>
      </c>
      <c r="K232" s="123">
        <f t="shared" si="111"/>
        <v>91.26518527676437</v>
      </c>
      <c r="L232" s="123">
        <f t="shared" si="111"/>
        <v>105.93182951637007</v>
      </c>
      <c r="M232" s="123">
        <f t="shared" si="111"/>
        <v>85.991107026185375</v>
      </c>
      <c r="N232" s="123">
        <f t="shared" si="111"/>
        <v>93.821053749822767</v>
      </c>
      <c r="O232" s="123">
        <f t="shared" si="111"/>
        <v>98.982098632910549</v>
      </c>
      <c r="P232" s="123">
        <f t="shared" si="111"/>
        <v>74.580692805800197</v>
      </c>
      <c r="Q232" s="123">
        <f t="shared" si="111"/>
        <v>78.144218219718638</v>
      </c>
      <c r="R232" s="123">
        <f t="shared" ref="R232:V232" si="112">SUM(R233:R234)</f>
        <v>78.044673681553633</v>
      </c>
      <c r="S232" s="123">
        <f t="shared" si="112"/>
        <v>75.219279425739643</v>
      </c>
      <c r="T232" s="123">
        <f t="shared" si="112"/>
        <v>77.730938657503202</v>
      </c>
      <c r="U232" s="123">
        <f t="shared" si="112"/>
        <v>74.868767782848309</v>
      </c>
      <c r="V232" s="123">
        <f t="shared" si="112"/>
        <v>73.09751087853212</v>
      </c>
      <c r="W232" s="123">
        <f t="shared" ref="W232" si="113">SUM(W233:W234)</f>
        <v>82.734657798326083</v>
      </c>
      <c r="DA232" s="130" t="s">
        <v>2863</v>
      </c>
    </row>
    <row r="233" spans="1:105" ht="12" customHeight="1" x14ac:dyDescent="0.25">
      <c r="A233" s="97" t="s">
        <v>203</v>
      </c>
      <c r="B233" s="99">
        <v>88.729766816814561</v>
      </c>
      <c r="C233" s="99">
        <v>98.615467017443919</v>
      </c>
      <c r="D233" s="99">
        <v>91.49698584117337</v>
      </c>
      <c r="E233" s="99">
        <v>95.008220773899637</v>
      </c>
      <c r="F233" s="99">
        <v>93.846413810040332</v>
      </c>
      <c r="G233" s="99">
        <v>88.586736465458557</v>
      </c>
      <c r="H233" s="99">
        <v>87.155822583444248</v>
      </c>
      <c r="I233" s="99">
        <v>82.210857594340894</v>
      </c>
      <c r="J233" s="99">
        <v>92.519102903610928</v>
      </c>
      <c r="K233" s="99">
        <v>90.956225572581957</v>
      </c>
      <c r="L233" s="99">
        <v>105.56427619383442</v>
      </c>
      <c r="M233" s="99">
        <v>85.70961612640339</v>
      </c>
      <c r="N233" s="99">
        <v>93.512780109504931</v>
      </c>
      <c r="O233" s="99">
        <v>98.653216842921026</v>
      </c>
      <c r="P233" s="99">
        <v>74.348915501162949</v>
      </c>
      <c r="Q233" s="99">
        <v>77.893959838397791</v>
      </c>
      <c r="R233" s="99">
        <v>77.7930157394931</v>
      </c>
      <c r="S233" s="99">
        <v>74.979976456381792</v>
      </c>
      <c r="T233" s="99">
        <v>77.485548612932362</v>
      </c>
      <c r="U233" s="99">
        <v>74.636339152795443</v>
      </c>
      <c r="V233" s="99">
        <v>72.875547094000908</v>
      </c>
      <c r="W233" s="99">
        <v>82.476387731936228</v>
      </c>
      <c r="DA233" s="63" t="s">
        <v>2864</v>
      </c>
    </row>
    <row r="234" spans="1:105" ht="12" customHeight="1" x14ac:dyDescent="0.25">
      <c r="A234" s="97" t="s">
        <v>53</v>
      </c>
      <c r="B234" s="99">
        <v>0.34368177824460544</v>
      </c>
      <c r="C234" s="99">
        <v>0.37727625589230102</v>
      </c>
      <c r="D234" s="99">
        <v>0.34454183507806624</v>
      </c>
      <c r="E234" s="99">
        <v>0.35253501530149217</v>
      </c>
      <c r="F234" s="99">
        <v>0.34232688493594593</v>
      </c>
      <c r="G234" s="99">
        <v>0.316409944107714</v>
      </c>
      <c r="H234" s="99">
        <v>0.30433275717988317</v>
      </c>
      <c r="I234" s="99">
        <v>0.2795756673646404</v>
      </c>
      <c r="J234" s="99">
        <v>0.31700646181849967</v>
      </c>
      <c r="K234" s="99">
        <v>0.30895970418241231</v>
      </c>
      <c r="L234" s="99">
        <v>0.36755332253565948</v>
      </c>
      <c r="M234" s="99">
        <v>0.28149089978197955</v>
      </c>
      <c r="N234" s="99">
        <v>0.3082736403178426</v>
      </c>
      <c r="O234" s="99">
        <v>0.32888178998952539</v>
      </c>
      <c r="P234" s="99">
        <v>0.23177730463725041</v>
      </c>
      <c r="Q234" s="99">
        <v>0.25025838132085232</v>
      </c>
      <c r="R234" s="99">
        <v>0.25165794206053155</v>
      </c>
      <c r="S234" s="99">
        <v>0.23930296935785017</v>
      </c>
      <c r="T234" s="99">
        <v>0.24539004457083849</v>
      </c>
      <c r="U234" s="99">
        <v>0.23242863005286638</v>
      </c>
      <c r="V234" s="99">
        <v>0.2219637845312091</v>
      </c>
      <c r="W234" s="99">
        <v>0.2582700663898595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5.0511639636408423E-2</v>
      </c>
      <c r="C235" s="123">
        <f t="shared" si="114"/>
        <v>4.9723113721896958E-2</v>
      </c>
      <c r="D235" s="123">
        <f t="shared" si="114"/>
        <v>5.0345340609882251E-2</v>
      </c>
      <c r="E235" s="123">
        <f t="shared" si="114"/>
        <v>7.3906912919926404E-2</v>
      </c>
      <c r="F235" s="123">
        <f t="shared" si="114"/>
        <v>5.7864050918427092E-2</v>
      </c>
      <c r="G235" s="123">
        <f t="shared" si="114"/>
        <v>6.4114945705499499E-2</v>
      </c>
      <c r="H235" s="123">
        <f t="shared" si="114"/>
        <v>0.10431059964743067</v>
      </c>
      <c r="I235" s="123">
        <f t="shared" si="114"/>
        <v>7.3908468149934611E-2</v>
      </c>
      <c r="J235" s="123">
        <f t="shared" si="114"/>
        <v>7.8118431156807319E-2</v>
      </c>
      <c r="K235" s="123">
        <f t="shared" si="114"/>
        <v>8.7056540852613856E-2</v>
      </c>
      <c r="L235" s="123">
        <f t="shared" si="114"/>
        <v>9.5924932596794563E-2</v>
      </c>
      <c r="M235" s="123">
        <f t="shared" si="114"/>
        <v>0.12096571745782692</v>
      </c>
      <c r="N235" s="123">
        <f t="shared" si="114"/>
        <v>0.14513376811045986</v>
      </c>
      <c r="O235" s="123">
        <f t="shared" si="114"/>
        <v>0.16785187616987587</v>
      </c>
      <c r="P235" s="123">
        <f t="shared" si="114"/>
        <v>0.2008503414855346</v>
      </c>
      <c r="Q235" s="123">
        <f t="shared" si="114"/>
        <v>0.23372350075601209</v>
      </c>
      <c r="R235" s="123">
        <f t="shared" si="114"/>
        <v>0.26480857002773822</v>
      </c>
      <c r="S235" s="123">
        <f t="shared" si="114"/>
        <v>0.28615939479107433</v>
      </c>
      <c r="T235" s="123">
        <f t="shared" si="114"/>
        <v>0.30140991466218942</v>
      </c>
      <c r="U235" s="123">
        <f t="shared" si="114"/>
        <v>0.31744170530879084</v>
      </c>
      <c r="V235" s="123">
        <f t="shared" si="114"/>
        <v>0.3267101361490436</v>
      </c>
      <c r="W235" s="123">
        <f t="shared" si="114"/>
        <v>0.33158217819466351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5.0511639636408423E-2</v>
      </c>
      <c r="C236" s="99">
        <f>RES_hhdet_fecs!C129</f>
        <v>4.9723113721896958E-2</v>
      </c>
      <c r="D236" s="99">
        <f>RES_hhdet_fecs!D129</f>
        <v>5.0345340609882251E-2</v>
      </c>
      <c r="E236" s="99">
        <f>RES_hhdet_fecs!E129</f>
        <v>7.3906912919926404E-2</v>
      </c>
      <c r="F236" s="99">
        <f>RES_hhdet_fecs!F129</f>
        <v>5.7864050918427092E-2</v>
      </c>
      <c r="G236" s="99">
        <f>RES_hhdet_fecs!G129</f>
        <v>6.4114945705499499E-2</v>
      </c>
      <c r="H236" s="99">
        <f>RES_hhdet_fecs!H129</f>
        <v>0.10431059964743067</v>
      </c>
      <c r="I236" s="99">
        <f>RES_hhdet_fecs!I129</f>
        <v>7.3908468149934611E-2</v>
      </c>
      <c r="J236" s="99">
        <f>RES_hhdet_fecs!J129</f>
        <v>7.8118431156807319E-2</v>
      </c>
      <c r="K236" s="99">
        <f>RES_hhdet_fecs!K129</f>
        <v>8.7056540852613856E-2</v>
      </c>
      <c r="L236" s="99">
        <f>RES_hhdet_fecs!L129</f>
        <v>9.5924932596794563E-2</v>
      </c>
      <c r="M236" s="99">
        <f>RES_hhdet_fecs!M129</f>
        <v>0.12096571745782692</v>
      </c>
      <c r="N236" s="99">
        <f>RES_hhdet_fecs!N129</f>
        <v>0.14513376811045986</v>
      </c>
      <c r="O236" s="99">
        <f>RES_hhdet_fecs!O129</f>
        <v>0.16785187616987587</v>
      </c>
      <c r="P236" s="99">
        <f>RES_hhdet_fecs!P129</f>
        <v>0.2008503414855346</v>
      </c>
      <c r="Q236" s="99">
        <f>RES_hhdet_fecs!Q129</f>
        <v>0.23372350075601209</v>
      </c>
      <c r="R236" s="99">
        <f>RES_hhdet_fecs!R129</f>
        <v>0.26480857002773822</v>
      </c>
      <c r="S236" s="99">
        <f>RES_hhdet_fecs!S129</f>
        <v>0.28615939479107433</v>
      </c>
      <c r="T236" s="99">
        <f>RES_hhdet_fecs!T129</f>
        <v>0.30140991466218942</v>
      </c>
      <c r="U236" s="99">
        <f>RES_hhdet_fecs!U129</f>
        <v>0.31744170530879084</v>
      </c>
      <c r="V236" s="99">
        <f>RES_hhdet_fecs!V129</f>
        <v>0.3267101361490436</v>
      </c>
      <c r="W236" s="99">
        <f>RES_hhdet_fecs!W129</f>
        <v>0.33158217819466351</v>
      </c>
      <c r="DA236" s="63" t="s">
        <v>2867</v>
      </c>
    </row>
    <row r="237" spans="1:105" ht="12" customHeight="1" x14ac:dyDescent="0.25">
      <c r="A237" s="121" t="s">
        <v>55</v>
      </c>
      <c r="B237" s="123">
        <v>10.750169466396894</v>
      </c>
      <c r="C237" s="123">
        <v>11.381254280102226</v>
      </c>
      <c r="D237" s="123">
        <v>11.912139423177216</v>
      </c>
      <c r="E237" s="123">
        <v>12.30674095625986</v>
      </c>
      <c r="F237" s="123">
        <v>12.174557791754337</v>
      </c>
      <c r="G237" s="123">
        <v>11.685094070351521</v>
      </c>
      <c r="H237" s="123">
        <v>11.347563897762262</v>
      </c>
      <c r="I237" s="123">
        <v>11.355143100990666</v>
      </c>
      <c r="J237" s="123">
        <v>11.450254241911432</v>
      </c>
      <c r="K237" s="123">
        <v>11.415618471033991</v>
      </c>
      <c r="L237" s="123">
        <v>13.22025766579814</v>
      </c>
      <c r="M237" s="123">
        <v>10.398487042096496</v>
      </c>
      <c r="N237" s="123">
        <v>10.868232765188287</v>
      </c>
      <c r="O237" s="123">
        <v>11.74290840819388</v>
      </c>
      <c r="P237" s="123">
        <v>9.7029141751279422</v>
      </c>
      <c r="Q237" s="123">
        <v>11.704097462693838</v>
      </c>
      <c r="R237" s="123">
        <v>11.683670087836783</v>
      </c>
      <c r="S237" s="123">
        <v>10.971595599685768</v>
      </c>
      <c r="T237" s="123">
        <v>10.858000707207822</v>
      </c>
      <c r="U237" s="123">
        <v>9.8465566927350352</v>
      </c>
      <c r="V237" s="123">
        <v>8.7376255112012693</v>
      </c>
      <c r="W237" s="123">
        <v>9.0631300413136842</v>
      </c>
      <c r="DA237" s="130" t="s">
        <v>2868</v>
      </c>
    </row>
    <row r="238" spans="1:105" ht="12" customHeight="1" x14ac:dyDescent="0.25">
      <c r="A238" s="97" t="s">
        <v>128</v>
      </c>
      <c r="B238" s="99">
        <v>10.722626581154351</v>
      </c>
      <c r="C238" s="99">
        <v>11.381257960305302</v>
      </c>
      <c r="D238" s="99">
        <v>11.897865291582873</v>
      </c>
      <c r="E238" s="99">
        <v>12.29939688733997</v>
      </c>
      <c r="F238" s="99">
        <v>12.172486550002249</v>
      </c>
      <c r="G238" s="99">
        <v>11.676891891679196</v>
      </c>
      <c r="H238" s="99">
        <v>11.338463364397237</v>
      </c>
      <c r="I238" s="99">
        <v>11.339448359427008</v>
      </c>
      <c r="J238" s="99">
        <v>11.451825827407683</v>
      </c>
      <c r="K238" s="99">
        <v>11.407719885090138</v>
      </c>
      <c r="L238" s="99">
        <v>13.242487019526354</v>
      </c>
      <c r="M238" s="99">
        <v>10.377731539218011</v>
      </c>
      <c r="N238" s="99">
        <v>10.857596666821026</v>
      </c>
      <c r="O238" s="99">
        <v>11.747202761115703</v>
      </c>
      <c r="P238" s="99">
        <v>9.6724733565783545</v>
      </c>
      <c r="Q238" s="99">
        <v>11.704897874560514</v>
      </c>
      <c r="R238" s="99">
        <v>11.682113043416919</v>
      </c>
      <c r="S238" s="99">
        <v>10.961041316658726</v>
      </c>
      <c r="T238" s="99">
        <v>10.855881429621366</v>
      </c>
      <c r="U238" s="99">
        <v>9.838060120319037</v>
      </c>
      <c r="V238" s="99">
        <v>8.7220317414041215</v>
      </c>
      <c r="W238" s="99">
        <v>9.0577951219563957</v>
      </c>
      <c r="DA238" s="63" t="s">
        <v>2869</v>
      </c>
    </row>
    <row r="239" spans="1:105" ht="12" customHeight="1" x14ac:dyDescent="0.25">
      <c r="A239" s="97" t="s">
        <v>127</v>
      </c>
      <c r="B239" s="99">
        <v>9.9090386511392516</v>
      </c>
      <c r="C239" s="99">
        <v>10.417326570013403</v>
      </c>
      <c r="D239" s="99">
        <v>10.960479965673665</v>
      </c>
      <c r="E239" s="99">
        <v>11.326484799631167</v>
      </c>
      <c r="F239" s="99">
        <v>11.220770029119532</v>
      </c>
      <c r="G239" s="99">
        <v>10.796076803091781</v>
      </c>
      <c r="H239" s="99">
        <v>10.493332020636096</v>
      </c>
      <c r="I239" s="99">
        <v>10.559246874452434</v>
      </c>
      <c r="J239" s="99">
        <v>10.612214444147721</v>
      </c>
      <c r="K239" s="99">
        <v>10.618001520752772</v>
      </c>
      <c r="L239" s="99">
        <v>12.261939257277945</v>
      </c>
      <c r="M239" s="99">
        <v>9.6725511672421334</v>
      </c>
      <c r="N239" s="99">
        <v>10.126753953275633</v>
      </c>
      <c r="O239" s="99">
        <v>11.005334701277054</v>
      </c>
      <c r="P239" s="99">
        <v>9.1008540653671588</v>
      </c>
      <c r="Q239" s="99">
        <v>11.019168156885335</v>
      </c>
      <c r="R239" s="99">
        <v>11.040529512162896</v>
      </c>
      <c r="S239" s="99">
        <v>10.395561603082356</v>
      </c>
      <c r="T239" s="99">
        <v>10.303375771310947</v>
      </c>
      <c r="U239" s="99">
        <v>9.3552615885625627</v>
      </c>
      <c r="V239" s="99">
        <v>8.3210122162898017</v>
      </c>
      <c r="W239" s="99">
        <v>8.6528650096713307</v>
      </c>
      <c r="DA239" s="63" t="s">
        <v>2870</v>
      </c>
    </row>
    <row r="240" spans="1:105" ht="12" customHeight="1" x14ac:dyDescent="0.25">
      <c r="A240" s="100" t="s">
        <v>203</v>
      </c>
      <c r="B240" s="102">
        <v>5.7197876808065216</v>
      </c>
      <c r="C240" s="102">
        <v>5.5417869490558269</v>
      </c>
      <c r="D240" s="102">
        <v>6.0434352548614916</v>
      </c>
      <c r="E240" s="102">
        <v>6.1305451589985402</v>
      </c>
      <c r="F240" s="102">
        <v>6.0712231266854015</v>
      </c>
      <c r="G240" s="102">
        <v>5.8906767545943479</v>
      </c>
      <c r="H240" s="102">
        <v>5.6431560501952251</v>
      </c>
      <c r="I240" s="102">
        <v>5.964707809370279</v>
      </c>
      <c r="J240" s="102">
        <v>5.5554357924835776</v>
      </c>
      <c r="K240" s="102">
        <v>5.6792715527726347</v>
      </c>
      <c r="L240" s="102">
        <v>5.868568055313359</v>
      </c>
      <c r="M240" s="102">
        <v>4.7710159577179452</v>
      </c>
      <c r="N240" s="102">
        <v>4.7883932503742193</v>
      </c>
      <c r="O240" s="102">
        <v>5.4097329121076489</v>
      </c>
      <c r="P240" s="102">
        <v>4.5347688678539075</v>
      </c>
      <c r="Q240" s="102">
        <v>5.6020735994707582</v>
      </c>
      <c r="R240" s="102">
        <v>5.8074226550371515</v>
      </c>
      <c r="S240" s="102">
        <v>5.456014486379491</v>
      </c>
      <c r="T240" s="102">
        <v>5.1888233703989375</v>
      </c>
      <c r="U240" s="102">
        <v>4.5259341075634349</v>
      </c>
      <c r="V240" s="102">
        <v>3.9520756600710936</v>
      </c>
      <c r="W240" s="102">
        <v>4.1241198866875148</v>
      </c>
      <c r="DA240" s="131" t="s">
        <v>2871</v>
      </c>
    </row>
    <row r="241" spans="1:105" ht="12" customHeight="1" x14ac:dyDescent="0.25">
      <c r="A241" s="103" t="s">
        <v>52</v>
      </c>
      <c r="B241" s="105">
        <v>4.1892509703327301</v>
      </c>
      <c r="C241" s="105">
        <v>4.875539620957575</v>
      </c>
      <c r="D241" s="105">
        <v>4.9170447108121742</v>
      </c>
      <c r="E241" s="105">
        <v>5.1959396406326279</v>
      </c>
      <c r="F241" s="105">
        <v>5.1495469024341292</v>
      </c>
      <c r="G241" s="105">
        <v>4.9054000484974321</v>
      </c>
      <c r="H241" s="105">
        <v>4.85017597044087</v>
      </c>
      <c r="I241" s="105">
        <v>4.594539065082154</v>
      </c>
      <c r="J241" s="105">
        <v>5.0567786516641435</v>
      </c>
      <c r="K241" s="105">
        <v>4.9387299679801364</v>
      </c>
      <c r="L241" s="105">
        <v>6.3933712019645856</v>
      </c>
      <c r="M241" s="105">
        <v>4.9015352095241891</v>
      </c>
      <c r="N241" s="105">
        <v>5.338360702901416</v>
      </c>
      <c r="O241" s="105">
        <v>5.5956017891694065</v>
      </c>
      <c r="P241" s="105">
        <v>4.5660851975132521</v>
      </c>
      <c r="Q241" s="105">
        <v>5.4170945574145772</v>
      </c>
      <c r="R241" s="105">
        <v>5.233106857125744</v>
      </c>
      <c r="S241" s="105">
        <v>4.9395471167028671</v>
      </c>
      <c r="T241" s="105">
        <v>5.1145524009120074</v>
      </c>
      <c r="U241" s="105">
        <v>4.8293274809991269</v>
      </c>
      <c r="V241" s="105">
        <v>4.3689365562187072</v>
      </c>
      <c r="W241" s="105">
        <v>4.5287451229838158</v>
      </c>
      <c r="DA241" s="132" t="s">
        <v>2872</v>
      </c>
    </row>
    <row r="242" spans="1:105" ht="12" customHeight="1" x14ac:dyDescent="0.25">
      <c r="A242" s="106" t="s">
        <v>122</v>
      </c>
      <c r="B242" s="102">
        <v>14.277450234392811</v>
      </c>
      <c r="C242" s="102">
        <v>12.730438309763338</v>
      </c>
      <c r="D242" s="102">
        <v>14.501241624460748</v>
      </c>
      <c r="E242" s="102">
        <v>14.389829073892482</v>
      </c>
      <c r="F242" s="102">
        <v>13.871101402722889</v>
      </c>
      <c r="G242" s="102">
        <v>13.824335830496814</v>
      </c>
      <c r="H242" s="102">
        <v>13.479540412487243</v>
      </c>
      <c r="I242" s="102">
        <v>13.947541566101584</v>
      </c>
      <c r="J242" s="102">
        <v>12.788355128093174</v>
      </c>
      <c r="K242" s="102">
        <v>13.512369054758643</v>
      </c>
      <c r="L242" s="102">
        <v>13.165445355636574</v>
      </c>
      <c r="M242" s="102">
        <v>13.391296500918763</v>
      </c>
      <c r="N242" s="102">
        <v>13.064417019730362</v>
      </c>
      <c r="O242" s="102">
        <v>12.876042162039152</v>
      </c>
      <c r="P242" s="102">
        <v>13.04039794433681</v>
      </c>
      <c r="Q242" s="102">
        <v>13.002463732370277</v>
      </c>
      <c r="R242" s="102">
        <v>13.059146431728148</v>
      </c>
      <c r="S242" s="102">
        <v>12.774278627085767</v>
      </c>
      <c r="T242" s="102">
        <v>11.992683102905215</v>
      </c>
      <c r="U242" s="102">
        <v>11.249078885806098</v>
      </c>
      <c r="V242" s="102">
        <v>10.402266137967354</v>
      </c>
      <c r="W242" s="102">
        <v>10.092297415212307</v>
      </c>
      <c r="DA242" s="131" t="s">
        <v>2873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10.777078675261066</v>
      </c>
      <c r="D243" s="105">
        <v>12.413370484769798</v>
      </c>
      <c r="E243" s="105">
        <v>12.302592568911397</v>
      </c>
      <c r="F243" s="105">
        <v>11.885574515883246</v>
      </c>
      <c r="G243" s="105">
        <v>11.910161334273145</v>
      </c>
      <c r="H243" s="105">
        <v>11.62769870070105</v>
      </c>
      <c r="I243" s="105">
        <v>12.172266510141426</v>
      </c>
      <c r="J243" s="105">
        <v>10.995440050457431</v>
      </c>
      <c r="K243" s="105">
        <v>11.676137617069074</v>
      </c>
      <c r="L243" s="105">
        <v>11.145386879201515</v>
      </c>
      <c r="M243" s="105">
        <v>11.467255747747632</v>
      </c>
      <c r="N243" s="105">
        <v>11.150477442386924</v>
      </c>
      <c r="O243" s="105">
        <v>11.054797279967307</v>
      </c>
      <c r="P243" s="105">
        <v>11.245152822791816</v>
      </c>
      <c r="Q243" s="105">
        <v>11.293237977200848</v>
      </c>
      <c r="R243" s="105">
        <v>11.441477008794884</v>
      </c>
      <c r="S243" s="105">
        <v>11.263883713721894</v>
      </c>
      <c r="T243" s="105">
        <v>10.622621286224577</v>
      </c>
      <c r="U243" s="105">
        <v>9.942634091903658</v>
      </c>
      <c r="V243" s="105">
        <v>9.244556407333798</v>
      </c>
      <c r="W243" s="105">
        <v>8.994830643592735</v>
      </c>
      <c r="DA243" s="132" t="s">
        <v>2874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6.1697191785607206</v>
      </c>
      <c r="D244" s="99">
        <v>7.3888197032823646</v>
      </c>
      <c r="E244" s="99">
        <v>7.1716577506607724</v>
      </c>
      <c r="F244" s="99">
        <v>6.9226733822954136</v>
      </c>
      <c r="G244" s="99">
        <v>7.0001294787143653</v>
      </c>
      <c r="H244" s="99">
        <v>6.7206489465783505</v>
      </c>
      <c r="I244" s="99">
        <v>7.4237908302572206</v>
      </c>
      <c r="J244" s="99">
        <v>6.1671528606006385</v>
      </c>
      <c r="K244" s="99">
        <v>6.7251067604004611</v>
      </c>
      <c r="L244" s="99">
        <v>5.5583791617194098</v>
      </c>
      <c r="M244" s="99">
        <v>6.1929614178292853</v>
      </c>
      <c r="N244" s="99">
        <v>5.7748487364393748</v>
      </c>
      <c r="O244" s="99">
        <v>5.8216239464884731</v>
      </c>
      <c r="P244" s="99">
        <v>6.1069186084886464</v>
      </c>
      <c r="Q244" s="99">
        <v>6.1750515202905083</v>
      </c>
      <c r="R244" s="99">
        <v>6.4301997108709692</v>
      </c>
      <c r="S244" s="99">
        <v>6.3395099748985624</v>
      </c>
      <c r="T244" s="99">
        <v>5.7287747572558381</v>
      </c>
      <c r="U244" s="99">
        <v>5.1621418016482457</v>
      </c>
      <c r="V244" s="99">
        <v>4.7339556450267306</v>
      </c>
      <c r="W244" s="99">
        <v>4.5702148723646596</v>
      </c>
      <c r="DA244" s="63" t="s">
        <v>2875</v>
      </c>
    </row>
    <row r="245" spans="1:105" ht="12" customHeight="1" x14ac:dyDescent="0.25">
      <c r="A245" s="108" t="s">
        <v>52</v>
      </c>
      <c r="B245" s="99">
        <v>4.6168311256957519</v>
      </c>
      <c r="C245" s="99">
        <v>4.6073594967003473</v>
      </c>
      <c r="D245" s="99">
        <v>5.0245507814874344</v>
      </c>
      <c r="E245" s="99">
        <v>5.1309348182506254</v>
      </c>
      <c r="F245" s="99">
        <v>4.9629011335878346</v>
      </c>
      <c r="G245" s="99">
        <v>4.9100318555587785</v>
      </c>
      <c r="H245" s="99">
        <v>4.9070497541226974</v>
      </c>
      <c r="I245" s="99">
        <v>4.7484756798842058</v>
      </c>
      <c r="J245" s="99">
        <v>4.8282871898567921</v>
      </c>
      <c r="K245" s="99">
        <v>4.9510308566686119</v>
      </c>
      <c r="L245" s="99">
        <v>5.5870077174821065</v>
      </c>
      <c r="M245" s="99">
        <v>5.2742943299183471</v>
      </c>
      <c r="N245" s="99">
        <v>5.37562870594755</v>
      </c>
      <c r="O245" s="99">
        <v>5.2331733334788337</v>
      </c>
      <c r="P245" s="99">
        <v>5.1382342143031696</v>
      </c>
      <c r="Q245" s="99">
        <v>5.1181864569103377</v>
      </c>
      <c r="R245" s="99">
        <v>5.0112772979239146</v>
      </c>
      <c r="S245" s="99">
        <v>4.9243737388233306</v>
      </c>
      <c r="T245" s="99">
        <v>4.8938465289687398</v>
      </c>
      <c r="U245" s="99">
        <v>4.7804922902554132</v>
      </c>
      <c r="V245" s="99">
        <v>4.5106007623070665</v>
      </c>
      <c r="W245" s="99">
        <v>4.4246157712280771</v>
      </c>
      <c r="DA245" s="63" t="s">
        <v>2876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2.3637043389757668</v>
      </c>
      <c r="D246" s="123">
        <v>2.3562230870373595</v>
      </c>
      <c r="E246" s="123">
        <v>2.3389960736049926</v>
      </c>
      <c r="F246" s="123">
        <v>2.3954065121622063</v>
      </c>
      <c r="G246" s="123">
        <v>2.3892681718341744</v>
      </c>
      <c r="H246" s="123">
        <v>2.5993226873461714</v>
      </c>
      <c r="I246" s="123">
        <v>2.4192720038896178</v>
      </c>
      <c r="J246" s="123">
        <v>2.473038945423399</v>
      </c>
      <c r="K246" s="123">
        <v>2.2464776721602657</v>
      </c>
      <c r="L246" s="123">
        <v>2.7284702142257418</v>
      </c>
      <c r="M246" s="123">
        <v>2.7017167582422985</v>
      </c>
      <c r="N246" s="123">
        <v>2.6808135178701091</v>
      </c>
      <c r="O246" s="123">
        <v>2.6046534409117417</v>
      </c>
      <c r="P246" s="123">
        <v>2.5328646556970389</v>
      </c>
      <c r="Q246" s="123">
        <v>2.4655893973069696</v>
      </c>
      <c r="R246" s="123">
        <v>2.3931900073855563</v>
      </c>
      <c r="S246" s="123">
        <v>2.3236679981075343</v>
      </c>
      <c r="T246" s="123">
        <v>2.2526697076368949</v>
      </c>
      <c r="U246" s="123">
        <v>2.1821475916834481</v>
      </c>
      <c r="V246" s="123">
        <v>2.1110269749692949</v>
      </c>
      <c r="W246" s="123">
        <v>2.0646687477339749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2.3637043389757668</v>
      </c>
      <c r="D248" s="110">
        <v>2.3562230870373595</v>
      </c>
      <c r="E248" s="110">
        <v>2.3389960736049926</v>
      </c>
      <c r="F248" s="110">
        <v>2.3954065121622063</v>
      </c>
      <c r="G248" s="110">
        <v>2.3892681718341744</v>
      </c>
      <c r="H248" s="110">
        <v>2.5993226873461714</v>
      </c>
      <c r="I248" s="110">
        <v>2.4192720038896178</v>
      </c>
      <c r="J248" s="110">
        <v>2.473038945423399</v>
      </c>
      <c r="K248" s="110">
        <v>2.2464776721602657</v>
      </c>
      <c r="L248" s="110">
        <v>2.7284702142257418</v>
      </c>
      <c r="M248" s="110">
        <v>2.7017167582422985</v>
      </c>
      <c r="N248" s="110">
        <v>2.6808135178701091</v>
      </c>
      <c r="O248" s="110">
        <v>2.6046534409117417</v>
      </c>
      <c r="P248" s="110">
        <v>2.5328646556970389</v>
      </c>
      <c r="Q248" s="110">
        <v>2.4655893973069696</v>
      </c>
      <c r="R248" s="110">
        <v>2.3931900073855563</v>
      </c>
      <c r="S248" s="110">
        <v>2.3236679981075343</v>
      </c>
      <c r="T248" s="110">
        <v>2.2526697076368949</v>
      </c>
      <c r="U248" s="110">
        <v>2.1821475916834481</v>
      </c>
      <c r="V248" s="110">
        <v>2.1110269749692949</v>
      </c>
      <c r="W248" s="110">
        <v>2.0646687477339749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84.594095467229749</v>
      </c>
      <c r="C250" s="118">
        <f t="shared" si="115"/>
        <v>93.793801886712416</v>
      </c>
      <c r="D250" s="118">
        <f t="shared" si="115"/>
        <v>88.621524546585121</v>
      </c>
      <c r="E250" s="118">
        <f t="shared" si="115"/>
        <v>92.289463733719813</v>
      </c>
      <c r="F250" s="118">
        <f t="shared" si="115"/>
        <v>91.525628417802778</v>
      </c>
      <c r="G250" s="118">
        <f t="shared" si="115"/>
        <v>86.958582723201957</v>
      </c>
      <c r="H250" s="118">
        <f t="shared" si="115"/>
        <v>86.005719993944595</v>
      </c>
      <c r="I250" s="118">
        <f t="shared" si="115"/>
        <v>81.86187739704323</v>
      </c>
      <c r="J250" s="118">
        <f t="shared" si="115"/>
        <v>91.088720024504966</v>
      </c>
      <c r="K250" s="118">
        <f t="shared" si="115"/>
        <v>89.89909064922665</v>
      </c>
      <c r="L250" s="118">
        <f t="shared" si="115"/>
        <v>104.82120188924409</v>
      </c>
      <c r="M250" s="118">
        <f t="shared" si="115"/>
        <v>85.698185191040835</v>
      </c>
      <c r="N250" s="118">
        <f t="shared" si="115"/>
        <v>93.374248621890345</v>
      </c>
      <c r="O250" s="118">
        <f t="shared" si="115"/>
        <v>99.094940971500847</v>
      </c>
      <c r="P250" s="118">
        <f t="shared" si="115"/>
        <v>76.3401345404084</v>
      </c>
      <c r="Q250" s="118">
        <f t="shared" si="115"/>
        <v>81.538764555704475</v>
      </c>
      <c r="R250" s="118">
        <f t="shared" ref="R250:V250" si="116">R251+R254+R256+R265</f>
        <v>81.761245261677502</v>
      </c>
      <c r="S250" s="118">
        <f t="shared" si="116"/>
        <v>78.989759590268605</v>
      </c>
      <c r="T250" s="118">
        <f t="shared" si="116"/>
        <v>81.451215406573354</v>
      </c>
      <c r="U250" s="118">
        <f t="shared" si="116"/>
        <v>78.35867651289216</v>
      </c>
      <c r="V250" s="118">
        <f t="shared" si="116"/>
        <v>76.090740018330706</v>
      </c>
      <c r="W250" s="118">
        <f t="shared" ref="W250" si="117">W251+W254+W256+W265</f>
        <v>85.289920976100433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73.819569440254654</v>
      </c>
      <c r="C251" s="123">
        <f t="shared" si="118"/>
        <v>82.340705227414475</v>
      </c>
      <c r="D251" s="123">
        <f t="shared" si="118"/>
        <v>76.6786395705833</v>
      </c>
      <c r="E251" s="123">
        <f t="shared" si="118"/>
        <v>79.914737855766219</v>
      </c>
      <c r="F251" s="123">
        <f t="shared" si="118"/>
        <v>79.201782768209071</v>
      </c>
      <c r="G251" s="123">
        <f t="shared" si="118"/>
        <v>74.987980510480853</v>
      </c>
      <c r="H251" s="123">
        <f t="shared" si="118"/>
        <v>73.994675771755624</v>
      </c>
      <c r="I251" s="123">
        <f t="shared" si="118"/>
        <v>70.02618854697856</v>
      </c>
      <c r="J251" s="123">
        <f t="shared" si="118"/>
        <v>79.071227001905882</v>
      </c>
      <c r="K251" s="123">
        <f t="shared" si="118"/>
        <v>78.009015223167921</v>
      </c>
      <c r="L251" s="123">
        <f t="shared" si="118"/>
        <v>90.898713036934893</v>
      </c>
      <c r="M251" s="123">
        <f t="shared" si="118"/>
        <v>74.101421966842722</v>
      </c>
      <c r="N251" s="123">
        <f t="shared" si="118"/>
        <v>81.223095559128737</v>
      </c>
      <c r="O251" s="123">
        <f t="shared" si="118"/>
        <v>86.070837424570641</v>
      </c>
      <c r="P251" s="123">
        <f t="shared" si="118"/>
        <v>64.993825956398638</v>
      </c>
      <c r="Q251" s="123">
        <f t="shared" si="118"/>
        <v>68.275084654503019</v>
      </c>
      <c r="R251" s="123">
        <f t="shared" ref="R251:V251" si="119">SUM(R252:R253)</f>
        <v>68.370703988436134</v>
      </c>
      <c r="S251" s="123">
        <f t="shared" si="119"/>
        <v>66.118076346501709</v>
      </c>
      <c r="T251" s="123">
        <f t="shared" si="119"/>
        <v>68.578687219855524</v>
      </c>
      <c r="U251" s="123">
        <f t="shared" si="119"/>
        <v>66.288469780345082</v>
      </c>
      <c r="V251" s="123">
        <f t="shared" si="119"/>
        <v>64.950111246440486</v>
      </c>
      <c r="W251" s="123">
        <f t="shared" ref="W251" si="120">SUM(W252:W253)</f>
        <v>73.778616897636269</v>
      </c>
      <c r="DA251" s="130" t="s">
        <v>3031</v>
      </c>
    </row>
    <row r="252" spans="1:105" ht="12" customHeight="1" x14ac:dyDescent="0.25">
      <c r="A252" s="97" t="s">
        <v>203</v>
      </c>
      <c r="B252" s="99">
        <v>73.475887662010052</v>
      </c>
      <c r="C252" s="99">
        <v>81.963428971522177</v>
      </c>
      <c r="D252" s="99">
        <v>76.334097735505239</v>
      </c>
      <c r="E252" s="99">
        <v>79.562202840464721</v>
      </c>
      <c r="F252" s="99">
        <v>78.859455883273128</v>
      </c>
      <c r="G252" s="99">
        <v>74.671570566373134</v>
      </c>
      <c r="H252" s="99">
        <v>73.690343014575745</v>
      </c>
      <c r="I252" s="99">
        <v>69.74661287961392</v>
      </c>
      <c r="J252" s="99">
        <v>78.754220540087388</v>
      </c>
      <c r="K252" s="99">
        <v>77.700055518985508</v>
      </c>
      <c r="L252" s="99">
        <v>90.531159714399237</v>
      </c>
      <c r="M252" s="99">
        <v>73.819931067060736</v>
      </c>
      <c r="N252" s="99">
        <v>80.914821918810901</v>
      </c>
      <c r="O252" s="99">
        <v>85.741955634581117</v>
      </c>
      <c r="P252" s="99">
        <v>64.76204865176139</v>
      </c>
      <c r="Q252" s="99">
        <v>68.024826273182171</v>
      </c>
      <c r="R252" s="99">
        <v>68.119046046375601</v>
      </c>
      <c r="S252" s="99">
        <v>65.878773377143858</v>
      </c>
      <c r="T252" s="99">
        <v>68.333297175284684</v>
      </c>
      <c r="U252" s="99">
        <v>66.056041150292216</v>
      </c>
      <c r="V252" s="99">
        <v>64.728147461909273</v>
      </c>
      <c r="W252" s="99">
        <v>73.520346831246414</v>
      </c>
      <c r="DA252" s="63" t="s">
        <v>3032</v>
      </c>
    </row>
    <row r="253" spans="1:105" ht="12" customHeight="1" x14ac:dyDescent="0.25">
      <c r="A253" s="97" t="s">
        <v>53</v>
      </c>
      <c r="B253" s="99">
        <v>0.34368177824460544</v>
      </c>
      <c r="C253" s="99">
        <v>0.37727625589230102</v>
      </c>
      <c r="D253" s="99">
        <v>0.34454183507806624</v>
      </c>
      <c r="E253" s="99">
        <v>0.35253501530149217</v>
      </c>
      <c r="F253" s="99">
        <v>0.34232688493594593</v>
      </c>
      <c r="G253" s="99">
        <v>0.316409944107714</v>
      </c>
      <c r="H253" s="99">
        <v>0.30433275717988317</v>
      </c>
      <c r="I253" s="99">
        <v>0.2795756673646404</v>
      </c>
      <c r="J253" s="99">
        <v>0.31700646181849967</v>
      </c>
      <c r="K253" s="99">
        <v>0.30895970418241231</v>
      </c>
      <c r="L253" s="99">
        <v>0.36755332253565948</v>
      </c>
      <c r="M253" s="99">
        <v>0.28149089978197955</v>
      </c>
      <c r="N253" s="99">
        <v>0.3082736403178426</v>
      </c>
      <c r="O253" s="99">
        <v>0.32888178998952539</v>
      </c>
      <c r="P253" s="99">
        <v>0.23177730463725041</v>
      </c>
      <c r="Q253" s="99">
        <v>0.25025838132085232</v>
      </c>
      <c r="R253" s="99">
        <v>0.25165794206053155</v>
      </c>
      <c r="S253" s="99">
        <v>0.23930296935785017</v>
      </c>
      <c r="T253" s="99">
        <v>0.24539004457083849</v>
      </c>
      <c r="U253" s="99">
        <v>0.23242863005286638</v>
      </c>
      <c r="V253" s="99">
        <v>0.2219637845312091</v>
      </c>
      <c r="W253" s="99">
        <v>0.2582700663898595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0.10076375777874547</v>
      </c>
      <c r="C254" s="123">
        <f t="shared" si="121"/>
        <v>0.10396733841599412</v>
      </c>
      <c r="D254" s="123">
        <f t="shared" si="121"/>
        <v>0.11018001180818719</v>
      </c>
      <c r="E254" s="123">
        <f t="shared" si="121"/>
        <v>0.17361791131174723</v>
      </c>
      <c r="F254" s="123">
        <f t="shared" si="121"/>
        <v>0.14605223427675762</v>
      </c>
      <c r="G254" s="123">
        <f t="shared" si="121"/>
        <v>0.17401935239003088</v>
      </c>
      <c r="H254" s="123">
        <f t="shared" si="121"/>
        <v>0.30065703014091966</v>
      </c>
      <c r="I254" s="123">
        <f t="shared" si="121"/>
        <v>0.21855345662154216</v>
      </c>
      <c r="J254" s="123">
        <f t="shared" si="121"/>
        <v>0.23529531615373084</v>
      </c>
      <c r="K254" s="123">
        <f t="shared" si="121"/>
        <v>0.27095583589975747</v>
      </c>
      <c r="L254" s="123">
        <f t="shared" si="121"/>
        <v>0.30917691836410516</v>
      </c>
      <c r="M254" s="123">
        <f t="shared" si="121"/>
        <v>0.40936183366028034</v>
      </c>
      <c r="N254" s="123">
        <f t="shared" si="121"/>
        <v>0.51132279268809921</v>
      </c>
      <c r="O254" s="123">
        <f t="shared" si="121"/>
        <v>0.6141735775912498</v>
      </c>
      <c r="P254" s="123">
        <f t="shared" si="121"/>
        <v>0.76486695605643407</v>
      </c>
      <c r="Q254" s="123">
        <f t="shared" si="121"/>
        <v>0.91828904649320597</v>
      </c>
      <c r="R254" s="123">
        <f t="shared" si="121"/>
        <v>1.0734465411893992</v>
      </c>
      <c r="S254" s="123">
        <f t="shared" si="121"/>
        <v>1.1867414546582886</v>
      </c>
      <c r="T254" s="123">
        <f t="shared" si="121"/>
        <v>1.2783665910030262</v>
      </c>
      <c r="U254" s="123">
        <f t="shared" si="121"/>
        <v>1.3797947676367135</v>
      </c>
      <c r="V254" s="123">
        <f t="shared" si="121"/>
        <v>1.4511678849556673</v>
      </c>
      <c r="W254" s="123">
        <f t="shared" si="121"/>
        <v>1.5033442408936579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0.10076375777874547</v>
      </c>
      <c r="C255" s="99">
        <f>RES_hhdet_tess!C129</f>
        <v>0.10396733841599412</v>
      </c>
      <c r="D255" s="99">
        <f>RES_hhdet_tess!D129</f>
        <v>0.11018001180818719</v>
      </c>
      <c r="E255" s="99">
        <f>RES_hhdet_tess!E129</f>
        <v>0.17361791131174723</v>
      </c>
      <c r="F255" s="99">
        <f>RES_hhdet_tess!F129</f>
        <v>0.14605223427675762</v>
      </c>
      <c r="G255" s="99">
        <f>RES_hhdet_tess!G129</f>
        <v>0.17401935239003088</v>
      </c>
      <c r="H255" s="99">
        <f>RES_hhdet_tess!H129</f>
        <v>0.30065703014091966</v>
      </c>
      <c r="I255" s="99">
        <f>RES_hhdet_tess!I129</f>
        <v>0.21855345662154216</v>
      </c>
      <c r="J255" s="99">
        <f>RES_hhdet_tess!J129</f>
        <v>0.23529531615373084</v>
      </c>
      <c r="K255" s="99">
        <f>RES_hhdet_tess!K129</f>
        <v>0.27095583589975747</v>
      </c>
      <c r="L255" s="99">
        <f>RES_hhdet_tess!L129</f>
        <v>0.30917691836410516</v>
      </c>
      <c r="M255" s="99">
        <f>RES_hhdet_tess!M129</f>
        <v>0.40936183366028034</v>
      </c>
      <c r="N255" s="99">
        <f>RES_hhdet_tess!N129</f>
        <v>0.51132279268809921</v>
      </c>
      <c r="O255" s="99">
        <f>RES_hhdet_tess!O129</f>
        <v>0.6141735775912498</v>
      </c>
      <c r="P255" s="99">
        <f>RES_hhdet_tess!P129</f>
        <v>0.76486695605643407</v>
      </c>
      <c r="Q255" s="99">
        <f>RES_hhdet_tess!Q129</f>
        <v>0.91828904649320597</v>
      </c>
      <c r="R255" s="99">
        <f>RES_hhdet_tess!R129</f>
        <v>1.0734465411893992</v>
      </c>
      <c r="S255" s="99">
        <f>RES_hhdet_tess!S129</f>
        <v>1.1867414546582886</v>
      </c>
      <c r="T255" s="99">
        <f>RES_hhdet_tess!T129</f>
        <v>1.2783665910030262</v>
      </c>
      <c r="U255" s="99">
        <f>RES_hhdet_tess!U129</f>
        <v>1.3797947676367135</v>
      </c>
      <c r="V255" s="99">
        <f>RES_hhdet_tess!V129</f>
        <v>1.4511678849556673</v>
      </c>
      <c r="W255" s="99">
        <f>RES_hhdet_tess!W129</f>
        <v>1.5033442408936579</v>
      </c>
      <c r="DA255" s="63" t="s">
        <v>3035</v>
      </c>
    </row>
    <row r="256" spans="1:105" ht="12" customHeight="1" x14ac:dyDescent="0.25">
      <c r="A256" s="121" t="s">
        <v>55</v>
      </c>
      <c r="B256" s="123">
        <v>8.9904384586921218</v>
      </c>
      <c r="C256" s="123">
        <v>9.5584400385720407</v>
      </c>
      <c r="D256" s="123">
        <v>10.041098334887053</v>
      </c>
      <c r="E256" s="123">
        <v>10.415931753180827</v>
      </c>
      <c r="F256" s="123">
        <v>10.342846732727754</v>
      </c>
      <c r="G256" s="123">
        <v>9.9595549950621294</v>
      </c>
      <c r="H256" s="123">
        <v>9.703899126348519</v>
      </c>
      <c r="I256" s="123">
        <v>9.7453827233168315</v>
      </c>
      <c r="J256" s="123">
        <v>9.8661930998426559</v>
      </c>
      <c r="K256" s="123">
        <v>9.8750624851841504</v>
      </c>
      <c r="L256" s="123">
        <v>11.490308654143128</v>
      </c>
      <c r="M256" s="123">
        <v>9.0798895632288446</v>
      </c>
      <c r="N256" s="123">
        <v>9.5425533208861992</v>
      </c>
      <c r="O256" s="123">
        <v>10.365432644292097</v>
      </c>
      <c r="P256" s="123">
        <v>8.5867128059246269</v>
      </c>
      <c r="Q256" s="123">
        <v>10.394959688611008</v>
      </c>
      <c r="R256" s="123">
        <v>10.412768024964725</v>
      </c>
      <c r="S256" s="123">
        <v>9.8202734338661699</v>
      </c>
      <c r="T256" s="123">
        <v>9.7663886021645165</v>
      </c>
      <c r="U256" s="123">
        <v>8.8975186363834542</v>
      </c>
      <c r="V256" s="123">
        <v>7.93197113877505</v>
      </c>
      <c r="W256" s="123">
        <v>8.2673991628494257</v>
      </c>
      <c r="DA256" s="130" t="s">
        <v>3036</v>
      </c>
    </row>
    <row r="257" spans="1:105" ht="12" customHeight="1" x14ac:dyDescent="0.25">
      <c r="A257" s="97" t="s">
        <v>128</v>
      </c>
      <c r="B257" s="99">
        <v>8.9788567460154027</v>
      </c>
      <c r="C257" s="99">
        <v>9.5653509747010368</v>
      </c>
      <c r="D257" s="99">
        <v>10.038322170626252</v>
      </c>
      <c r="E257" s="99">
        <v>10.417779849246784</v>
      </c>
      <c r="F257" s="99">
        <v>10.34759296800914</v>
      </c>
      <c r="G257" s="99">
        <v>9.9594028974921418</v>
      </c>
      <c r="H257" s="99">
        <v>9.7028239005982044</v>
      </c>
      <c r="I257" s="99">
        <v>9.7400089326020787</v>
      </c>
      <c r="J257" s="99">
        <v>9.8732498382982321</v>
      </c>
      <c r="K257" s="99">
        <v>9.8751388256692625</v>
      </c>
      <c r="L257" s="99">
        <v>11.51504091632434</v>
      </c>
      <c r="M257" s="99">
        <v>9.0695272287814266</v>
      </c>
      <c r="N257" s="99">
        <v>9.5412415967960822</v>
      </c>
      <c r="O257" s="99">
        <v>10.377417594493004</v>
      </c>
      <c r="P257" s="99">
        <v>8.5694726354647983</v>
      </c>
      <c r="Q257" s="99">
        <v>10.404621993838363</v>
      </c>
      <c r="R257" s="99">
        <v>10.420922452343076</v>
      </c>
      <c r="S257" s="99">
        <v>9.8209012242924238</v>
      </c>
      <c r="T257" s="99">
        <v>9.773696670260728</v>
      </c>
      <c r="U257" s="99">
        <v>8.8988009518417091</v>
      </c>
      <c r="V257" s="99">
        <v>7.926500156915341</v>
      </c>
      <c r="W257" s="99">
        <v>8.2707186525184628</v>
      </c>
      <c r="DA257" s="63" t="s">
        <v>3037</v>
      </c>
    </row>
    <row r="258" spans="1:105" ht="12" customHeight="1" x14ac:dyDescent="0.25">
      <c r="A258" s="97" t="s">
        <v>127</v>
      </c>
      <c r="B258" s="99">
        <v>8.9788567460154027</v>
      </c>
      <c r="C258" s="99">
        <v>9.5647494660161314</v>
      </c>
      <c r="D258" s="99">
        <v>10.038203140095781</v>
      </c>
      <c r="E258" s="99">
        <v>10.417084676470372</v>
      </c>
      <c r="F258" s="99">
        <v>10.345935387771025</v>
      </c>
      <c r="G258" s="99">
        <v>9.9583209199391156</v>
      </c>
      <c r="H258" s="99">
        <v>9.7022683060536785</v>
      </c>
      <c r="I258" s="99">
        <v>9.7394027864553561</v>
      </c>
      <c r="J258" s="99">
        <v>9.8708803187621008</v>
      </c>
      <c r="K258" s="99">
        <v>9.8735972925680144</v>
      </c>
      <c r="L258" s="99">
        <v>11.512961823509416</v>
      </c>
      <c r="M258" s="99">
        <v>9.0712857192093956</v>
      </c>
      <c r="N258" s="99">
        <v>9.5431686465006624</v>
      </c>
      <c r="O258" s="99">
        <v>10.376487185825406</v>
      </c>
      <c r="P258" s="99">
        <v>8.5764278967522181</v>
      </c>
      <c r="Q258" s="99">
        <v>10.404112983849471</v>
      </c>
      <c r="R258" s="99">
        <v>10.42067132622587</v>
      </c>
      <c r="S258" s="99">
        <v>9.8248622548880817</v>
      </c>
      <c r="T258" s="99">
        <v>9.7791273347058443</v>
      </c>
      <c r="U258" s="99">
        <v>8.9080416860853049</v>
      </c>
      <c r="V258" s="99">
        <v>7.9392807231324456</v>
      </c>
      <c r="W258" s="99">
        <v>8.2796557327894256</v>
      </c>
      <c r="DA258" s="63" t="s">
        <v>3038</v>
      </c>
    </row>
    <row r="259" spans="1:105" ht="12" customHeight="1" x14ac:dyDescent="0.25">
      <c r="A259" s="100" t="s">
        <v>203</v>
      </c>
      <c r="B259" s="102">
        <v>4.7896057756826727</v>
      </c>
      <c r="C259" s="102">
        <v>4.6892098450585564</v>
      </c>
      <c r="D259" s="102">
        <v>5.1211584292836099</v>
      </c>
      <c r="E259" s="102">
        <v>5.2211450358377443</v>
      </c>
      <c r="F259" s="102">
        <v>5.1963884853368931</v>
      </c>
      <c r="G259" s="102">
        <v>5.0529208714416818</v>
      </c>
      <c r="H259" s="102">
        <v>4.8520923356128085</v>
      </c>
      <c r="I259" s="102">
        <v>5.1448637213732029</v>
      </c>
      <c r="J259" s="102">
        <v>4.8141016670979564</v>
      </c>
      <c r="K259" s="102">
        <v>4.934867324587878</v>
      </c>
      <c r="L259" s="102">
        <v>5.119590621544833</v>
      </c>
      <c r="M259" s="102">
        <v>4.1697505096852066</v>
      </c>
      <c r="N259" s="102">
        <v>4.2048079435992447</v>
      </c>
      <c r="O259" s="102">
        <v>4.7808853966559983</v>
      </c>
      <c r="P259" s="102">
        <v>4.0103426992389668</v>
      </c>
      <c r="Q259" s="102">
        <v>4.9870184264348945</v>
      </c>
      <c r="R259" s="102">
        <v>5.1875644691001241</v>
      </c>
      <c r="S259" s="102">
        <v>4.8853151381852129</v>
      </c>
      <c r="T259" s="102">
        <v>4.664574933793836</v>
      </c>
      <c r="U259" s="102">
        <v>4.078714205086178</v>
      </c>
      <c r="V259" s="102">
        <v>3.5703441669137383</v>
      </c>
      <c r="W259" s="102">
        <v>3.7509106098056102</v>
      </c>
      <c r="DA259" s="131" t="s">
        <v>3039</v>
      </c>
    </row>
    <row r="260" spans="1:105" ht="12" customHeight="1" x14ac:dyDescent="0.25">
      <c r="A260" s="103" t="s">
        <v>52</v>
      </c>
      <c r="B260" s="105">
        <v>4.1892509703327301</v>
      </c>
      <c r="C260" s="105">
        <v>4.875539620957575</v>
      </c>
      <c r="D260" s="105">
        <v>4.9170447108121742</v>
      </c>
      <c r="E260" s="105">
        <v>5.1959396406326279</v>
      </c>
      <c r="F260" s="105">
        <v>5.1495469024341292</v>
      </c>
      <c r="G260" s="105">
        <v>4.9054000484974321</v>
      </c>
      <c r="H260" s="105">
        <v>4.85017597044087</v>
      </c>
      <c r="I260" s="105">
        <v>4.594539065082154</v>
      </c>
      <c r="J260" s="105">
        <v>5.0567786516641435</v>
      </c>
      <c r="K260" s="105">
        <v>4.9387299679801364</v>
      </c>
      <c r="L260" s="105">
        <v>6.3933712019645856</v>
      </c>
      <c r="M260" s="105">
        <v>4.9015352095241891</v>
      </c>
      <c r="N260" s="105">
        <v>5.338360702901416</v>
      </c>
      <c r="O260" s="105">
        <v>5.5956017891694065</v>
      </c>
      <c r="P260" s="105">
        <v>4.5660851975132521</v>
      </c>
      <c r="Q260" s="105">
        <v>5.4170945574145772</v>
      </c>
      <c r="R260" s="105">
        <v>5.233106857125744</v>
      </c>
      <c r="S260" s="105">
        <v>4.9395471167028671</v>
      </c>
      <c r="T260" s="105">
        <v>5.1145524009120074</v>
      </c>
      <c r="U260" s="105">
        <v>4.8293274809991269</v>
      </c>
      <c r="V260" s="105">
        <v>4.3689365562187072</v>
      </c>
      <c r="W260" s="105">
        <v>4.5287451229838158</v>
      </c>
      <c r="DA260" s="132" t="s">
        <v>3040</v>
      </c>
    </row>
    <row r="261" spans="1:105" ht="12" customHeight="1" x14ac:dyDescent="0.25">
      <c r="A261" s="106" t="s">
        <v>122</v>
      </c>
      <c r="B261" s="102">
        <v>9.9962036068121947</v>
      </c>
      <c r="C261" s="102">
        <v>8.9613868897989235</v>
      </c>
      <c r="D261" s="102">
        <v>10.275658169668691</v>
      </c>
      <c r="E261" s="102">
        <v>10.259039846816673</v>
      </c>
      <c r="F261" s="102">
        <v>9.9431363149256828</v>
      </c>
      <c r="G261" s="102">
        <v>9.9724714400254939</v>
      </c>
      <c r="H261" s="102">
        <v>9.7904722113683125</v>
      </c>
      <c r="I261" s="102">
        <v>10.161274017042782</v>
      </c>
      <c r="J261" s="102">
        <v>9.3286392964940337</v>
      </c>
      <c r="K261" s="102">
        <v>9.8725045225399981</v>
      </c>
      <c r="L261" s="102">
        <v>9.6505937043041694</v>
      </c>
      <c r="M261" s="102">
        <v>9.8278545860962669</v>
      </c>
      <c r="N261" s="102">
        <v>9.6338476412638236</v>
      </c>
      <c r="O261" s="102">
        <v>9.5481390799635104</v>
      </c>
      <c r="P261" s="102">
        <v>9.7210765567822115</v>
      </c>
      <c r="Q261" s="102">
        <v>9.778585005301526</v>
      </c>
      <c r="R261" s="102">
        <v>9.8989873119660068</v>
      </c>
      <c r="S261" s="102">
        <v>9.7836747014290637</v>
      </c>
      <c r="T261" s="102">
        <v>9.316978096602254</v>
      </c>
      <c r="U261" s="102">
        <v>8.8198665656228581</v>
      </c>
      <c r="V261" s="102">
        <v>8.2487091356635158</v>
      </c>
      <c r="W261" s="102">
        <v>8.0676725306619161</v>
      </c>
      <c r="DA261" s="131" t="s">
        <v>3041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8.9629704500148542</v>
      </c>
      <c r="D262" s="105">
        <v>10.277431400055379</v>
      </c>
      <c r="E262" s="105">
        <v>10.260876321154552</v>
      </c>
      <c r="F262" s="105">
        <v>9.9445117984566931</v>
      </c>
      <c r="G262" s="105">
        <v>9.9729995358719439</v>
      </c>
      <c r="H262" s="105">
        <v>9.7912076059365365</v>
      </c>
      <c r="I262" s="105">
        <v>10.15929172111627</v>
      </c>
      <c r="J262" s="105">
        <v>9.3276970094574487</v>
      </c>
      <c r="K262" s="105">
        <v>9.868540696179334</v>
      </c>
      <c r="L262" s="105">
        <v>9.6556475659033616</v>
      </c>
      <c r="M262" s="105">
        <v>9.82667876349376</v>
      </c>
      <c r="N262" s="105">
        <v>9.6339112317439799</v>
      </c>
      <c r="O262" s="105">
        <v>9.5488854184586831</v>
      </c>
      <c r="P262" s="105">
        <v>9.7054200177589252</v>
      </c>
      <c r="Q262" s="105">
        <v>9.767178594241587</v>
      </c>
      <c r="R262" s="105">
        <v>9.8887028552980034</v>
      </c>
      <c r="S262" s="105">
        <v>9.7751408331361258</v>
      </c>
      <c r="T262" s="105">
        <v>9.313318484723851</v>
      </c>
      <c r="U262" s="105">
        <v>8.8135457662160359</v>
      </c>
      <c r="V262" s="105">
        <v>8.2469271874028127</v>
      </c>
      <c r="W262" s="105">
        <v>8.0665183060977608</v>
      </c>
      <c r="DA262" s="132" t="s">
        <v>3042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4.3556109533145095</v>
      </c>
      <c r="D263" s="99">
        <v>5.2528806185679464</v>
      </c>
      <c r="E263" s="99">
        <v>5.1299415029039244</v>
      </c>
      <c r="F263" s="99">
        <v>4.9816106648688576</v>
      </c>
      <c r="G263" s="99">
        <v>5.0629676803131654</v>
      </c>
      <c r="H263" s="99">
        <v>4.8841578518138391</v>
      </c>
      <c r="I263" s="99">
        <v>5.4108160412320645</v>
      </c>
      <c r="J263" s="99">
        <v>4.4994098196006558</v>
      </c>
      <c r="K263" s="99">
        <v>4.917509839510724</v>
      </c>
      <c r="L263" s="99">
        <v>4.0686398484212551</v>
      </c>
      <c r="M263" s="99">
        <v>4.5523844335754129</v>
      </c>
      <c r="N263" s="99">
        <v>4.2582825257964299</v>
      </c>
      <c r="O263" s="99">
        <v>4.3157120849798503</v>
      </c>
      <c r="P263" s="99">
        <v>4.5671858034557546</v>
      </c>
      <c r="Q263" s="99">
        <v>4.6489921373312484</v>
      </c>
      <c r="R263" s="99">
        <v>4.8774255573740888</v>
      </c>
      <c r="S263" s="99">
        <v>4.8507670943127925</v>
      </c>
      <c r="T263" s="99">
        <v>4.4194719557551103</v>
      </c>
      <c r="U263" s="99">
        <v>4.0330534759606218</v>
      </c>
      <c r="V263" s="99">
        <v>3.7363264250957458</v>
      </c>
      <c r="W263" s="99">
        <v>3.6419025348696827</v>
      </c>
      <c r="DA263" s="63" t="s">
        <v>3043</v>
      </c>
    </row>
    <row r="264" spans="1:105" ht="12" customHeight="1" x14ac:dyDescent="0.25">
      <c r="A264" s="108" t="s">
        <v>52</v>
      </c>
      <c r="B264" s="99">
        <v>4.6168311256957519</v>
      </c>
      <c r="C264" s="99">
        <v>4.6073594967003473</v>
      </c>
      <c r="D264" s="99">
        <v>5.0245507814874344</v>
      </c>
      <c r="E264" s="99">
        <v>5.1309348182506254</v>
      </c>
      <c r="F264" s="99">
        <v>4.9629011335878346</v>
      </c>
      <c r="G264" s="99">
        <v>4.9100318555587785</v>
      </c>
      <c r="H264" s="99">
        <v>4.9070497541226974</v>
      </c>
      <c r="I264" s="99">
        <v>4.7484756798842058</v>
      </c>
      <c r="J264" s="99">
        <v>4.8282871898567921</v>
      </c>
      <c r="K264" s="99">
        <v>4.9510308566686119</v>
      </c>
      <c r="L264" s="99">
        <v>5.5870077174821065</v>
      </c>
      <c r="M264" s="99">
        <v>5.2742943299183471</v>
      </c>
      <c r="N264" s="99">
        <v>5.37562870594755</v>
      </c>
      <c r="O264" s="99">
        <v>5.2331733334788337</v>
      </c>
      <c r="P264" s="99">
        <v>5.1382342143031696</v>
      </c>
      <c r="Q264" s="99">
        <v>5.1181864569103377</v>
      </c>
      <c r="R264" s="99">
        <v>5.0112772979239146</v>
      </c>
      <c r="S264" s="99">
        <v>4.9243737388233306</v>
      </c>
      <c r="T264" s="99">
        <v>4.8938465289687398</v>
      </c>
      <c r="U264" s="99">
        <v>4.7804922902554132</v>
      </c>
      <c r="V264" s="99">
        <v>4.5106007623070665</v>
      </c>
      <c r="W264" s="99">
        <v>4.4246157712280771</v>
      </c>
      <c r="DA264" s="63" t="s">
        <v>3044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1.7906892823099032</v>
      </c>
      <c r="D265" s="123">
        <v>1.7916066293065807</v>
      </c>
      <c r="E265" s="123">
        <v>1.7851762134610172</v>
      </c>
      <c r="F265" s="123">
        <v>1.8349466825892018</v>
      </c>
      <c r="G265" s="123">
        <v>1.8370278652689374</v>
      </c>
      <c r="H265" s="123">
        <v>2.0064880656995348</v>
      </c>
      <c r="I265" s="123">
        <v>1.8717526701263052</v>
      </c>
      <c r="J265" s="123">
        <v>1.9160046066026943</v>
      </c>
      <c r="K265" s="123">
        <v>1.7440571049748337</v>
      </c>
      <c r="L265" s="123">
        <v>2.1230032798019591</v>
      </c>
      <c r="M265" s="123">
        <v>2.1075118273089841</v>
      </c>
      <c r="N265" s="123">
        <v>2.0972769491872989</v>
      </c>
      <c r="O265" s="123">
        <v>2.0444973250468554</v>
      </c>
      <c r="P265" s="123">
        <v>1.9947288220286878</v>
      </c>
      <c r="Q265" s="123">
        <v>1.9504311660972515</v>
      </c>
      <c r="R265" s="123">
        <v>1.9043267070872527</v>
      </c>
      <c r="S265" s="123">
        <v>1.8646683552424466</v>
      </c>
      <c r="T265" s="123">
        <v>1.8277729935503031</v>
      </c>
      <c r="U265" s="123">
        <v>1.7928933285269111</v>
      </c>
      <c r="V265" s="123">
        <v>1.7574897481595</v>
      </c>
      <c r="W265" s="123">
        <v>1.7405606747210809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1.7906892823099032</v>
      </c>
      <c r="D267" s="110">
        <v>1.7916066293065807</v>
      </c>
      <c r="E267" s="110">
        <v>1.7851762134610172</v>
      </c>
      <c r="F267" s="110">
        <v>1.8349466825892018</v>
      </c>
      <c r="G267" s="110">
        <v>1.8370278652689374</v>
      </c>
      <c r="H267" s="110">
        <v>2.0064880656995348</v>
      </c>
      <c r="I267" s="110">
        <v>1.8717526701263052</v>
      </c>
      <c r="J267" s="110">
        <v>1.9160046066026943</v>
      </c>
      <c r="K267" s="110">
        <v>1.7440571049748337</v>
      </c>
      <c r="L267" s="110">
        <v>2.1230032798019591</v>
      </c>
      <c r="M267" s="110">
        <v>2.1075118273089841</v>
      </c>
      <c r="N267" s="110">
        <v>2.0972769491872989</v>
      </c>
      <c r="O267" s="110">
        <v>2.0444973250468554</v>
      </c>
      <c r="P267" s="110">
        <v>1.9947288220286878</v>
      </c>
      <c r="Q267" s="110">
        <v>1.9504311660972515</v>
      </c>
      <c r="R267" s="110">
        <v>1.9043267070872527</v>
      </c>
      <c r="S267" s="110">
        <v>1.8646683552424466</v>
      </c>
      <c r="T267" s="110">
        <v>1.8277729935503031</v>
      </c>
      <c r="U267" s="110">
        <v>1.7928933285269111</v>
      </c>
      <c r="V267" s="110">
        <v>1.7574897481595</v>
      </c>
      <c r="W267" s="110">
        <v>1.7405606747210809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8.3181171472383397</v>
      </c>
      <c r="D290" s="117">
        <f t="shared" si="129"/>
        <v>8.2019019030139813</v>
      </c>
      <c r="E290" s="117">
        <f t="shared" si="129"/>
        <v>8.6606595550235319</v>
      </c>
      <c r="F290" s="117">
        <f t="shared" si="129"/>
        <v>7.5368518784091822</v>
      </c>
      <c r="G290" s="117">
        <f t="shared" si="129"/>
        <v>5.9991611505839684</v>
      </c>
      <c r="H290" s="117">
        <f t="shared" si="129"/>
        <v>5.8711288995430211</v>
      </c>
      <c r="I290" s="117">
        <f t="shared" si="129"/>
        <v>6.6102595996730029</v>
      </c>
      <c r="J290" s="117">
        <f t="shared" si="129"/>
        <v>6.5960143657273553</v>
      </c>
      <c r="K290" s="117">
        <f t="shared" si="129"/>
        <v>7.463197984054152</v>
      </c>
      <c r="L290" s="117">
        <f t="shared" si="129"/>
        <v>10.512748529212141</v>
      </c>
      <c r="M290" s="117">
        <f t="shared" si="129"/>
        <v>9.2109651080455386</v>
      </c>
      <c r="N290" s="117">
        <f t="shared" si="129"/>
        <v>9.4882578897454994</v>
      </c>
      <c r="O290" s="117">
        <f t="shared" si="129"/>
        <v>12.127914874950706</v>
      </c>
      <c r="P290" s="117">
        <f t="shared" si="129"/>
        <v>10.701295472492315</v>
      </c>
      <c r="Q290" s="117">
        <f t="shared" si="129"/>
        <v>8.1777384263741943</v>
      </c>
      <c r="R290" s="117">
        <f t="shared" ref="R290:V290" si="130">R291+R294+R296+R305</f>
        <v>7.2931592999955175</v>
      </c>
      <c r="S290" s="117">
        <f t="shared" si="130"/>
        <v>6.000204999252146</v>
      </c>
      <c r="T290" s="117">
        <f t="shared" si="130"/>
        <v>6.4454677621505789</v>
      </c>
      <c r="U290" s="117">
        <f t="shared" si="130"/>
        <v>5.4498505455728479</v>
      </c>
      <c r="V290" s="117">
        <f t="shared" si="130"/>
        <v>5.2160334997681037</v>
      </c>
      <c r="W290" s="117">
        <f t="shared" ref="W290" si="131">W291+W294+W296+W305</f>
        <v>4.2856738005192909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7.3274029581995599</v>
      </c>
      <c r="D291" s="122">
        <f t="shared" si="132"/>
        <v>7.1198846941717697</v>
      </c>
      <c r="E291" s="122">
        <f t="shared" si="132"/>
        <v>7.5206419773099347</v>
      </c>
      <c r="F291" s="122">
        <f t="shared" si="132"/>
        <v>6.5388153975054628</v>
      </c>
      <c r="G291" s="122">
        <f t="shared" si="132"/>
        <v>5.1798551345903068</v>
      </c>
      <c r="H291" s="122">
        <f t="shared" si="132"/>
        <v>5.0515838973269203</v>
      </c>
      <c r="I291" s="122">
        <f t="shared" si="132"/>
        <v>5.6658027692910107</v>
      </c>
      <c r="J291" s="122">
        <f t="shared" si="132"/>
        <v>5.729769443816406</v>
      </c>
      <c r="K291" s="122">
        <f t="shared" si="132"/>
        <v>6.4637448500260533</v>
      </c>
      <c r="L291" s="122">
        <f t="shared" si="132"/>
        <v>9.0784059261584833</v>
      </c>
      <c r="M291" s="122">
        <f t="shared" si="132"/>
        <v>7.9054168915176346</v>
      </c>
      <c r="N291" s="122">
        <f t="shared" si="132"/>
        <v>8.1808056485203036</v>
      </c>
      <c r="O291" s="122">
        <f t="shared" si="132"/>
        <v>10.445757836602468</v>
      </c>
      <c r="P291" s="122">
        <f t="shared" si="132"/>
        <v>8.9915618990550179</v>
      </c>
      <c r="Q291" s="122">
        <f t="shared" si="132"/>
        <v>6.7385884322837688</v>
      </c>
      <c r="R291" s="122">
        <f t="shared" ref="R291:V291" si="133">SUM(R292:R293)</f>
        <v>5.977876626652284</v>
      </c>
      <c r="S291" s="122">
        <f t="shared" si="133"/>
        <v>4.9115483973857934</v>
      </c>
      <c r="T291" s="122">
        <f t="shared" si="133"/>
        <v>5.2854993532545267</v>
      </c>
      <c r="U291" s="122">
        <f t="shared" si="133"/>
        <v>4.465514385725279</v>
      </c>
      <c r="V291" s="122">
        <f t="shared" si="133"/>
        <v>4.2837324992762769</v>
      </c>
      <c r="W291" s="122">
        <f t="shared" ref="W291" si="134">SUM(W292:W293)</f>
        <v>3.4859902936693383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7.2986749857816733</v>
      </c>
      <c r="D292" s="98">
        <v>7.0924581531330064</v>
      </c>
      <c r="E292" s="98">
        <v>7.4921447563480221</v>
      </c>
      <c r="F292" s="98">
        <v>6.5144922323822412</v>
      </c>
      <c r="G292" s="98">
        <v>5.1610077175721116</v>
      </c>
      <c r="H292" s="98">
        <v>5.033631238217529</v>
      </c>
      <c r="I292" s="98">
        <v>5.6462165524506434</v>
      </c>
      <c r="J292" s="98">
        <v>5.7098360926945171</v>
      </c>
      <c r="K292" s="98">
        <v>6.4414796365065445</v>
      </c>
      <c r="L292" s="98">
        <v>9.0464012498308222</v>
      </c>
      <c r="M292" s="98">
        <v>7.8791480252514621</v>
      </c>
      <c r="N292" s="98">
        <v>8.1535229649791336</v>
      </c>
      <c r="O292" s="98">
        <v>10.410479605215972</v>
      </c>
      <c r="P292" s="98">
        <v>8.963028374910623</v>
      </c>
      <c r="Q292" s="98">
        <v>6.7164683146698723</v>
      </c>
      <c r="R292" s="98">
        <v>5.9580755963728071</v>
      </c>
      <c r="S292" s="98">
        <v>4.8954758638315043</v>
      </c>
      <c r="T292" s="98">
        <v>5.2683222104799956</v>
      </c>
      <c r="U292" s="98">
        <v>4.4512324808544923</v>
      </c>
      <c r="V292" s="98">
        <v>4.270324973791535</v>
      </c>
      <c r="W292" s="98">
        <v>3.4747722849274076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2.8727972417886351E-2</v>
      </c>
      <c r="D293" s="98">
        <v>2.7426541038763432E-2</v>
      </c>
      <c r="E293" s="98">
        <v>2.8497220961912425E-2</v>
      </c>
      <c r="F293" s="98">
        <v>2.4323165123221659E-2</v>
      </c>
      <c r="G293" s="98">
        <v>1.8847417018195436E-2</v>
      </c>
      <c r="H293" s="98">
        <v>1.7952659109391176E-2</v>
      </c>
      <c r="I293" s="98">
        <v>1.9586216840367463E-2</v>
      </c>
      <c r="J293" s="98">
        <v>1.9933351121889122E-2</v>
      </c>
      <c r="K293" s="98">
        <v>2.226521351950897E-2</v>
      </c>
      <c r="L293" s="98">
        <v>3.2004676327661567E-2</v>
      </c>
      <c r="M293" s="98">
        <v>2.6268866266172253E-2</v>
      </c>
      <c r="N293" s="98">
        <v>2.7282683541169882E-2</v>
      </c>
      <c r="O293" s="98">
        <v>3.52782313864963E-2</v>
      </c>
      <c r="P293" s="98">
        <v>2.8533524144394966E-2</v>
      </c>
      <c r="Q293" s="98">
        <v>2.2120117613896238E-2</v>
      </c>
      <c r="R293" s="98">
        <v>1.9801030279476713E-2</v>
      </c>
      <c r="S293" s="98">
        <v>1.6072533554289101E-2</v>
      </c>
      <c r="T293" s="98">
        <v>1.7177142774530915E-2</v>
      </c>
      <c r="U293" s="98">
        <v>1.4281904870786915E-2</v>
      </c>
      <c r="V293" s="98">
        <v>1.3407525484741684E-2</v>
      </c>
      <c r="W293" s="98">
        <v>1.1218008741930553E-2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2.3752583977741156E-3</v>
      </c>
      <c r="D294" s="122">
        <f t="shared" si="135"/>
        <v>5.9676655414668534E-4</v>
      </c>
      <c r="E294" s="122">
        <f t="shared" si="135"/>
        <v>5.9888342887174807E-3</v>
      </c>
      <c r="F294" s="122">
        <f t="shared" si="135"/>
        <v>6.6800228278609134E-3</v>
      </c>
      <c r="G294" s="122">
        <f t="shared" si="135"/>
        <v>1.2417251178088111E-2</v>
      </c>
      <c r="H294" s="122">
        <f t="shared" si="135"/>
        <v>1.9274137592378181E-2</v>
      </c>
      <c r="I294" s="122">
        <f t="shared" si="135"/>
        <v>4.1215931923323902E-3</v>
      </c>
      <c r="J294" s="122">
        <f t="shared" si="135"/>
        <v>6.9056651691923772E-3</v>
      </c>
      <c r="K294" s="122">
        <f t="shared" si="135"/>
        <v>1.4663184277685074E-2</v>
      </c>
      <c r="L294" s="122">
        <f t="shared" si="135"/>
        <v>2.2050976549325745E-2</v>
      </c>
      <c r="M294" s="122">
        <f t="shared" si="135"/>
        <v>5.3208915674789324E-2</v>
      </c>
      <c r="N294" s="122">
        <f t="shared" si="135"/>
        <v>5.2400603292548864E-2</v>
      </c>
      <c r="O294" s="122">
        <f t="shared" si="135"/>
        <v>4.7371645727760904E-2</v>
      </c>
      <c r="P294" s="122">
        <f t="shared" si="135"/>
        <v>6.9364292838855035E-2</v>
      </c>
      <c r="Q294" s="122">
        <f t="shared" si="135"/>
        <v>4.7784505202836093E-2</v>
      </c>
      <c r="R294" s="122">
        <f t="shared" si="135"/>
        <v>4.5101384302186798E-2</v>
      </c>
      <c r="S294" s="122">
        <f t="shared" si="135"/>
        <v>2.4034887097985895E-2</v>
      </c>
      <c r="T294" s="122">
        <f t="shared" si="135"/>
        <v>1.6820406548668482E-2</v>
      </c>
      <c r="U294" s="122">
        <f t="shared" si="135"/>
        <v>1.1600255483889313E-2</v>
      </c>
      <c r="V294" s="122">
        <f t="shared" si="135"/>
        <v>1.0473180451981487E-2</v>
      </c>
      <c r="W294" s="122">
        <f t="shared" si="135"/>
        <v>1.8691728681003009E-2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2.3752583977741156E-3</v>
      </c>
      <c r="D295" s="98">
        <v>5.9676655414668534E-4</v>
      </c>
      <c r="E295" s="98">
        <v>5.9888342887174807E-3</v>
      </c>
      <c r="F295" s="98">
        <v>6.6800228278609134E-3</v>
      </c>
      <c r="G295" s="98">
        <v>1.2417251178088111E-2</v>
      </c>
      <c r="H295" s="98">
        <v>1.9274137592378181E-2</v>
      </c>
      <c r="I295" s="98">
        <v>4.1215931923323902E-3</v>
      </c>
      <c r="J295" s="98">
        <v>6.9056651691923772E-3</v>
      </c>
      <c r="K295" s="98">
        <v>1.4663184277685074E-2</v>
      </c>
      <c r="L295" s="98">
        <v>2.2050976549325745E-2</v>
      </c>
      <c r="M295" s="98">
        <v>5.3208915674789324E-2</v>
      </c>
      <c r="N295" s="98">
        <v>5.2400603292548864E-2</v>
      </c>
      <c r="O295" s="98">
        <v>4.7371645727760904E-2</v>
      </c>
      <c r="P295" s="98">
        <v>6.9364292838855035E-2</v>
      </c>
      <c r="Q295" s="98">
        <v>4.7784505202836093E-2</v>
      </c>
      <c r="R295" s="98">
        <v>4.5101384302186798E-2</v>
      </c>
      <c r="S295" s="98">
        <v>2.4034887097985895E-2</v>
      </c>
      <c r="T295" s="98">
        <v>1.6820406548668482E-2</v>
      </c>
      <c r="U295" s="98">
        <v>1.1600255483889313E-2</v>
      </c>
      <c r="V295" s="98">
        <v>1.0473180451981487E-2</v>
      </c>
      <c r="W295" s="98">
        <v>1.8691728681003009E-2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0.81609866315693824</v>
      </c>
      <c r="D296" s="122">
        <v>0.90034795988919647</v>
      </c>
      <c r="E296" s="122">
        <v>0.94978696683645958</v>
      </c>
      <c r="F296" s="122">
        <v>0.82505213375412956</v>
      </c>
      <c r="G296" s="122">
        <v>0.66689544165020298</v>
      </c>
      <c r="H296" s="122">
        <v>0.6474898446086057</v>
      </c>
      <c r="I296" s="122">
        <v>0.77059602807249794</v>
      </c>
      <c r="J296" s="122">
        <v>0.70209281288420999</v>
      </c>
      <c r="K296" s="122">
        <v>0.81768661095813822</v>
      </c>
      <c r="L296" s="122">
        <v>1.1625032878689656</v>
      </c>
      <c r="M296" s="122">
        <v>0.98522192746344661</v>
      </c>
      <c r="N296" s="122">
        <v>0.99757983993489574</v>
      </c>
      <c r="O296" s="122">
        <v>1.3254415136856939</v>
      </c>
      <c r="P296" s="122">
        <v>1.2865736600178177</v>
      </c>
      <c r="Q296" s="122">
        <v>1.1367989170959771</v>
      </c>
      <c r="R296" s="122">
        <v>1.0428356617828174</v>
      </c>
      <c r="S296" s="122">
        <v>0.86888745493106734</v>
      </c>
      <c r="T296" s="122">
        <v>0.93610034008532872</v>
      </c>
      <c r="U296" s="122">
        <v>0.78617521508128507</v>
      </c>
      <c r="V296" s="122">
        <v>0.73136951208603085</v>
      </c>
      <c r="W296" s="122">
        <v>0.62440064607273016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0.78729489987061396</v>
      </c>
      <c r="D297" s="98">
        <v>0.87817322182974322</v>
      </c>
      <c r="E297" s="98">
        <v>0.92247172931606991</v>
      </c>
      <c r="F297" s="98">
        <v>0.79802175603172987</v>
      </c>
      <c r="G297" s="98">
        <v>0.64562779304784657</v>
      </c>
      <c r="H297" s="98">
        <v>0.62270593260226248</v>
      </c>
      <c r="I297" s="98">
        <v>0.74438590447588959</v>
      </c>
      <c r="J297" s="98">
        <v>0.67863938590740902</v>
      </c>
      <c r="K297" s="98">
        <v>0.79002314266586304</v>
      </c>
      <c r="L297" s="98">
        <v>1.1263622580844463</v>
      </c>
      <c r="M297" s="98">
        <v>0.9592461048673232</v>
      </c>
      <c r="N297" s="98">
        <v>0.96595921309903665</v>
      </c>
      <c r="O297" s="98">
        <v>1.2774895137071127</v>
      </c>
      <c r="P297" s="98">
        <v>1.2307713381302547</v>
      </c>
      <c r="Q297" s="98">
        <v>1.0813047379436305</v>
      </c>
      <c r="R297" s="98">
        <v>1.0008520465299979</v>
      </c>
      <c r="S297" s="98">
        <v>0.83725932241921142</v>
      </c>
      <c r="T297" s="98">
        <v>0.89601289176446952</v>
      </c>
      <c r="U297" s="98">
        <v>0.75209887331633163</v>
      </c>
      <c r="V297" s="98">
        <v>0.6964612251245843</v>
      </c>
      <c r="W297" s="98">
        <v>0.59550690582812293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1.2464881479451075E-2</v>
      </c>
      <c r="D298" s="98">
        <v>1.338225809052383E-3</v>
      </c>
      <c r="E298" s="98">
        <v>7.9125579624731643E-3</v>
      </c>
      <c r="F298" s="98">
        <v>9.3198934512661383E-3</v>
      </c>
      <c r="G298" s="98">
        <v>2.8298143350182535E-3</v>
      </c>
      <c r="H298" s="98">
        <v>3.1166317853631564E-3</v>
      </c>
      <c r="I298" s="98">
        <v>5.2582820019275514E-3</v>
      </c>
      <c r="J298" s="98">
        <v>9.6646409939282595E-3</v>
      </c>
      <c r="K298" s="98">
        <v>4.8348324473836361E-3</v>
      </c>
      <c r="L298" s="98">
        <v>1.0977294997638345E-2</v>
      </c>
      <c r="M298" s="98">
        <v>9.326225710058944E-4</v>
      </c>
      <c r="N298" s="98">
        <v>7.279396342555553E-3</v>
      </c>
      <c r="O298" s="98">
        <v>1.6034917534553099E-2</v>
      </c>
      <c r="P298" s="98">
        <v>0</v>
      </c>
      <c r="Q298" s="98">
        <v>1.8779652631813054E-2</v>
      </c>
      <c r="R298" s="98">
        <v>7.5177281365178747E-3</v>
      </c>
      <c r="S298" s="98">
        <v>1.1762883379688388E-3</v>
      </c>
      <c r="T298" s="98">
        <v>5.2857890981439816E-3</v>
      </c>
      <c r="U298" s="98">
        <v>1.0546849072532701E-3</v>
      </c>
      <c r="V298" s="98">
        <v>8.6340194223986618E-4</v>
      </c>
      <c r="W298" s="98">
        <v>6.4619639169127899E-3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6.5620619961133378E-3</v>
      </c>
      <c r="D299" s="101">
        <v>7.3019206868484932E-4</v>
      </c>
      <c r="E299" s="101">
        <v>4.2421091609928293E-3</v>
      </c>
      <c r="F299" s="101">
        <v>5.0005928325826546E-3</v>
      </c>
      <c r="G299" s="101">
        <v>1.5310105106227725E-3</v>
      </c>
      <c r="H299" s="101">
        <v>1.6615190873409348E-3</v>
      </c>
      <c r="I299" s="101">
        <v>2.9466620700002275E-3</v>
      </c>
      <c r="J299" s="101">
        <v>5.0198264063767576E-3</v>
      </c>
      <c r="K299" s="101">
        <v>2.5660436267603338E-3</v>
      </c>
      <c r="L299" s="101">
        <v>5.2106905921410146E-3</v>
      </c>
      <c r="M299" s="101">
        <v>4.5579018600142311E-4</v>
      </c>
      <c r="N299" s="101">
        <v>3.4073286820467813E-3</v>
      </c>
      <c r="O299" s="101">
        <v>7.8011229388269257E-3</v>
      </c>
      <c r="P299" s="101">
        <v>0</v>
      </c>
      <c r="Q299" s="101">
        <v>9.4084679994150336E-3</v>
      </c>
      <c r="R299" s="101">
        <v>3.8937780530823446E-3</v>
      </c>
      <c r="S299" s="101">
        <v>6.0683585695609063E-4</v>
      </c>
      <c r="T299" s="101">
        <v>2.6122845163464746E-3</v>
      </c>
      <c r="U299" s="101">
        <v>4.9957240139705122E-4</v>
      </c>
      <c r="V299" s="101">
        <v>4.0078740746709256E-4</v>
      </c>
      <c r="W299" s="101">
        <v>3.0136421735552864E-3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5.9028194833377371E-3</v>
      </c>
      <c r="D300" s="104">
        <v>6.0803374036753357E-4</v>
      </c>
      <c r="E300" s="104">
        <v>3.670448801480335E-3</v>
      </c>
      <c r="F300" s="104">
        <v>4.3193006186834837E-3</v>
      </c>
      <c r="G300" s="104">
        <v>1.2988038243954808E-3</v>
      </c>
      <c r="H300" s="104">
        <v>1.4551126980222213E-3</v>
      </c>
      <c r="I300" s="104">
        <v>2.3116199319273239E-3</v>
      </c>
      <c r="J300" s="104">
        <v>4.644814587551502E-3</v>
      </c>
      <c r="K300" s="104">
        <v>2.2687888206233023E-3</v>
      </c>
      <c r="L300" s="104">
        <v>5.7666044054973309E-3</v>
      </c>
      <c r="M300" s="104">
        <v>4.7683238500447134E-4</v>
      </c>
      <c r="N300" s="104">
        <v>3.8720676605087717E-3</v>
      </c>
      <c r="O300" s="104">
        <v>8.2337945957261741E-3</v>
      </c>
      <c r="P300" s="104">
        <v>0</v>
      </c>
      <c r="Q300" s="104">
        <v>9.3711846323980205E-3</v>
      </c>
      <c r="R300" s="104">
        <v>3.6239500834355305E-3</v>
      </c>
      <c r="S300" s="104">
        <v>5.694524810127481E-4</v>
      </c>
      <c r="T300" s="104">
        <v>2.673504581797507E-3</v>
      </c>
      <c r="U300" s="104">
        <v>5.5511250585621897E-4</v>
      </c>
      <c r="V300" s="104">
        <v>4.6261453477277362E-4</v>
      </c>
      <c r="W300" s="104">
        <v>3.4483217433575034E-3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8.0835234477960784E-3</v>
      </c>
      <c r="D301" s="101">
        <v>1.1629430951582023E-2</v>
      </c>
      <c r="E301" s="101">
        <v>1.0468369611445472E-2</v>
      </c>
      <c r="F301" s="101">
        <v>7.5968667670492929E-3</v>
      </c>
      <c r="G301" s="101">
        <v>9.5394966069233898E-3</v>
      </c>
      <c r="H301" s="101">
        <v>1.2551582282469106E-2</v>
      </c>
      <c r="I301" s="101">
        <v>6.9955442545830112E-3</v>
      </c>
      <c r="J301" s="101">
        <v>7.874084679446761E-3</v>
      </c>
      <c r="K301" s="101">
        <v>7.3687712943145437E-3</v>
      </c>
      <c r="L301" s="101">
        <v>2.2408777841203691E-2</v>
      </c>
      <c r="M301" s="101">
        <v>2.2371850571223967E-3</v>
      </c>
      <c r="N301" s="101">
        <v>1.4899149822763807E-2</v>
      </c>
      <c r="O301" s="101">
        <v>1.5753960743883098E-2</v>
      </c>
      <c r="P301" s="101">
        <v>1.5840476576619522E-2</v>
      </c>
      <c r="Q301" s="101">
        <v>2.0236786809950277E-2</v>
      </c>
      <c r="R301" s="101">
        <v>1.5357455388992655E-2</v>
      </c>
      <c r="S301" s="101">
        <v>1.570485648436945E-2</v>
      </c>
      <c r="T301" s="101">
        <v>2.2670740561791698E-2</v>
      </c>
      <c r="U301" s="101">
        <v>1.6369205832463825E-2</v>
      </c>
      <c r="V301" s="101">
        <v>1.8942740032699138E-2</v>
      </c>
      <c r="W301" s="101">
        <v>1.2020460605186091E-2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8.2553583590770762E-3</v>
      </c>
      <c r="D302" s="104">
        <v>9.2070812988188158E-3</v>
      </c>
      <c r="E302" s="104">
        <v>8.9343099464710349E-3</v>
      </c>
      <c r="F302" s="104">
        <v>1.0113617504084205E-2</v>
      </c>
      <c r="G302" s="104">
        <v>8.8983376604147395E-3</v>
      </c>
      <c r="H302" s="104">
        <v>9.115697938510926E-3</v>
      </c>
      <c r="I302" s="104">
        <v>1.3956297340097703E-2</v>
      </c>
      <c r="J302" s="104">
        <v>5.9147013034259559E-3</v>
      </c>
      <c r="K302" s="104">
        <v>1.545986455057698E-2</v>
      </c>
      <c r="L302" s="104">
        <v>2.7549569456773106E-3</v>
      </c>
      <c r="M302" s="104">
        <v>2.2806014967995045E-2</v>
      </c>
      <c r="N302" s="104">
        <v>9.4420806705396397E-3</v>
      </c>
      <c r="O302" s="104">
        <v>1.6163121700144993E-2</v>
      </c>
      <c r="P302" s="104">
        <v>3.9961845310943447E-2</v>
      </c>
      <c r="Q302" s="104">
        <v>1.6477739710583347E-2</v>
      </c>
      <c r="R302" s="104">
        <v>1.9108431727308989E-2</v>
      </c>
      <c r="S302" s="104">
        <v>1.4746987689517604E-2</v>
      </c>
      <c r="T302" s="104">
        <v>1.2130918660923473E-2</v>
      </c>
      <c r="U302" s="104">
        <v>1.6652451025236385E-2</v>
      </c>
      <c r="V302" s="104">
        <v>1.5102144986507575E-2</v>
      </c>
      <c r="W302" s="104">
        <v>1.0411315722508268E-2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4.6725254567817976E-3</v>
      </c>
      <c r="D303" s="98">
        <v>5.4339925215947131E-3</v>
      </c>
      <c r="E303" s="98">
        <v>5.1729105629455315E-3</v>
      </c>
      <c r="F303" s="98">
        <v>5.8617432260022577E-3</v>
      </c>
      <c r="G303" s="98">
        <v>5.212120675638263E-3</v>
      </c>
      <c r="H303" s="98">
        <v>5.2572433012289567E-3</v>
      </c>
      <c r="I303" s="98">
        <v>8.4983063981230716E-3</v>
      </c>
      <c r="J303" s="98">
        <v>3.3100465919573786E-3</v>
      </c>
      <c r="K303" s="98">
        <v>8.8851092289921538E-3</v>
      </c>
      <c r="L303" s="98">
        <v>1.369368780885293E-3</v>
      </c>
      <c r="M303" s="98">
        <v>1.2276613475334685E-2</v>
      </c>
      <c r="N303" s="98">
        <v>4.863226093161672E-3</v>
      </c>
      <c r="O303" s="98">
        <v>8.4422434727741396E-3</v>
      </c>
      <c r="P303" s="98">
        <v>2.1475643452941912E-2</v>
      </c>
      <c r="Q303" s="98">
        <v>8.8869832197157987E-3</v>
      </c>
      <c r="R303" s="98">
        <v>1.058625844141753E-2</v>
      </c>
      <c r="S303" s="98">
        <v>8.178564111722077E-3</v>
      </c>
      <c r="T303" s="98">
        <v>6.4382439494966009E-3</v>
      </c>
      <c r="U303" s="98">
        <v>8.5192959862594696E-3</v>
      </c>
      <c r="V303" s="98">
        <v>7.6283598959300892E-3</v>
      </c>
      <c r="W303" s="98">
        <v>5.2269351741322176E-3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3.5828329022952786E-3</v>
      </c>
      <c r="D304" s="98">
        <v>3.7730887772241023E-3</v>
      </c>
      <c r="E304" s="98">
        <v>3.7613993835255034E-3</v>
      </c>
      <c r="F304" s="98">
        <v>4.2518742780819473E-3</v>
      </c>
      <c r="G304" s="98">
        <v>3.6862169847764773E-3</v>
      </c>
      <c r="H304" s="98">
        <v>3.8584546372819693E-3</v>
      </c>
      <c r="I304" s="98">
        <v>5.4579909419746305E-3</v>
      </c>
      <c r="J304" s="98">
        <v>2.6046547114685768E-3</v>
      </c>
      <c r="K304" s="98">
        <v>6.5747553215848263E-3</v>
      </c>
      <c r="L304" s="98">
        <v>1.3855881647920176E-3</v>
      </c>
      <c r="M304" s="98">
        <v>1.0529401492660361E-2</v>
      </c>
      <c r="N304" s="98">
        <v>4.5788545773779686E-3</v>
      </c>
      <c r="O304" s="98">
        <v>7.7208782273708544E-3</v>
      </c>
      <c r="P304" s="98">
        <v>1.8486201858001539E-2</v>
      </c>
      <c r="Q304" s="98">
        <v>7.5907564908675495E-3</v>
      </c>
      <c r="R304" s="98">
        <v>8.522173285891459E-3</v>
      </c>
      <c r="S304" s="98">
        <v>6.568423577795527E-3</v>
      </c>
      <c r="T304" s="98">
        <v>5.6926747114268714E-3</v>
      </c>
      <c r="U304" s="98">
        <v>8.133155038976915E-3</v>
      </c>
      <c r="V304" s="98">
        <v>7.4737850905774858E-3</v>
      </c>
      <c r="W304" s="98">
        <v>5.18438054837605E-3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0.17224026748406798</v>
      </c>
      <c r="D305" s="122">
        <v>0.18107248239886836</v>
      </c>
      <c r="E305" s="122">
        <v>0.18424177658841978</v>
      </c>
      <c r="F305" s="122">
        <v>0.16630432432172879</v>
      </c>
      <c r="G305" s="122">
        <v>0.13999332316537066</v>
      </c>
      <c r="H305" s="122">
        <v>0.15278102001511637</v>
      </c>
      <c r="I305" s="122">
        <v>0.16973920911716198</v>
      </c>
      <c r="J305" s="122">
        <v>0.15724644385754699</v>
      </c>
      <c r="K305" s="122">
        <v>0.16710333879227487</v>
      </c>
      <c r="L305" s="122">
        <v>0.24978833863536692</v>
      </c>
      <c r="M305" s="122">
        <v>0.26711737338966868</v>
      </c>
      <c r="N305" s="122">
        <v>0.25747179799775144</v>
      </c>
      <c r="O305" s="122">
        <v>0.30934387893478354</v>
      </c>
      <c r="P305" s="122">
        <v>0.35379562058062453</v>
      </c>
      <c r="Q305" s="122">
        <v>0.25456657179161218</v>
      </c>
      <c r="R305" s="122">
        <v>0.22734562725822866</v>
      </c>
      <c r="S305" s="122">
        <v>0.19573425983729992</v>
      </c>
      <c r="T305" s="122">
        <v>0.20704766226205559</v>
      </c>
      <c r="U305" s="122">
        <v>0.1865606892823938</v>
      </c>
      <c r="V305" s="122">
        <v>0.19045830795381508</v>
      </c>
      <c r="W305" s="122">
        <v>0.15659113209621867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0.17224026748406798</v>
      </c>
      <c r="D307" s="33">
        <v>0.18107248239886836</v>
      </c>
      <c r="E307" s="33">
        <v>0.18424177658841978</v>
      </c>
      <c r="F307" s="33">
        <v>0.16630432432172879</v>
      </c>
      <c r="G307" s="33">
        <v>0.13999332316537066</v>
      </c>
      <c r="H307" s="33">
        <v>0.15278102001511637</v>
      </c>
      <c r="I307" s="33">
        <v>0.16973920911716198</v>
      </c>
      <c r="J307" s="33">
        <v>0.15724644385754699</v>
      </c>
      <c r="K307" s="33">
        <v>0.16710333879227487</v>
      </c>
      <c r="L307" s="33">
        <v>0.24978833863536692</v>
      </c>
      <c r="M307" s="33">
        <v>0.26711737338966868</v>
      </c>
      <c r="N307" s="33">
        <v>0.25747179799775144</v>
      </c>
      <c r="O307" s="33">
        <v>0.30934387893478354</v>
      </c>
      <c r="P307" s="33">
        <v>0.35379562058062453</v>
      </c>
      <c r="Q307" s="33">
        <v>0.25456657179161218</v>
      </c>
      <c r="R307" s="33">
        <v>0.22734562725822866</v>
      </c>
      <c r="S307" s="33">
        <v>0.19573425983729992</v>
      </c>
      <c r="T307" s="33">
        <v>0.20704766226205559</v>
      </c>
      <c r="U307" s="33">
        <v>0.1865606892823938</v>
      </c>
      <c r="V307" s="33">
        <v>0.19045830795381508</v>
      </c>
      <c r="W307" s="33">
        <v>0.15659113209621867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7.1141348484272813</v>
      </c>
      <c r="D309" s="117">
        <f t="shared" si="136"/>
        <v>7.0239986141705373</v>
      </c>
      <c r="E309" s="117">
        <f t="shared" si="136"/>
        <v>7.4434253535343728</v>
      </c>
      <c r="F309" s="117">
        <f t="shared" si="136"/>
        <v>6.4937098640016204</v>
      </c>
      <c r="G309" s="117">
        <f t="shared" si="136"/>
        <v>5.1936165631337783</v>
      </c>
      <c r="H309" s="117">
        <f t="shared" si="136"/>
        <v>5.1084077671333636</v>
      </c>
      <c r="I309" s="117">
        <f t="shared" si="136"/>
        <v>5.726536524894188</v>
      </c>
      <c r="J309" s="117">
        <f t="shared" si="136"/>
        <v>5.7348809495938795</v>
      </c>
      <c r="K309" s="117">
        <f t="shared" si="136"/>
        <v>6.5229143729339487</v>
      </c>
      <c r="L309" s="117">
        <f t="shared" si="136"/>
        <v>9.2150069991323829</v>
      </c>
      <c r="M309" s="117">
        <f t="shared" si="136"/>
        <v>8.1933713161159023</v>
      </c>
      <c r="N309" s="117">
        <f t="shared" si="136"/>
        <v>8.4798518200439901</v>
      </c>
      <c r="O309" s="117">
        <f t="shared" si="136"/>
        <v>10.858340577085915</v>
      </c>
      <c r="P309" s="117">
        <f t="shared" si="136"/>
        <v>9.7381298985529678</v>
      </c>
      <c r="Q309" s="117">
        <f t="shared" si="136"/>
        <v>7.4860118700875899</v>
      </c>
      <c r="R309" s="117">
        <f t="shared" ref="R309:V309" si="137">R310+R313+R315+R324</f>
        <v>6.724115770855521</v>
      </c>
      <c r="S309" s="117">
        <f t="shared" si="137"/>
        <v>5.5149810938992951</v>
      </c>
      <c r="T309" s="117">
        <f t="shared" si="137"/>
        <v>5.92226154463635</v>
      </c>
      <c r="U309" s="117">
        <f t="shared" si="137"/>
        <v>5.0216297306044249</v>
      </c>
      <c r="V309" s="117">
        <f t="shared" si="137"/>
        <v>4.8243468497262416</v>
      </c>
      <c r="W309" s="117">
        <f t="shared" ref="W309" si="138">W310+W313+W315+W324</f>
        <v>4.0206210647070826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6.2698923446635746</v>
      </c>
      <c r="D310" s="122">
        <f t="shared" si="139"/>
        <v>6.1038447029303358</v>
      </c>
      <c r="E310" s="122">
        <f t="shared" si="139"/>
        <v>6.4599198489303573</v>
      </c>
      <c r="F310" s="122">
        <f t="shared" si="139"/>
        <v>5.6274809987101788</v>
      </c>
      <c r="G310" s="122">
        <f t="shared" si="139"/>
        <v>4.4667677686900111</v>
      </c>
      <c r="H310" s="122">
        <f t="shared" si="139"/>
        <v>4.3649628858554737</v>
      </c>
      <c r="I310" s="122">
        <f t="shared" si="139"/>
        <v>4.9058207615640539</v>
      </c>
      <c r="J310" s="122">
        <f t="shared" si="139"/>
        <v>4.9719949632131106</v>
      </c>
      <c r="K310" s="122">
        <f t="shared" si="139"/>
        <v>5.6217278722049331</v>
      </c>
      <c r="L310" s="122">
        <f t="shared" si="139"/>
        <v>7.9149982083643087</v>
      </c>
      <c r="M310" s="122">
        <f t="shared" si="139"/>
        <v>6.9151803674216099</v>
      </c>
      <c r="N310" s="122">
        <f t="shared" si="139"/>
        <v>7.1883668356760539</v>
      </c>
      <c r="O310" s="122">
        <f t="shared" si="139"/>
        <v>9.2325784239687358</v>
      </c>
      <c r="P310" s="122">
        <f t="shared" si="139"/>
        <v>8.0012273206211795</v>
      </c>
      <c r="Q310" s="122">
        <f t="shared" si="139"/>
        <v>6.0347745185806936</v>
      </c>
      <c r="R310" s="122">
        <f t="shared" ref="R310:V310" si="140">SUM(R311:R312)</f>
        <v>5.3795654880565174</v>
      </c>
      <c r="S310" s="122">
        <f t="shared" si="140"/>
        <v>4.4407514184877197</v>
      </c>
      <c r="T310" s="122">
        <f t="shared" si="140"/>
        <v>4.8004632939593401</v>
      </c>
      <c r="U310" s="122">
        <f t="shared" si="140"/>
        <v>4.0731884846440281</v>
      </c>
      <c r="V310" s="122">
        <f t="shared" si="140"/>
        <v>3.9232538479763446</v>
      </c>
      <c r="W310" s="122">
        <f t="shared" ref="W310" si="141">SUM(W311:W312)</f>
        <v>3.2045880534830893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6.241164372245688</v>
      </c>
      <c r="D311" s="98">
        <v>6.0764181618915725</v>
      </c>
      <c r="E311" s="98">
        <v>6.4314226279684448</v>
      </c>
      <c r="F311" s="98">
        <v>5.6031578335869572</v>
      </c>
      <c r="G311" s="98">
        <v>4.447920351671816</v>
      </c>
      <c r="H311" s="98">
        <v>4.3470102267460824</v>
      </c>
      <c r="I311" s="98">
        <v>4.8862345447236866</v>
      </c>
      <c r="J311" s="98">
        <v>4.9520616120912218</v>
      </c>
      <c r="K311" s="98">
        <v>5.5994626586854244</v>
      </c>
      <c r="L311" s="98">
        <v>7.8829935320366475</v>
      </c>
      <c r="M311" s="98">
        <v>6.8889115011554374</v>
      </c>
      <c r="N311" s="98">
        <v>7.161084152134884</v>
      </c>
      <c r="O311" s="98">
        <v>9.1973001925822402</v>
      </c>
      <c r="P311" s="98">
        <v>7.9726937964767846</v>
      </c>
      <c r="Q311" s="98">
        <v>6.012654400966797</v>
      </c>
      <c r="R311" s="98">
        <v>5.3597644577770405</v>
      </c>
      <c r="S311" s="98">
        <v>4.4246788849334306</v>
      </c>
      <c r="T311" s="98">
        <v>4.783286151184809</v>
      </c>
      <c r="U311" s="98">
        <v>4.0589065797732413</v>
      </c>
      <c r="V311" s="98">
        <v>3.9098463224916027</v>
      </c>
      <c r="W311" s="98">
        <v>3.1933700447411586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2.8727972417886351E-2</v>
      </c>
      <c r="D312" s="98">
        <v>2.7426541038763432E-2</v>
      </c>
      <c r="E312" s="98">
        <v>2.8497220961912425E-2</v>
      </c>
      <c r="F312" s="98">
        <v>2.4323165123221659E-2</v>
      </c>
      <c r="G312" s="98">
        <v>1.8847417018195436E-2</v>
      </c>
      <c r="H312" s="98">
        <v>1.7952659109391176E-2</v>
      </c>
      <c r="I312" s="98">
        <v>1.9586216840367463E-2</v>
      </c>
      <c r="J312" s="98">
        <v>1.9933351121889122E-2</v>
      </c>
      <c r="K312" s="98">
        <v>2.226521351950897E-2</v>
      </c>
      <c r="L312" s="98">
        <v>3.2004676327661567E-2</v>
      </c>
      <c r="M312" s="98">
        <v>2.6268866266172253E-2</v>
      </c>
      <c r="N312" s="98">
        <v>2.7282683541169882E-2</v>
      </c>
      <c r="O312" s="98">
        <v>3.52782313864963E-2</v>
      </c>
      <c r="P312" s="98">
        <v>2.8533524144394966E-2</v>
      </c>
      <c r="Q312" s="98">
        <v>2.2120117613896238E-2</v>
      </c>
      <c r="R312" s="98">
        <v>1.9801030279476713E-2</v>
      </c>
      <c r="S312" s="98">
        <v>1.6072533554289101E-2</v>
      </c>
      <c r="T312" s="98">
        <v>1.7177142774530915E-2</v>
      </c>
      <c r="U312" s="98">
        <v>1.4281904870786915E-2</v>
      </c>
      <c r="V312" s="98">
        <v>1.3407525484741684E-2</v>
      </c>
      <c r="W312" s="98">
        <v>1.1218008741930553E-2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6.199567299959725E-3</v>
      </c>
      <c r="D313" s="122">
        <f t="shared" si="142"/>
        <v>1.6139313960066843E-3</v>
      </c>
      <c r="E313" s="122">
        <f t="shared" si="142"/>
        <v>1.6767879519870656E-2</v>
      </c>
      <c r="F313" s="122">
        <f t="shared" si="142"/>
        <v>1.9341045659191258E-2</v>
      </c>
      <c r="G313" s="122">
        <f t="shared" si="142"/>
        <v>3.7149471863247734E-2</v>
      </c>
      <c r="H313" s="122">
        <f t="shared" si="142"/>
        <v>5.9537297864001804E-2</v>
      </c>
      <c r="I313" s="122">
        <f t="shared" si="142"/>
        <v>1.3136261273630826E-2</v>
      </c>
      <c r="J313" s="122">
        <f t="shared" si="142"/>
        <v>2.2700210304799556E-2</v>
      </c>
      <c r="K313" s="122">
        <f t="shared" si="142"/>
        <v>4.9703306894779906E-2</v>
      </c>
      <c r="L313" s="122">
        <f t="shared" si="142"/>
        <v>7.7063473553672837E-2</v>
      </c>
      <c r="M313" s="122">
        <f t="shared" si="142"/>
        <v>0.19263458248327903</v>
      </c>
      <c r="N313" s="122">
        <f t="shared" si="142"/>
        <v>0.19766349135103367</v>
      </c>
      <c r="O313" s="122">
        <f t="shared" si="142"/>
        <v>0.18728174364266259</v>
      </c>
      <c r="P313" s="122">
        <f t="shared" si="142"/>
        <v>0.28786654067849204</v>
      </c>
      <c r="Q313" s="122">
        <f t="shared" si="142"/>
        <v>0.20638284884398536</v>
      </c>
      <c r="R313" s="122">
        <f t="shared" si="142"/>
        <v>0.19957517243181627</v>
      </c>
      <c r="S313" s="122">
        <f t="shared" si="142"/>
        <v>0.1083830695474312</v>
      </c>
      <c r="T313" s="122">
        <f t="shared" si="142"/>
        <v>7.7035816713838731E-2</v>
      </c>
      <c r="U313" s="122">
        <f t="shared" si="142"/>
        <v>5.3872511142882447E-2</v>
      </c>
      <c r="V313" s="122">
        <f t="shared" si="142"/>
        <v>4.9323607978070408E-2</v>
      </c>
      <c r="W313" s="122">
        <f t="shared" si="142"/>
        <v>8.9226433905389188E-2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6.199567299959725E-3</v>
      </c>
      <c r="D314" s="98">
        <v>1.6139313960066843E-3</v>
      </c>
      <c r="E314" s="98">
        <v>1.6767879519870656E-2</v>
      </c>
      <c r="F314" s="98">
        <v>1.9341045659191258E-2</v>
      </c>
      <c r="G314" s="98">
        <v>3.7149471863247734E-2</v>
      </c>
      <c r="H314" s="98">
        <v>5.9537297864001804E-2</v>
      </c>
      <c r="I314" s="98">
        <v>1.3136261273630826E-2</v>
      </c>
      <c r="J314" s="98">
        <v>2.2700210304799556E-2</v>
      </c>
      <c r="K314" s="98">
        <v>4.9703306894779906E-2</v>
      </c>
      <c r="L314" s="98">
        <v>7.7063473553672837E-2</v>
      </c>
      <c r="M314" s="98">
        <v>0.19263458248327903</v>
      </c>
      <c r="N314" s="98">
        <v>0.19766349135103367</v>
      </c>
      <c r="O314" s="98">
        <v>0.18728174364266259</v>
      </c>
      <c r="P314" s="98">
        <v>0.28786654067849204</v>
      </c>
      <c r="Q314" s="98">
        <v>0.20638284884398536</v>
      </c>
      <c r="R314" s="98">
        <v>0.19957517243181627</v>
      </c>
      <c r="S314" s="98">
        <v>0.1083830695474312</v>
      </c>
      <c r="T314" s="98">
        <v>7.7035816713838731E-2</v>
      </c>
      <c r="U314" s="98">
        <v>5.3872511142882447E-2</v>
      </c>
      <c r="V314" s="98">
        <v>4.9323607978070408E-2</v>
      </c>
      <c r="W314" s="98">
        <v>8.9226433905389188E-2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0.70554522414623089</v>
      </c>
      <c r="D315" s="122">
        <v>0.77901459117300798</v>
      </c>
      <c r="E315" s="122">
        <v>0.82452387199593669</v>
      </c>
      <c r="F315" s="122">
        <v>0.71829637508117816</v>
      </c>
      <c r="G315" s="122">
        <v>0.58125815020097216</v>
      </c>
      <c r="H315" s="122">
        <v>0.56534292720758805</v>
      </c>
      <c r="I315" s="122">
        <v>0.67560421426995443</v>
      </c>
      <c r="J315" s="122">
        <v>0.61767835015645878</v>
      </c>
      <c r="K315" s="122">
        <v>0.72101580959432221</v>
      </c>
      <c r="L315" s="122">
        <v>1.0274696570664557</v>
      </c>
      <c r="M315" s="122">
        <v>0.87586308372413302</v>
      </c>
      <c r="N315" s="122">
        <v>0.89086142047649319</v>
      </c>
      <c r="O315" s="122">
        <v>1.1932634950086878</v>
      </c>
      <c r="P315" s="122">
        <v>1.1665405976842413</v>
      </c>
      <c r="Q315" s="122">
        <v>1.0396971918224152</v>
      </c>
      <c r="R315" s="122">
        <v>0.95945517291246252</v>
      </c>
      <c r="S315" s="122">
        <v>0.8036506688525682</v>
      </c>
      <c r="T315" s="122">
        <v>0.87038052696361623</v>
      </c>
      <c r="U315" s="122">
        <v>0.73502281054566065</v>
      </c>
      <c r="V315" s="122">
        <v>0.68683477300975104</v>
      </c>
      <c r="W315" s="122">
        <v>0.58993667369010061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0.68113561490487917</v>
      </c>
      <c r="D316" s="98">
        <v>0.76161381317893218</v>
      </c>
      <c r="E316" s="98">
        <v>0.80203266420972408</v>
      </c>
      <c r="F316" s="98">
        <v>0.69556746946115922</v>
      </c>
      <c r="G316" s="98">
        <v>0.5641773810049372</v>
      </c>
      <c r="H316" s="98">
        <v>0.54556419537852996</v>
      </c>
      <c r="I316" s="98">
        <v>0.65390726972348512</v>
      </c>
      <c r="J316" s="98">
        <v>0.59780570942989708</v>
      </c>
      <c r="K316" s="98">
        <v>0.69795922408717492</v>
      </c>
      <c r="L316" s="98">
        <v>0.99817865285648322</v>
      </c>
      <c r="M316" s="98">
        <v>0.85370684192267465</v>
      </c>
      <c r="N316" s="98">
        <v>0.86462133276950326</v>
      </c>
      <c r="O316" s="98">
        <v>1.1520246807928072</v>
      </c>
      <c r="P316" s="98">
        <v>1.1195026433029602</v>
      </c>
      <c r="Q316" s="98">
        <v>0.99151261658306988</v>
      </c>
      <c r="R316" s="98">
        <v>0.92338921927386597</v>
      </c>
      <c r="S316" s="98">
        <v>0.77705489105781045</v>
      </c>
      <c r="T316" s="98">
        <v>0.83633285156479409</v>
      </c>
      <c r="U316" s="98">
        <v>0.70582027688341076</v>
      </c>
      <c r="V316" s="98">
        <v>0.65695631643505137</v>
      </c>
      <c r="W316" s="98">
        <v>0.56436715777280921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1.1580049366957142E-2</v>
      </c>
      <c r="D317" s="98">
        <v>1.241307850713727E-3</v>
      </c>
      <c r="E317" s="98">
        <v>7.358702873810621E-3</v>
      </c>
      <c r="F317" s="98">
        <v>8.6778906897877969E-3</v>
      </c>
      <c r="G317" s="98">
        <v>2.6366667687656208E-3</v>
      </c>
      <c r="H317" s="98">
        <v>2.9108003292659859E-3</v>
      </c>
      <c r="I317" s="98">
        <v>4.90012105400091E-3</v>
      </c>
      <c r="J317" s="98">
        <v>9.06672252333467E-3</v>
      </c>
      <c r="K317" s="98">
        <v>4.5358031927136347E-3</v>
      </c>
      <c r="L317" s="98">
        <v>1.0384301845538259E-2</v>
      </c>
      <c r="M317" s="98">
        <v>8.824751061958624E-4</v>
      </c>
      <c r="N317" s="98">
        <v>6.921936667713938E-3</v>
      </c>
      <c r="O317" s="98">
        <v>1.5268753448224422E-2</v>
      </c>
      <c r="P317" s="98">
        <v>0</v>
      </c>
      <c r="Q317" s="98">
        <v>1.7998368438027837E-2</v>
      </c>
      <c r="R317" s="98">
        <v>7.2163618579101857E-3</v>
      </c>
      <c r="S317" s="98">
        <v>1.1326528636068614E-3</v>
      </c>
      <c r="T317" s="98">
        <v>5.1117946764325491E-3</v>
      </c>
      <c r="U317" s="98">
        <v>1.0239449203000451E-3</v>
      </c>
      <c r="V317" s="98">
        <v>8.4066834363490453E-4</v>
      </c>
      <c r="W317" s="98">
        <v>6.3043770659544814E-3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5.6772298836194049E-3</v>
      </c>
      <c r="D318" s="101">
        <v>6.3327411034619331E-4</v>
      </c>
      <c r="E318" s="101">
        <v>3.688254072330286E-3</v>
      </c>
      <c r="F318" s="101">
        <v>4.3585900711043141E-3</v>
      </c>
      <c r="G318" s="101">
        <v>1.33786294437014E-3</v>
      </c>
      <c r="H318" s="101">
        <v>1.4556876312437643E-3</v>
      </c>
      <c r="I318" s="101">
        <v>2.588501122073586E-3</v>
      </c>
      <c r="J318" s="101">
        <v>4.4219079357831689E-3</v>
      </c>
      <c r="K318" s="101">
        <v>2.2670143720903329E-3</v>
      </c>
      <c r="L318" s="101">
        <v>4.6176974400409295E-3</v>
      </c>
      <c r="M318" s="101">
        <v>4.0564272119139101E-4</v>
      </c>
      <c r="N318" s="101">
        <v>3.0498690072051668E-3</v>
      </c>
      <c r="O318" s="101">
        <v>7.0349588524982491E-3</v>
      </c>
      <c r="P318" s="101">
        <v>0</v>
      </c>
      <c r="Q318" s="101">
        <v>8.6271838056298164E-3</v>
      </c>
      <c r="R318" s="101">
        <v>3.5924117744746552E-3</v>
      </c>
      <c r="S318" s="101">
        <v>5.6320038259411343E-4</v>
      </c>
      <c r="T318" s="101">
        <v>2.4382900946350421E-3</v>
      </c>
      <c r="U318" s="101">
        <v>4.6883241444382618E-4</v>
      </c>
      <c r="V318" s="101">
        <v>3.7805380886213091E-4</v>
      </c>
      <c r="W318" s="101">
        <v>2.8560553225969783E-3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5.9028194833377371E-3</v>
      </c>
      <c r="D319" s="104">
        <v>6.0803374036753357E-4</v>
      </c>
      <c r="E319" s="104">
        <v>3.670448801480335E-3</v>
      </c>
      <c r="F319" s="104">
        <v>4.3193006186834837E-3</v>
      </c>
      <c r="G319" s="104">
        <v>1.2988038243954808E-3</v>
      </c>
      <c r="H319" s="104">
        <v>1.4551126980222213E-3</v>
      </c>
      <c r="I319" s="104">
        <v>2.3116199319273239E-3</v>
      </c>
      <c r="J319" s="104">
        <v>4.644814587551502E-3</v>
      </c>
      <c r="K319" s="104">
        <v>2.2687888206233023E-3</v>
      </c>
      <c r="L319" s="104">
        <v>5.7666044054973309E-3</v>
      </c>
      <c r="M319" s="104">
        <v>4.7683238500447134E-4</v>
      </c>
      <c r="N319" s="104">
        <v>3.8720676605087717E-3</v>
      </c>
      <c r="O319" s="104">
        <v>8.2337945957261741E-3</v>
      </c>
      <c r="P319" s="104">
        <v>0</v>
      </c>
      <c r="Q319" s="104">
        <v>9.3711846323980205E-3</v>
      </c>
      <c r="R319" s="104">
        <v>3.6239500834355305E-3</v>
      </c>
      <c r="S319" s="104">
        <v>5.694524810127481E-4</v>
      </c>
      <c r="T319" s="104">
        <v>2.673504581797507E-3</v>
      </c>
      <c r="U319" s="104">
        <v>5.5511250585621897E-4</v>
      </c>
      <c r="V319" s="104">
        <v>4.6261453477277362E-4</v>
      </c>
      <c r="W319" s="104">
        <v>3.4483217433575034E-3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5.8596619418344572E-3</v>
      </c>
      <c r="D320" s="101">
        <v>8.4418327344393668E-3</v>
      </c>
      <c r="E320" s="101">
        <v>7.6104343276150897E-3</v>
      </c>
      <c r="F320" s="101">
        <v>5.5312373272119264E-3</v>
      </c>
      <c r="G320" s="101">
        <v>6.9568515580761122E-3</v>
      </c>
      <c r="H320" s="101">
        <v>9.1690223212218744E-3</v>
      </c>
      <c r="I320" s="101">
        <v>5.1195346257214263E-3</v>
      </c>
      <c r="J320" s="101">
        <v>5.7740240744201194E-3</v>
      </c>
      <c r="K320" s="101">
        <v>5.4157861354884873E-3</v>
      </c>
      <c r="L320" s="101">
        <v>1.6512084052228454E-2</v>
      </c>
      <c r="M320" s="101">
        <v>1.6561572923706506E-3</v>
      </c>
      <c r="N320" s="101">
        <v>1.1112175337732838E-2</v>
      </c>
      <c r="O320" s="101">
        <v>1.1881901093796002E-2</v>
      </c>
      <c r="P320" s="101">
        <v>1.2120053390013782E-2</v>
      </c>
      <c r="Q320" s="101">
        <v>1.5700553545836455E-2</v>
      </c>
      <c r="R320" s="101">
        <v>1.203287334835138E-2</v>
      </c>
      <c r="S320" s="101">
        <v>1.2424458710827509E-2</v>
      </c>
      <c r="T320" s="101">
        <v>1.8102338578471169E-2</v>
      </c>
      <c r="U320" s="101">
        <v>1.3183912502042454E-2</v>
      </c>
      <c r="V320" s="101">
        <v>1.5373142498871046E-2</v>
      </c>
      <c r="W320" s="101">
        <v>9.8134931578973406E-3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6.9698979325602418E-3</v>
      </c>
      <c r="D321" s="104">
        <v>7.7176374089227666E-3</v>
      </c>
      <c r="E321" s="104">
        <v>7.5220705847869407E-3</v>
      </c>
      <c r="F321" s="104">
        <v>8.5197776030192466E-3</v>
      </c>
      <c r="G321" s="104">
        <v>7.4872508691932634E-3</v>
      </c>
      <c r="H321" s="104">
        <v>7.6989091785702882E-3</v>
      </c>
      <c r="I321" s="104">
        <v>1.1677288866746943E-2</v>
      </c>
      <c r="J321" s="104">
        <v>5.0318941288070521E-3</v>
      </c>
      <c r="K321" s="104">
        <v>1.3104996178945118E-2</v>
      </c>
      <c r="L321" s="104">
        <v>2.3946183122059385E-3</v>
      </c>
      <c r="M321" s="104">
        <v>1.9617609402891797E-2</v>
      </c>
      <c r="N321" s="104">
        <v>8.2059757015432461E-3</v>
      </c>
      <c r="O321" s="104">
        <v>1.4088159673860127E-2</v>
      </c>
      <c r="P321" s="104">
        <v>3.491790099126732E-2</v>
      </c>
      <c r="Q321" s="104">
        <v>1.4485653255480981E-2</v>
      </c>
      <c r="R321" s="104">
        <v>1.6816718432335037E-2</v>
      </c>
      <c r="S321" s="104">
        <v>1.3038666220323337E-2</v>
      </c>
      <c r="T321" s="104">
        <v>1.0833542143918455E-2</v>
      </c>
      <c r="U321" s="104">
        <v>1.499467623990745E-2</v>
      </c>
      <c r="V321" s="104">
        <v>1.3664645732193776E-2</v>
      </c>
      <c r="W321" s="104">
        <v>9.4516456934395469E-3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3.3870650302649631E-3</v>
      </c>
      <c r="D322" s="98">
        <v>3.9445486316986647E-3</v>
      </c>
      <c r="E322" s="98">
        <v>3.7606712012614374E-3</v>
      </c>
      <c r="F322" s="98">
        <v>4.2679033249372993E-3</v>
      </c>
      <c r="G322" s="98">
        <v>3.8010338844167864E-3</v>
      </c>
      <c r="H322" s="98">
        <v>3.8404545412883189E-3</v>
      </c>
      <c r="I322" s="98">
        <v>6.2192979247723129E-3</v>
      </c>
      <c r="J322" s="98">
        <v>2.4272394173384757E-3</v>
      </c>
      <c r="K322" s="98">
        <v>6.5302408573602918E-3</v>
      </c>
      <c r="L322" s="98">
        <v>1.0090301474139209E-3</v>
      </c>
      <c r="M322" s="98">
        <v>9.088207910231438E-3</v>
      </c>
      <c r="N322" s="98">
        <v>3.6271211241652775E-3</v>
      </c>
      <c r="O322" s="98">
        <v>6.3672814464892733E-3</v>
      </c>
      <c r="P322" s="98">
        <v>1.6431699133265781E-2</v>
      </c>
      <c r="Q322" s="98">
        <v>6.8948967646134326E-3</v>
      </c>
      <c r="R322" s="98">
        <v>8.2945451464435799E-3</v>
      </c>
      <c r="S322" s="98">
        <v>6.4702426425278107E-3</v>
      </c>
      <c r="T322" s="98">
        <v>5.1408674324915846E-3</v>
      </c>
      <c r="U322" s="98">
        <v>6.8615212009305359E-3</v>
      </c>
      <c r="V322" s="98">
        <v>6.1908606416162899E-3</v>
      </c>
      <c r="W322" s="98">
        <v>4.2672651450634961E-3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3.5828329022952786E-3</v>
      </c>
      <c r="D323" s="98">
        <v>3.7730887772241023E-3</v>
      </c>
      <c r="E323" s="98">
        <v>3.7613993835255034E-3</v>
      </c>
      <c r="F323" s="98">
        <v>4.2518742780819473E-3</v>
      </c>
      <c r="G323" s="98">
        <v>3.6862169847764773E-3</v>
      </c>
      <c r="H323" s="98">
        <v>3.8584546372819693E-3</v>
      </c>
      <c r="I323" s="98">
        <v>5.4579909419746305E-3</v>
      </c>
      <c r="J323" s="98">
        <v>2.6046547114685768E-3</v>
      </c>
      <c r="K323" s="98">
        <v>6.5747553215848263E-3</v>
      </c>
      <c r="L323" s="98">
        <v>1.3855881647920176E-3</v>
      </c>
      <c r="M323" s="98">
        <v>1.0529401492660361E-2</v>
      </c>
      <c r="N323" s="98">
        <v>4.5788545773779686E-3</v>
      </c>
      <c r="O323" s="98">
        <v>7.7208782273708544E-3</v>
      </c>
      <c r="P323" s="98">
        <v>1.8486201858001539E-2</v>
      </c>
      <c r="Q323" s="98">
        <v>7.5907564908675495E-3</v>
      </c>
      <c r="R323" s="98">
        <v>8.522173285891459E-3</v>
      </c>
      <c r="S323" s="98">
        <v>6.568423577795527E-3</v>
      </c>
      <c r="T323" s="98">
        <v>5.6926747114268714E-3</v>
      </c>
      <c r="U323" s="98">
        <v>8.133155038976915E-3</v>
      </c>
      <c r="V323" s="98">
        <v>7.4737850905774858E-3</v>
      </c>
      <c r="W323" s="98">
        <v>5.18438054837605E-3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0.1324977123175157</v>
      </c>
      <c r="D324" s="122">
        <v>0.13952538867118638</v>
      </c>
      <c r="E324" s="122">
        <v>0.14221375308820786</v>
      </c>
      <c r="F324" s="122">
        <v>0.12859144455107233</v>
      </c>
      <c r="G324" s="122">
        <v>0.10844117237954788</v>
      </c>
      <c r="H324" s="122">
        <v>0.11856465620630031</v>
      </c>
      <c r="I324" s="122">
        <v>0.13197528778654874</v>
      </c>
      <c r="J324" s="122">
        <v>0.12250742591950997</v>
      </c>
      <c r="K324" s="122">
        <v>0.13046738423991441</v>
      </c>
      <c r="L324" s="122">
        <v>0.19547566014794465</v>
      </c>
      <c r="M324" s="122">
        <v>0.20969328248687907</v>
      </c>
      <c r="N324" s="122">
        <v>0.20296007254040785</v>
      </c>
      <c r="O324" s="122">
        <v>0.24521691446582888</v>
      </c>
      <c r="P324" s="122">
        <v>0.28249543956905526</v>
      </c>
      <c r="Q324" s="122">
        <v>0.20515731084049613</v>
      </c>
      <c r="R324" s="122">
        <v>0.18551993745472495</v>
      </c>
      <c r="S324" s="122">
        <v>0.16219593701157642</v>
      </c>
      <c r="T324" s="122">
        <v>0.17438190699955622</v>
      </c>
      <c r="U324" s="122">
        <v>0.1595459242718536</v>
      </c>
      <c r="V324" s="122">
        <v>0.16493462076207541</v>
      </c>
      <c r="W324" s="122">
        <v>0.13686990362850393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0.1324977123175157</v>
      </c>
      <c r="D326" s="33">
        <v>0.13952538867118638</v>
      </c>
      <c r="E326" s="33">
        <v>0.14221375308820786</v>
      </c>
      <c r="F326" s="33">
        <v>0.12859144455107233</v>
      </c>
      <c r="G326" s="33">
        <v>0.10844117237954788</v>
      </c>
      <c r="H326" s="33">
        <v>0.11856465620630031</v>
      </c>
      <c r="I326" s="33">
        <v>0.13197528778654874</v>
      </c>
      <c r="J326" s="33">
        <v>0.12250742591950997</v>
      </c>
      <c r="K326" s="33">
        <v>0.13046738423991441</v>
      </c>
      <c r="L326" s="33">
        <v>0.19547566014794465</v>
      </c>
      <c r="M326" s="33">
        <v>0.20969328248687907</v>
      </c>
      <c r="N326" s="33">
        <v>0.20296007254040785</v>
      </c>
      <c r="O326" s="33">
        <v>0.24521691446582888</v>
      </c>
      <c r="P326" s="33">
        <v>0.28249543956905526</v>
      </c>
      <c r="Q326" s="33">
        <v>0.20515731084049613</v>
      </c>
      <c r="R326" s="33">
        <v>0.18551993745472495</v>
      </c>
      <c r="S326" s="33">
        <v>0.16219593701157642</v>
      </c>
      <c r="T326" s="33">
        <v>0.17438190699955622</v>
      </c>
      <c r="U326" s="33">
        <v>0.1595459242718536</v>
      </c>
      <c r="V326" s="33">
        <v>0.16493462076207541</v>
      </c>
      <c r="W326" s="33">
        <v>0.13686990362850393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0.85525783329334482</v>
      </c>
      <c r="D328" s="119">
        <f t="shared" si="143"/>
        <v>0.85638656707042593</v>
      </c>
      <c r="E328" s="119">
        <f t="shared" si="143"/>
        <v>0.85945248237091665</v>
      </c>
      <c r="F328" s="119">
        <f t="shared" si="143"/>
        <v>0.86159446527059258</v>
      </c>
      <c r="G328" s="119">
        <f t="shared" si="143"/>
        <v>0.86572379583906045</v>
      </c>
      <c r="H328" s="119">
        <f t="shared" si="143"/>
        <v>0.8700895269955623</v>
      </c>
      <c r="I328" s="119">
        <f t="shared" si="143"/>
        <v>0.86631038290500251</v>
      </c>
      <c r="J328" s="119">
        <f t="shared" si="143"/>
        <v>0.86944640075256763</v>
      </c>
      <c r="K328" s="119">
        <f t="shared" si="143"/>
        <v>0.87401063014418068</v>
      </c>
      <c r="L328" s="119">
        <f t="shared" si="143"/>
        <v>0.87655544822805587</v>
      </c>
      <c r="M328" s="119">
        <f t="shared" si="143"/>
        <v>0.88952365143140166</v>
      </c>
      <c r="N328" s="119">
        <f t="shared" si="143"/>
        <v>0.89372063012838732</v>
      </c>
      <c r="O328" s="119">
        <f t="shared" si="143"/>
        <v>0.89531800717970067</v>
      </c>
      <c r="P328" s="119">
        <f t="shared" si="143"/>
        <v>0.90999542285182522</v>
      </c>
      <c r="Q328" s="119">
        <f t="shared" si="143"/>
        <v>0.915413465163461</v>
      </c>
      <c r="R328" s="119">
        <f t="shared" ref="R328:V328" si="144">IF(R309=0,"",R309/R290)</f>
        <v>0.92197571645797638</v>
      </c>
      <c r="S328" s="119">
        <f t="shared" si="144"/>
        <v>0.91913211208394907</v>
      </c>
      <c r="T328" s="119">
        <f t="shared" si="144"/>
        <v>0.91882571803607049</v>
      </c>
      <c r="U328" s="119">
        <f t="shared" si="144"/>
        <v>0.92142521865736571</v>
      </c>
      <c r="V328" s="119">
        <f t="shared" si="144"/>
        <v>0.92490718281251916</v>
      </c>
      <c r="W328" s="119">
        <f t="shared" ref="W328" si="145">IF(W309=0,"",W309/W290)</f>
        <v>0.93815377741066242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0.8556772952751831</v>
      </c>
      <c r="D329" s="124">
        <f t="shared" si="146"/>
        <v>0.85729544299036908</v>
      </c>
      <c r="E329" s="124">
        <f t="shared" si="146"/>
        <v>0.85895856609318499</v>
      </c>
      <c r="F329" s="124">
        <f t="shared" si="146"/>
        <v>0.86062698770438528</v>
      </c>
      <c r="G329" s="124">
        <f t="shared" si="146"/>
        <v>0.86233449635716575</v>
      </c>
      <c r="H329" s="124">
        <f t="shared" si="146"/>
        <v>0.86407807423830441</v>
      </c>
      <c r="I329" s="124">
        <f t="shared" si="146"/>
        <v>0.86586507884706032</v>
      </c>
      <c r="J329" s="124">
        <f t="shared" si="146"/>
        <v>0.86774782335769385</v>
      </c>
      <c r="K329" s="124">
        <f t="shared" si="146"/>
        <v>0.86973233050532217</v>
      </c>
      <c r="L329" s="124">
        <f t="shared" si="146"/>
        <v>0.87184889866601623</v>
      </c>
      <c r="M329" s="124">
        <f t="shared" si="146"/>
        <v>0.87473949347838564</v>
      </c>
      <c r="N329" s="124">
        <f t="shared" si="146"/>
        <v>0.87868690988597731</v>
      </c>
      <c r="O329" s="124">
        <f t="shared" si="146"/>
        <v>0.88385912907317365</v>
      </c>
      <c r="P329" s="124">
        <f t="shared" si="146"/>
        <v>0.88985956060226656</v>
      </c>
      <c r="Q329" s="124">
        <f t="shared" si="146"/>
        <v>0.89555469653982911</v>
      </c>
      <c r="R329" s="124">
        <f t="shared" ref="R329:V329" si="147">IF(R310=0,"",R310/R291)</f>
        <v>0.89991243112509145</v>
      </c>
      <c r="S329" s="124">
        <f t="shared" si="147"/>
        <v>0.90414489671960496</v>
      </c>
      <c r="T329" s="124">
        <f t="shared" si="147"/>
        <v>0.90823268968966431</v>
      </c>
      <c r="U329" s="124">
        <f t="shared" si="147"/>
        <v>0.91214317832333436</v>
      </c>
      <c r="V329" s="124">
        <f t="shared" si="147"/>
        <v>0.91584940204346699</v>
      </c>
      <c r="W329" s="124">
        <f t="shared" ref="W329" si="148">IF(W310=0,"",W310/W291)</f>
        <v>0.91927624104482342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0.85510923344359224</v>
      </c>
      <c r="D330" s="111">
        <f t="shared" si="149"/>
        <v>0.8567436043605543</v>
      </c>
      <c r="E330" s="111">
        <f t="shared" si="149"/>
        <v>0.85842209902834066</v>
      </c>
      <c r="F330" s="111">
        <f t="shared" si="149"/>
        <v>0.86010661057123949</v>
      </c>
      <c r="G330" s="111">
        <f t="shared" si="149"/>
        <v>0.86183175749333063</v>
      </c>
      <c r="H330" s="111">
        <f t="shared" si="149"/>
        <v>0.86359330293043324</v>
      </c>
      <c r="I330" s="111">
        <f t="shared" si="149"/>
        <v>0.86539977688296432</v>
      </c>
      <c r="J330" s="111">
        <f t="shared" si="149"/>
        <v>0.86728612375181235</v>
      </c>
      <c r="K330" s="111">
        <f t="shared" si="149"/>
        <v>0.86928205546920312</v>
      </c>
      <c r="L330" s="111">
        <f t="shared" si="149"/>
        <v>0.87139552119513475</v>
      </c>
      <c r="M330" s="111">
        <f t="shared" si="149"/>
        <v>0.8743218783398321</v>
      </c>
      <c r="N330" s="111">
        <f t="shared" si="149"/>
        <v>0.87828098147181832</v>
      </c>
      <c r="O330" s="111">
        <f t="shared" si="149"/>
        <v>0.8834655598358897</v>
      </c>
      <c r="P330" s="111">
        <f t="shared" si="149"/>
        <v>0.88950893191346014</v>
      </c>
      <c r="Q330" s="111">
        <f t="shared" si="149"/>
        <v>0.89521071480887804</v>
      </c>
      <c r="R330" s="111">
        <f t="shared" ref="R330:V330" si="150">IF(R311=0,"",R311/R292)</f>
        <v>0.8995798007396868</v>
      </c>
      <c r="S330" s="111">
        <f t="shared" si="150"/>
        <v>0.9038301909776757</v>
      </c>
      <c r="T330" s="111">
        <f t="shared" si="150"/>
        <v>0.90793348623773806</v>
      </c>
      <c r="U330" s="111">
        <f t="shared" si="150"/>
        <v>0.91186128723478022</v>
      </c>
      <c r="V330" s="111">
        <f t="shared" si="150"/>
        <v>0.91558519468370325</v>
      </c>
      <c r="W330" s="111">
        <f t="shared" ref="W330" si="151">IF(W311=0,"",W311/W292)</f>
        <v>0.91901563120930441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3.3896666613144912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3.3896666613144912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0.86453422361574483</v>
      </c>
      <c r="D334" s="124">
        <f t="shared" si="161"/>
        <v>0.86523724812891156</v>
      </c>
      <c r="E334" s="124">
        <f t="shared" si="161"/>
        <v>0.86811453598089694</v>
      </c>
      <c r="F334" s="124">
        <f t="shared" si="161"/>
        <v>0.87060725703817732</v>
      </c>
      <c r="G334" s="124">
        <f t="shared" si="161"/>
        <v>0.8715881289616777</v>
      </c>
      <c r="H334" s="124">
        <f t="shared" si="161"/>
        <v>0.87313018407157605</v>
      </c>
      <c r="I334" s="124">
        <f t="shared" si="161"/>
        <v>0.87672942716802238</v>
      </c>
      <c r="J334" s="124">
        <f t="shared" si="161"/>
        <v>0.87976737380208314</v>
      </c>
      <c r="K334" s="124">
        <f t="shared" si="161"/>
        <v>0.881775242411588</v>
      </c>
      <c r="L334" s="124">
        <f t="shared" si="161"/>
        <v>0.88384236654500492</v>
      </c>
      <c r="M334" s="124">
        <f t="shared" si="161"/>
        <v>0.88900080206206034</v>
      </c>
      <c r="N334" s="124">
        <f t="shared" si="161"/>
        <v>0.89302267829974669</v>
      </c>
      <c r="O334" s="124">
        <f t="shared" si="161"/>
        <v>0.90027623451339256</v>
      </c>
      <c r="P334" s="124">
        <f t="shared" si="161"/>
        <v>0.90670331123371983</v>
      </c>
      <c r="Q334" s="124">
        <f t="shared" si="161"/>
        <v>0.91458320041189489</v>
      </c>
      <c r="R334" s="124">
        <f t="shared" ref="R334:V334" si="162">IF(R315=0,"",R315/R296)</f>
        <v>0.92004445961522952</v>
      </c>
      <c r="S334" s="124">
        <f t="shared" si="162"/>
        <v>0.92491917600113738</v>
      </c>
      <c r="T334" s="124">
        <f t="shared" si="162"/>
        <v>0.9297940505867972</v>
      </c>
      <c r="U334" s="124">
        <f t="shared" si="162"/>
        <v>0.93493510917876543</v>
      </c>
      <c r="V334" s="124">
        <f t="shared" si="162"/>
        <v>0.93910774466212477</v>
      </c>
      <c r="W334" s="124">
        <f t="shared" ref="W334" si="163">IF(W315=0,"",W315/W296)</f>
        <v>0.9448047137692821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0.86515944027685021</v>
      </c>
      <c r="D335" s="111">
        <f t="shared" si="164"/>
        <v>0.86727059564860076</v>
      </c>
      <c r="E335" s="111">
        <f t="shared" si="164"/>
        <v>0.86943874670756516</v>
      </c>
      <c r="F335" s="111">
        <f t="shared" si="164"/>
        <v>0.87161466990569492</v>
      </c>
      <c r="G335" s="111">
        <f t="shared" si="164"/>
        <v>0.8738430827793171</v>
      </c>
      <c r="H335" s="111">
        <f t="shared" si="164"/>
        <v>0.87611851247127137</v>
      </c>
      <c r="I335" s="111">
        <f t="shared" si="164"/>
        <v>0.87845197738381542</v>
      </c>
      <c r="J335" s="111">
        <f t="shared" si="164"/>
        <v>0.88088861602185198</v>
      </c>
      <c r="K335" s="111">
        <f t="shared" si="164"/>
        <v>0.88346680798738808</v>
      </c>
      <c r="L335" s="111">
        <f t="shared" si="164"/>
        <v>0.88619682139744349</v>
      </c>
      <c r="M335" s="111">
        <f t="shared" si="164"/>
        <v>0.88997686578123136</v>
      </c>
      <c r="N335" s="111">
        <f t="shared" si="164"/>
        <v>0.89509093245830085</v>
      </c>
      <c r="O335" s="111">
        <f t="shared" si="164"/>
        <v>0.90178797432925883</v>
      </c>
      <c r="P335" s="111">
        <f t="shared" si="164"/>
        <v>0.9095943402481812</v>
      </c>
      <c r="Q335" s="111">
        <f t="shared" si="164"/>
        <v>0.91695946738259693</v>
      </c>
      <c r="R335" s="111">
        <f t="shared" ref="R335:V335" si="165">IF(R316=0,"",R316/R297)</f>
        <v>0.92260311848819287</v>
      </c>
      <c r="S335" s="111">
        <f t="shared" si="165"/>
        <v>0.92809344757435031</v>
      </c>
      <c r="T335" s="111">
        <f t="shared" si="165"/>
        <v>0.93339377061623441</v>
      </c>
      <c r="U335" s="111">
        <f t="shared" si="165"/>
        <v>0.93846740358902758</v>
      </c>
      <c r="V335" s="111">
        <f t="shared" si="165"/>
        <v>0.94327766246790523</v>
      </c>
      <c r="W335" s="111">
        <f t="shared" ref="W335" si="166">IF(W316=0,"",W316/W297)</f>
        <v>0.94770883804947614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0.9290139971284429</v>
      </c>
      <c r="D336" s="111">
        <f t="shared" si="167"/>
        <v>0.92757727605979667</v>
      </c>
      <c r="E336" s="111">
        <f t="shared" si="167"/>
        <v>0.93000302919873601</v>
      </c>
      <c r="F336" s="111">
        <f t="shared" si="167"/>
        <v>0.93111479601828251</v>
      </c>
      <c r="G336" s="111">
        <f t="shared" si="167"/>
        <v>0.93174549868432022</v>
      </c>
      <c r="H336" s="111">
        <f t="shared" si="167"/>
        <v>0.93395708242987496</v>
      </c>
      <c r="I336" s="111">
        <f t="shared" si="167"/>
        <v>0.9318863180416439</v>
      </c>
      <c r="J336" s="111">
        <f t="shared" si="167"/>
        <v>0.93813340081962404</v>
      </c>
      <c r="K336" s="111">
        <f t="shared" si="167"/>
        <v>0.93815106150538463</v>
      </c>
      <c r="L336" s="111">
        <f t="shared" si="167"/>
        <v>0.94598002948561899</v>
      </c>
      <c r="M336" s="111">
        <f t="shared" si="167"/>
        <v>0.94622962560734014</v>
      </c>
      <c r="N336" s="111">
        <f t="shared" si="167"/>
        <v>0.95089432447139943</v>
      </c>
      <c r="O336" s="111">
        <f t="shared" si="167"/>
        <v>0.95221901923239105</v>
      </c>
      <c r="P336" s="111" t="str">
        <f t="shared" si="167"/>
        <v/>
      </c>
      <c r="Q336" s="111">
        <f t="shared" si="167"/>
        <v>0.95839730323543326</v>
      </c>
      <c r="R336" s="111">
        <f t="shared" ref="R336:V336" si="168">IF(R317=0,"",R317/R298)</f>
        <v>0.95991258620489583</v>
      </c>
      <c r="S336" s="111">
        <f t="shared" si="168"/>
        <v>0.96290410016533434</v>
      </c>
      <c r="T336" s="111">
        <f t="shared" si="168"/>
        <v>0.96708260233603949</v>
      </c>
      <c r="U336" s="111">
        <f t="shared" si="168"/>
        <v>0.97085386664602835</v>
      </c>
      <c r="V336" s="111">
        <f t="shared" si="168"/>
        <v>0.97366973886347141</v>
      </c>
      <c r="W336" s="111">
        <f t="shared" ref="W336" si="169">IF(W317=0,"",W317/W298)</f>
        <v>0.97561316451398639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0.8651594402768501</v>
      </c>
      <c r="D337" s="112">
        <f t="shared" si="170"/>
        <v>0.86727059564860076</v>
      </c>
      <c r="E337" s="112">
        <f t="shared" si="170"/>
        <v>0.86943874670756516</v>
      </c>
      <c r="F337" s="112">
        <f t="shared" si="170"/>
        <v>0.87161466990569481</v>
      </c>
      <c r="G337" s="112">
        <f t="shared" si="170"/>
        <v>0.8738430827793171</v>
      </c>
      <c r="H337" s="112">
        <f t="shared" si="170"/>
        <v>0.87611851247127137</v>
      </c>
      <c r="I337" s="112">
        <f t="shared" si="170"/>
        <v>0.8784519773838152</v>
      </c>
      <c r="J337" s="112">
        <f t="shared" si="170"/>
        <v>0.88088861602185198</v>
      </c>
      <c r="K337" s="112">
        <f t="shared" si="170"/>
        <v>0.88346680798738808</v>
      </c>
      <c r="L337" s="112">
        <f t="shared" si="170"/>
        <v>0.88619682139744338</v>
      </c>
      <c r="M337" s="112">
        <f t="shared" si="170"/>
        <v>0.88997686578123136</v>
      </c>
      <c r="N337" s="112">
        <f t="shared" si="170"/>
        <v>0.89509093245830085</v>
      </c>
      <c r="O337" s="112">
        <f t="shared" si="170"/>
        <v>0.90178797432925895</v>
      </c>
      <c r="P337" s="112" t="str">
        <f t="shared" si="170"/>
        <v/>
      </c>
      <c r="Q337" s="112">
        <f t="shared" si="170"/>
        <v>0.91695946738259693</v>
      </c>
      <c r="R337" s="112">
        <f t="shared" ref="R337:V337" si="171">IF(R318=0,"",R318/R299)</f>
        <v>0.92260311848819287</v>
      </c>
      <c r="S337" s="112">
        <f t="shared" si="171"/>
        <v>0.92809344757435031</v>
      </c>
      <c r="T337" s="112">
        <f t="shared" si="171"/>
        <v>0.93339377061623441</v>
      </c>
      <c r="U337" s="112">
        <f t="shared" si="171"/>
        <v>0.93846740358902758</v>
      </c>
      <c r="V337" s="112">
        <f t="shared" si="171"/>
        <v>0.94327766246790512</v>
      </c>
      <c r="W337" s="112">
        <f t="shared" ref="W337" si="172">IF(W318=0,"",W318/W299)</f>
        <v>0.94770883804947614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0.72590247705034716</v>
      </c>
      <c r="E339" s="112">
        <f t="shared" si="176"/>
        <v>0.72699327689904147</v>
      </c>
      <c r="F339" s="112">
        <f t="shared" si="176"/>
        <v>0.72809455487664421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0.73685785852484964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>
        <f t="shared" si="176"/>
        <v>0.76513186528130916</v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0.84428774977364585</v>
      </c>
      <c r="D340" s="113">
        <f t="shared" si="179"/>
        <v>0.83822844161405075</v>
      </c>
      <c r="E340" s="113">
        <f t="shared" si="179"/>
        <v>0.84193078478971783</v>
      </c>
      <c r="F340" s="113">
        <f t="shared" si="179"/>
        <v>0.84240654736830667</v>
      </c>
      <c r="G340" s="113">
        <f t="shared" si="179"/>
        <v>0.84142130304867446</v>
      </c>
      <c r="H340" s="113">
        <f t="shared" si="179"/>
        <v>0.84457703957530716</v>
      </c>
      <c r="I340" s="113">
        <f t="shared" si="179"/>
        <v>0.83670393243894547</v>
      </c>
      <c r="J340" s="113">
        <f t="shared" si="179"/>
        <v>0.85074357447136717</v>
      </c>
      <c r="K340" s="113">
        <f t="shared" si="179"/>
        <v>0.84767858968441123</v>
      </c>
      <c r="L340" s="113">
        <f t="shared" si="179"/>
        <v>0.86920353363896863</v>
      </c>
      <c r="M340" s="113">
        <f t="shared" si="179"/>
        <v>0.86019453334667562</v>
      </c>
      <c r="N340" s="113">
        <f t="shared" si="179"/>
        <v>0.86908553187295035</v>
      </c>
      <c r="O340" s="113">
        <f t="shared" si="179"/>
        <v>0.87162368354460562</v>
      </c>
      <c r="P340" s="113">
        <f t="shared" si="179"/>
        <v>0.87378099583667479</v>
      </c>
      <c r="Q340" s="113">
        <f t="shared" si="179"/>
        <v>0.87910438627557119</v>
      </c>
      <c r="R340" s="113">
        <f t="shared" ref="R340:V340" si="180">IF(R321=0,"",R321/R302)</f>
        <v>0.88006795493851386</v>
      </c>
      <c r="S340" s="113">
        <f t="shared" si="180"/>
        <v>0.88415793752858629</v>
      </c>
      <c r="T340" s="113">
        <f t="shared" si="180"/>
        <v>0.89305208012117243</v>
      </c>
      <c r="U340" s="113">
        <f t="shared" si="180"/>
        <v>0.90044860166130392</v>
      </c>
      <c r="V340" s="113">
        <f t="shared" si="180"/>
        <v>0.90481489512926294</v>
      </c>
      <c r="W340" s="113">
        <f t="shared" ref="W340" si="181">IF(W321=0,"",W321/W302)</f>
        <v>0.90782432742924069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0.72699327689904147</v>
      </c>
      <c r="F341" s="111">
        <f t="shared" si="182"/>
        <v>0.72809455487664443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0.7332946379776305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0.74028623027766016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0.77584221711109835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0.81639909486192408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0.76926095304497588</v>
      </c>
      <c r="D343" s="124">
        <f t="shared" si="188"/>
        <v>0.77054993018673257</v>
      </c>
      <c r="E343" s="124">
        <f t="shared" si="188"/>
        <v>0.77188657057894694</v>
      </c>
      <c r="F343" s="124">
        <f t="shared" si="188"/>
        <v>0.77322971050531475</v>
      </c>
      <c r="G343" s="124">
        <f t="shared" si="188"/>
        <v>0.774616745481847</v>
      </c>
      <c r="H343" s="124">
        <f t="shared" si="188"/>
        <v>0.77604309877345601</v>
      </c>
      <c r="I343" s="124">
        <f t="shared" si="188"/>
        <v>0.77751798463637944</v>
      </c>
      <c r="J343" s="124">
        <f t="shared" si="188"/>
        <v>0.77907915062608435</v>
      </c>
      <c r="K343" s="124">
        <f t="shared" si="188"/>
        <v>0.78075869209350512</v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0.7927000699358463</v>
      </c>
      <c r="P343" s="124">
        <f t="shared" si="188"/>
        <v>0.79847070776467943</v>
      </c>
      <c r="Q343" s="124">
        <f t="shared" si="188"/>
        <v>0.80590829108716444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0.87405909770422463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0.76926095304497588</v>
      </c>
      <c r="D345" s="45">
        <f t="shared" si="194"/>
        <v>0.77054993018673257</v>
      </c>
      <c r="E345" s="45">
        <f t="shared" si="194"/>
        <v>0.77188657057894694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0.78075869209350512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0.87405909770422463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11574.503759557536</v>
      </c>
      <c r="D366" s="117">
        <f t="shared" si="204"/>
        <v>10861.776261905328</v>
      </c>
      <c r="E366" s="117">
        <f t="shared" si="204"/>
        <v>11232.683241320805</v>
      </c>
      <c r="F366" s="117">
        <f t="shared" si="204"/>
        <v>11136.270784639662</v>
      </c>
      <c r="G366" s="117">
        <f t="shared" si="204"/>
        <v>10548.872721695125</v>
      </c>
      <c r="H366" s="117">
        <f t="shared" si="204"/>
        <v>10342.506680049277</v>
      </c>
      <c r="I366" s="117">
        <f t="shared" si="204"/>
        <v>9792.0416691118353</v>
      </c>
      <c r="J366" s="117">
        <f t="shared" si="204"/>
        <v>10813.595584072335</v>
      </c>
      <c r="K366" s="117">
        <f t="shared" si="204"/>
        <v>10499.212840758411</v>
      </c>
      <c r="L366" s="117">
        <f t="shared" si="204"/>
        <v>12069.424027121147</v>
      </c>
      <c r="M366" s="117">
        <f t="shared" si="204"/>
        <v>9833.2590606360955</v>
      </c>
      <c r="N366" s="117">
        <f t="shared" si="204"/>
        <v>10461.55093456012</v>
      </c>
      <c r="O366" s="117">
        <f t="shared" si="204"/>
        <v>10851.488690235168</v>
      </c>
      <c r="P366" s="117">
        <f t="shared" si="204"/>
        <v>8150.3645281653971</v>
      </c>
      <c r="Q366" s="117">
        <f t="shared" si="204"/>
        <v>8428.491483404101</v>
      </c>
      <c r="R366" s="117">
        <f t="shared" ref="R366:V366" si="205">R367+R370+R372+R381</f>
        <v>8167.4956821326768</v>
      </c>
      <c r="S366" s="117">
        <f t="shared" si="205"/>
        <v>7569.4092788049111</v>
      </c>
      <c r="T366" s="117">
        <f t="shared" si="205"/>
        <v>7456.5592433911506</v>
      </c>
      <c r="U366" s="117">
        <f t="shared" si="205"/>
        <v>6800.6182237137564</v>
      </c>
      <c r="V366" s="117">
        <f t="shared" si="205"/>
        <v>6212.8707089618047</v>
      </c>
      <c r="W366" s="117">
        <f t="shared" ref="W366" si="206">W367+W370+W372+W381</f>
        <v>6127.6599827931323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10195.943575479885</v>
      </c>
      <c r="D367" s="122">
        <f t="shared" si="207"/>
        <v>9428.861192577735</v>
      </c>
      <c r="E367" s="122">
        <f t="shared" si="207"/>
        <v>9754.1057428476124</v>
      </c>
      <c r="F367" s="122">
        <f t="shared" si="207"/>
        <v>9661.5961215841107</v>
      </c>
      <c r="G367" s="122">
        <f t="shared" si="207"/>
        <v>9108.2121583437074</v>
      </c>
      <c r="H367" s="122">
        <f t="shared" si="207"/>
        <v>8898.8065322496332</v>
      </c>
      <c r="I367" s="122">
        <f t="shared" si="207"/>
        <v>8392.9800288949755</v>
      </c>
      <c r="J367" s="122">
        <f t="shared" si="207"/>
        <v>9393.4618877339726</v>
      </c>
      <c r="K367" s="122">
        <f t="shared" si="207"/>
        <v>9093.1840577964194</v>
      </c>
      <c r="L367" s="122">
        <f t="shared" si="207"/>
        <v>10422.691107721932</v>
      </c>
      <c r="M367" s="122">
        <f t="shared" si="207"/>
        <v>8439.5078436157601</v>
      </c>
      <c r="N367" s="122">
        <f t="shared" si="207"/>
        <v>9019.981957934313</v>
      </c>
      <c r="O367" s="122">
        <f t="shared" si="207"/>
        <v>9346.3735682171646</v>
      </c>
      <c r="P367" s="122">
        <f t="shared" si="207"/>
        <v>6848.1902348402</v>
      </c>
      <c r="Q367" s="122">
        <f t="shared" si="207"/>
        <v>6945.2129978252597</v>
      </c>
      <c r="R367" s="122">
        <f t="shared" ref="R367:V367" si="208">SUM(R368:R369)</f>
        <v>6694.5310705793027</v>
      </c>
      <c r="S367" s="122">
        <f t="shared" si="208"/>
        <v>6196.0416380948891</v>
      </c>
      <c r="T367" s="122">
        <f t="shared" si="208"/>
        <v>6114.6282182781406</v>
      </c>
      <c r="U367" s="122">
        <f t="shared" si="208"/>
        <v>5572.3103332601922</v>
      </c>
      <c r="V367" s="122">
        <f t="shared" si="208"/>
        <v>5102.397477118302</v>
      </c>
      <c r="W367" s="122">
        <f t="shared" ref="W367" si="209">SUM(W368:W369)</f>
        <v>4984.2718361660191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10155.96914149807</v>
      </c>
      <c r="D368" s="98">
        <v>9392.5402324000061</v>
      </c>
      <c r="E368" s="98">
        <v>9717.145479684119</v>
      </c>
      <c r="F368" s="98">
        <v>9625.6567987047983</v>
      </c>
      <c r="G368" s="98">
        <v>9075.0710243972881</v>
      </c>
      <c r="H368" s="98">
        <v>8867.1813542062791</v>
      </c>
      <c r="I368" s="98">
        <v>8363.9661832888778</v>
      </c>
      <c r="J368" s="98">
        <v>9360.7828810314677</v>
      </c>
      <c r="K368" s="98">
        <v>9061.8613974320924</v>
      </c>
      <c r="L368" s="98">
        <v>10385.947338157202</v>
      </c>
      <c r="M368" s="98">
        <v>8411.4642494652562</v>
      </c>
      <c r="N368" s="98">
        <v>8989.9006525130189</v>
      </c>
      <c r="O368" s="98">
        <v>9314.808263476054</v>
      </c>
      <c r="P368" s="98">
        <v>6826.4584152069774</v>
      </c>
      <c r="Q368" s="98">
        <v>6922.4146135776864</v>
      </c>
      <c r="R368" s="98">
        <v>6672.3562047006017</v>
      </c>
      <c r="S368" s="98">
        <v>6175.7657334158148</v>
      </c>
      <c r="T368" s="98">
        <v>6094.7565212257387</v>
      </c>
      <c r="U368" s="98">
        <v>5554.4886000362385</v>
      </c>
      <c r="V368" s="98">
        <v>5086.4276367467792</v>
      </c>
      <c r="W368" s="98">
        <v>4968.2323178885845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39.97443398181602</v>
      </c>
      <c r="D369" s="98">
        <v>36.320960177729297</v>
      </c>
      <c r="E369" s="98">
        <v>36.960263163492975</v>
      </c>
      <c r="F369" s="98">
        <v>35.9393228793124</v>
      </c>
      <c r="G369" s="98">
        <v>33.141133946418648</v>
      </c>
      <c r="H369" s="98">
        <v>31.625178043353433</v>
      </c>
      <c r="I369" s="98">
        <v>29.013845606097767</v>
      </c>
      <c r="J369" s="98">
        <v>32.679006702504999</v>
      </c>
      <c r="K369" s="98">
        <v>31.322660364326762</v>
      </c>
      <c r="L369" s="98">
        <v>36.743769564728929</v>
      </c>
      <c r="M369" s="98">
        <v>28.043594150503331</v>
      </c>
      <c r="N369" s="98">
        <v>30.081305421293678</v>
      </c>
      <c r="O369" s="98">
        <v>31.565304741110324</v>
      </c>
      <c r="P369" s="98">
        <v>21.731819633222884</v>
      </c>
      <c r="Q369" s="98">
        <v>22.798384247572958</v>
      </c>
      <c r="R369" s="98">
        <v>22.174865878701414</v>
      </c>
      <c r="S369" s="98">
        <v>20.275904679073896</v>
      </c>
      <c r="T369" s="98">
        <v>19.871697052401725</v>
      </c>
      <c r="U369" s="98">
        <v>17.821733223954059</v>
      </c>
      <c r="V369" s="98">
        <v>15.969840371522512</v>
      </c>
      <c r="W369" s="98">
        <v>16.039518277434514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3.3051274427031543</v>
      </c>
      <c r="D370" s="122">
        <f t="shared" si="210"/>
        <v>0.79029777097767606</v>
      </c>
      <c r="E370" s="122">
        <f t="shared" si="210"/>
        <v>7.7673851653601318</v>
      </c>
      <c r="F370" s="122">
        <f t="shared" si="210"/>
        <v>9.8702408192126061</v>
      </c>
      <c r="G370" s="122">
        <f t="shared" si="210"/>
        <v>21.834386332199085</v>
      </c>
      <c r="H370" s="122">
        <f t="shared" si="210"/>
        <v>33.953077885392041</v>
      </c>
      <c r="I370" s="122">
        <f t="shared" si="210"/>
        <v>6.1054806810375366</v>
      </c>
      <c r="J370" s="122">
        <f t="shared" si="210"/>
        <v>11.321241319101684</v>
      </c>
      <c r="K370" s="122">
        <f t="shared" si="210"/>
        <v>20.628139972115328</v>
      </c>
      <c r="L370" s="122">
        <f t="shared" si="210"/>
        <v>25.316175446066975</v>
      </c>
      <c r="M370" s="122">
        <f t="shared" si="210"/>
        <v>56.803716660345131</v>
      </c>
      <c r="N370" s="122">
        <f t="shared" si="210"/>
        <v>57.77578842361995</v>
      </c>
      <c r="O370" s="122">
        <f t="shared" si="210"/>
        <v>42.385923973985179</v>
      </c>
      <c r="P370" s="122">
        <f t="shared" si="210"/>
        <v>52.829517073731772</v>
      </c>
      <c r="Q370" s="122">
        <f t="shared" si="210"/>
        <v>49.249716014621036</v>
      </c>
      <c r="R370" s="122">
        <f t="shared" si="210"/>
        <v>50.508338895949201</v>
      </c>
      <c r="S370" s="122">
        <f t="shared" si="210"/>
        <v>30.320613618567734</v>
      </c>
      <c r="T370" s="122">
        <f t="shared" si="210"/>
        <v>19.459000115489353</v>
      </c>
      <c r="U370" s="122">
        <f t="shared" si="210"/>
        <v>14.475426102750292</v>
      </c>
      <c r="V370" s="122">
        <f t="shared" si="210"/>
        <v>12.474712070518711</v>
      </c>
      <c r="W370" s="122">
        <f t="shared" si="210"/>
        <v>26.725449294328129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3.3051274427031543</v>
      </c>
      <c r="D371" s="98">
        <f>RES_hhdet_in_fech!D129</f>
        <v>0.79029777097767606</v>
      </c>
      <c r="E371" s="98">
        <f>RES_hhdet_in_fech!E129</f>
        <v>7.7673851653601318</v>
      </c>
      <c r="F371" s="98">
        <f>RES_hhdet_in_fech!F129</f>
        <v>9.8702408192126061</v>
      </c>
      <c r="G371" s="98">
        <f>RES_hhdet_in_fech!G129</f>
        <v>21.834386332199085</v>
      </c>
      <c r="H371" s="98">
        <f>RES_hhdet_in_fech!H129</f>
        <v>33.953077885392041</v>
      </c>
      <c r="I371" s="98">
        <f>RES_hhdet_in_fech!I129</f>
        <v>6.1054806810375366</v>
      </c>
      <c r="J371" s="98">
        <f>RES_hhdet_in_fech!J129</f>
        <v>11.321241319101684</v>
      </c>
      <c r="K371" s="98">
        <f>RES_hhdet_in_fech!K129</f>
        <v>20.628139972115328</v>
      </c>
      <c r="L371" s="98">
        <f>RES_hhdet_in_fech!L129</f>
        <v>25.316175446066975</v>
      </c>
      <c r="M371" s="98">
        <f>RES_hhdet_in_fech!M129</f>
        <v>56.803716660345131</v>
      </c>
      <c r="N371" s="98">
        <f>RES_hhdet_in_fech!N129</f>
        <v>57.77578842361995</v>
      </c>
      <c r="O371" s="98">
        <f>RES_hhdet_in_fech!O129</f>
        <v>42.385923973985179</v>
      </c>
      <c r="P371" s="98">
        <f>RES_hhdet_in_fech!P129</f>
        <v>52.829517073731772</v>
      </c>
      <c r="Q371" s="98">
        <f>RES_hhdet_in_fech!Q129</f>
        <v>49.249716014621036</v>
      </c>
      <c r="R371" s="98">
        <f>RES_hhdet_in_fech!R129</f>
        <v>50.508338895949201</v>
      </c>
      <c r="S371" s="98">
        <f>RES_hhdet_in_fech!S129</f>
        <v>30.320613618567734</v>
      </c>
      <c r="T371" s="98">
        <f>RES_hhdet_in_fech!T129</f>
        <v>19.459000115489353</v>
      </c>
      <c r="U371" s="98">
        <f>RES_hhdet_in_fech!U129</f>
        <v>14.475426102750292</v>
      </c>
      <c r="V371" s="98">
        <f>RES_hhdet_in_fech!V129</f>
        <v>12.474712070518711</v>
      </c>
      <c r="W371" s="98">
        <f>RES_hhdet_in_fech!W129</f>
        <v>26.725449294328129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1135.5859598606355</v>
      </c>
      <c r="D372" s="122">
        <v>1192.3305367241351</v>
      </c>
      <c r="E372" s="122">
        <v>1231.8526178552497</v>
      </c>
      <c r="F372" s="122">
        <v>1219.0771586279411</v>
      </c>
      <c r="G372" s="122">
        <v>1172.6631367390173</v>
      </c>
      <c r="H372" s="122">
        <v>1140.6099504389706</v>
      </c>
      <c r="I372" s="122">
        <v>1141.5146868530317</v>
      </c>
      <c r="J372" s="122">
        <v>1151.0204981453851</v>
      </c>
      <c r="K372" s="122">
        <v>1150.3199813043605</v>
      </c>
      <c r="L372" s="122">
        <v>1334.6409909097799</v>
      </c>
      <c r="M372" s="122">
        <v>1051.7836438773531</v>
      </c>
      <c r="N372" s="122">
        <v>1099.9102709938222</v>
      </c>
      <c r="O372" s="122">
        <v>1185.9428222930158</v>
      </c>
      <c r="P372" s="122">
        <v>979.88550530499151</v>
      </c>
      <c r="Q372" s="122">
        <v>1171.6564521292285</v>
      </c>
      <c r="R372" s="122">
        <v>1167.8554402055045</v>
      </c>
      <c r="S372" s="122">
        <v>1096.1233431877981</v>
      </c>
      <c r="T372" s="122">
        <v>1082.945086560467</v>
      </c>
      <c r="U372" s="122">
        <v>981.03194757460778</v>
      </c>
      <c r="V372" s="122">
        <v>871.14168635400858</v>
      </c>
      <c r="W372" s="122">
        <v>892.76856575188731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1136.1508481815661</v>
      </c>
      <c r="D373" s="98">
        <v>1188.9586228032495</v>
      </c>
      <c r="E373" s="98">
        <v>1230.3149325626025</v>
      </c>
      <c r="F373" s="98">
        <v>1218.6177813352176</v>
      </c>
      <c r="G373" s="98">
        <v>1169.5718431692299</v>
      </c>
      <c r="H373" s="98">
        <v>1136.3674872374568</v>
      </c>
      <c r="I373" s="98">
        <v>1138.058113455317</v>
      </c>
      <c r="J373" s="98">
        <v>1150.6890301943677</v>
      </c>
      <c r="K373" s="98">
        <v>1148.0656190433572</v>
      </c>
      <c r="L373" s="98">
        <v>1335.7390702072103</v>
      </c>
      <c r="M373" s="98">
        <v>1048.5978193069807</v>
      </c>
      <c r="N373" s="98">
        <v>1097.0806297208785</v>
      </c>
      <c r="O373" s="98">
        <v>1186.1091365490756</v>
      </c>
      <c r="P373" s="98">
        <v>971.94748845351148</v>
      </c>
      <c r="Q373" s="98">
        <v>1170.5830868737246</v>
      </c>
      <c r="R373" s="98">
        <v>1166.2067228878748</v>
      </c>
      <c r="S373" s="98">
        <v>1092.2407088878776</v>
      </c>
      <c r="T373" s="98">
        <v>1080.1938355157854</v>
      </c>
      <c r="U373" s="98">
        <v>977.30836834289801</v>
      </c>
      <c r="V373" s="98">
        <v>865.46041758723311</v>
      </c>
      <c r="W373" s="98">
        <v>890.42752825675871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1058.150157708146</v>
      </c>
      <c r="D374" s="98">
        <v>1111.6832970913724</v>
      </c>
      <c r="E374" s="98">
        <v>1150.2881137945362</v>
      </c>
      <c r="F374" s="98">
        <v>1140.95116671816</v>
      </c>
      <c r="G374" s="98">
        <v>1097.0246905420763</v>
      </c>
      <c r="H374" s="98">
        <v>1066.0714018756914</v>
      </c>
      <c r="I374" s="98">
        <v>1072.8740295160951</v>
      </c>
      <c r="J374" s="98">
        <v>1080.7670649940928</v>
      </c>
      <c r="K374" s="98">
        <v>1081.3288723667631</v>
      </c>
      <c r="L374" s="98">
        <v>1251.6268708091563</v>
      </c>
      <c r="M374" s="98">
        <v>986.0364091635048</v>
      </c>
      <c r="N374" s="98">
        <v>1032.4314568770865</v>
      </c>
      <c r="O374" s="98">
        <v>1123.4101863063406</v>
      </c>
      <c r="P374" s="98">
        <v>0</v>
      </c>
      <c r="Q374" s="98">
        <v>1120.0377441435171</v>
      </c>
      <c r="R374" s="98">
        <v>1120.9125413808063</v>
      </c>
      <c r="S374" s="98">
        <v>1052.3256438905844</v>
      </c>
      <c r="T374" s="98">
        <v>1041.9275798544832</v>
      </c>
      <c r="U374" s="98">
        <v>943.53734395042545</v>
      </c>
      <c r="V374" s="98">
        <v>836.78038235413703</v>
      </c>
      <c r="W374" s="98">
        <v>863.82345234133049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557.05679572845349</v>
      </c>
      <c r="D375" s="101">
        <v>606.58098277177123</v>
      </c>
      <c r="E375" s="101">
        <v>616.69661927933259</v>
      </c>
      <c r="F375" s="101">
        <v>612.17783834669763</v>
      </c>
      <c r="G375" s="101">
        <v>593.52174128476145</v>
      </c>
      <c r="H375" s="101">
        <v>568.33726428750208</v>
      </c>
      <c r="I375" s="101">
        <v>601.2224539316253</v>
      </c>
      <c r="J375" s="101">
        <v>561.35174140540084</v>
      </c>
      <c r="K375" s="101">
        <v>573.90552652351312</v>
      </c>
      <c r="L375" s="101">
        <v>594.12089790784307</v>
      </c>
      <c r="M375" s="101">
        <v>481.89453301786818</v>
      </c>
      <c r="N375" s="101">
        <v>483.25893380736659</v>
      </c>
      <c r="O375" s="101">
        <v>546.54855288287433</v>
      </c>
      <c r="P375" s="101">
        <v>0</v>
      </c>
      <c r="Q375" s="101">
        <v>561.13068119588127</v>
      </c>
      <c r="R375" s="101">
        <v>580.57229176086753</v>
      </c>
      <c r="S375" s="101">
        <v>542.88469356917949</v>
      </c>
      <c r="T375" s="101">
        <v>514.92998178151697</v>
      </c>
      <c r="U375" s="101">
        <v>446.92515601905421</v>
      </c>
      <c r="V375" s="101">
        <v>388.42979573685722</v>
      </c>
      <c r="W375" s="101">
        <v>402.8581434304366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501.09336197969259</v>
      </c>
      <c r="D376" s="104">
        <v>505.10231431960108</v>
      </c>
      <c r="E376" s="104">
        <v>533.59149451520375</v>
      </c>
      <c r="F376" s="104">
        <v>528.7733283714623</v>
      </c>
      <c r="G376" s="104">
        <v>503.5029492573147</v>
      </c>
      <c r="H376" s="104">
        <v>497.73413758818924</v>
      </c>
      <c r="I376" s="104">
        <v>471.65157558446981</v>
      </c>
      <c r="J376" s="104">
        <v>519.41532358869199</v>
      </c>
      <c r="K376" s="104">
        <v>507.42334584325005</v>
      </c>
      <c r="L376" s="104">
        <v>657.50597290131338</v>
      </c>
      <c r="M376" s="104">
        <v>504.1418761456365</v>
      </c>
      <c r="N376" s="104">
        <v>549.17252306971966</v>
      </c>
      <c r="O376" s="104">
        <v>576.86163342346629</v>
      </c>
      <c r="P376" s="104">
        <v>0</v>
      </c>
      <c r="Q376" s="104">
        <v>558.90706294763572</v>
      </c>
      <c r="R376" s="104">
        <v>540.34024961993873</v>
      </c>
      <c r="S376" s="104">
        <v>509.44095032140461</v>
      </c>
      <c r="T376" s="104">
        <v>526.99759807296618</v>
      </c>
      <c r="U376" s="104">
        <v>496.6121879313713</v>
      </c>
      <c r="V376" s="104">
        <v>448.35058661727976</v>
      </c>
      <c r="W376" s="104">
        <v>460.96530891089378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1270.4240229441675</v>
      </c>
      <c r="D377" s="101">
        <v>1454.3041071709563</v>
      </c>
      <c r="E377" s="101">
        <v>1449.3706973941767</v>
      </c>
      <c r="F377" s="101">
        <v>1402.4057222346553</v>
      </c>
      <c r="G377" s="101">
        <v>1404.3588042850508</v>
      </c>
      <c r="H377" s="101">
        <v>1377.1217164633558</v>
      </c>
      <c r="I377" s="101">
        <v>1427.3364856280775</v>
      </c>
      <c r="J377" s="101">
        <v>1308.2229260280833</v>
      </c>
      <c r="K377" s="101">
        <v>1382.2388734335184</v>
      </c>
      <c r="L377" s="101">
        <v>1350.3320533326369</v>
      </c>
      <c r="M377" s="101">
        <v>1369.3927481228145</v>
      </c>
      <c r="N377" s="101">
        <v>1332.9008649134082</v>
      </c>
      <c r="O377" s="101">
        <v>1308.7040246525746</v>
      </c>
      <c r="P377" s="101">
        <v>1315.891018472036</v>
      </c>
      <c r="Q377" s="101">
        <v>1307.5212811095651</v>
      </c>
      <c r="R377" s="101">
        <v>1313.2882806910629</v>
      </c>
      <c r="S377" s="101">
        <v>1286.2498655860329</v>
      </c>
      <c r="T377" s="101">
        <v>1215.026325961463</v>
      </c>
      <c r="U377" s="101">
        <v>1139.9632564763729</v>
      </c>
      <c r="V377" s="101">
        <v>1059.1541662513989</v>
      </c>
      <c r="W377" s="101">
        <v>1020.4230426154325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1091.0206558643908</v>
      </c>
      <c r="D378" s="104">
        <v>1259.7453588854451</v>
      </c>
      <c r="E378" s="104">
        <v>1251.8798153910618</v>
      </c>
      <c r="F378" s="104">
        <v>1212.591459510302</v>
      </c>
      <c r="G378" s="104">
        <v>1217.5019645955697</v>
      </c>
      <c r="H378" s="104">
        <v>1191.1861463469895</v>
      </c>
      <c r="I378" s="104">
        <v>1248.5518312718175</v>
      </c>
      <c r="J378" s="104">
        <v>1127.6717403089156</v>
      </c>
      <c r="K378" s="104">
        <v>1198.6548314880683</v>
      </c>
      <c r="L378" s="104">
        <v>1144.2910456509685</v>
      </c>
      <c r="M378" s="104">
        <v>1178.8175736790326</v>
      </c>
      <c r="N378" s="104">
        <v>1143.8687312330835</v>
      </c>
      <c r="O378" s="104">
        <v>1132.3922010402789</v>
      </c>
      <c r="P378" s="104">
        <v>1153.2413423480702</v>
      </c>
      <c r="Q378" s="104">
        <v>1154.4344146631586</v>
      </c>
      <c r="R378" s="104">
        <v>1169.6371630979136</v>
      </c>
      <c r="S378" s="104">
        <v>1151.0568243563071</v>
      </c>
      <c r="T378" s="104">
        <v>1085.2506463579998</v>
      </c>
      <c r="U378" s="104">
        <v>1019.3052917026272</v>
      </c>
      <c r="V378" s="104">
        <v>949.39430374639517</v>
      </c>
      <c r="W378" s="104">
        <v>917.30001403614517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617.51671661786713</v>
      </c>
      <c r="D379" s="98">
        <v>743.4980356017237</v>
      </c>
      <c r="E379" s="98">
        <v>724.8307210488739</v>
      </c>
      <c r="F379" s="98">
        <v>702.8048836949099</v>
      </c>
      <c r="G379" s="98">
        <v>713.14074656085882</v>
      </c>
      <c r="H379" s="98">
        <v>686.98583812688503</v>
      </c>
      <c r="I379" s="98">
        <v>760.27156469362558</v>
      </c>
      <c r="J379" s="98">
        <v>631.0793748272838</v>
      </c>
      <c r="K379" s="98">
        <v>688.892135554525</v>
      </c>
      <c r="L379" s="98">
        <v>568.7771043462842</v>
      </c>
      <c r="M379" s="98">
        <v>634.5645098584107</v>
      </c>
      <c r="N379" s="98">
        <v>589.15957774448168</v>
      </c>
      <c r="O379" s="98">
        <v>591.46561197809183</v>
      </c>
      <c r="P379" s="98">
        <v>619.75616217795141</v>
      </c>
      <c r="Q379" s="98">
        <v>622.62418581502857</v>
      </c>
      <c r="R379" s="98">
        <v>647.9904509141362</v>
      </c>
      <c r="S379" s="98">
        <v>638.36711825052191</v>
      </c>
      <c r="T379" s="98">
        <v>575.97520871265749</v>
      </c>
      <c r="U379" s="98">
        <v>521.47059115893489</v>
      </c>
      <c r="V379" s="98">
        <v>479.5558139981996</v>
      </c>
      <c r="W379" s="98">
        <v>460.52466723604311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473.50393924652377</v>
      </c>
      <c r="D380" s="98">
        <v>516.24732328372136</v>
      </c>
      <c r="E380" s="98">
        <v>527.04909434218803</v>
      </c>
      <c r="F380" s="98">
        <v>509.78657581539227</v>
      </c>
      <c r="G380" s="98">
        <v>504.36121803471093</v>
      </c>
      <c r="H380" s="98">
        <v>504.20030822010455</v>
      </c>
      <c r="I380" s="98">
        <v>488.28026657819191</v>
      </c>
      <c r="J380" s="98">
        <v>496.59236548163193</v>
      </c>
      <c r="K380" s="98">
        <v>509.76269593354351</v>
      </c>
      <c r="L380" s="98">
        <v>575.51394130468441</v>
      </c>
      <c r="M380" s="98">
        <v>544.25306382062229</v>
      </c>
      <c r="N380" s="98">
        <v>554.70915348860183</v>
      </c>
      <c r="O380" s="98">
        <v>540.92658906218696</v>
      </c>
      <c r="P380" s="98">
        <v>533.48518017011884</v>
      </c>
      <c r="Q380" s="98">
        <v>531.81022884813012</v>
      </c>
      <c r="R380" s="98">
        <v>521.64671218377725</v>
      </c>
      <c r="S380" s="98">
        <v>512.68970610578504</v>
      </c>
      <c r="T380" s="98">
        <v>509.27543764534249</v>
      </c>
      <c r="U380" s="98">
        <v>497.83470054369224</v>
      </c>
      <c r="V380" s="98">
        <v>469.83848974819546</v>
      </c>
      <c r="W380" s="98">
        <v>456.775346800102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239.66909677431332</v>
      </c>
      <c r="D381" s="122">
        <v>239.79423483247993</v>
      </c>
      <c r="E381" s="122">
        <v>238.9574954525842</v>
      </c>
      <c r="F381" s="122">
        <v>245.72726360839863</v>
      </c>
      <c r="G381" s="122">
        <v>246.16304028020272</v>
      </c>
      <c r="H381" s="122">
        <v>269.13711947528071</v>
      </c>
      <c r="I381" s="122">
        <v>251.44147268279121</v>
      </c>
      <c r="J381" s="122">
        <v>257.79195687387534</v>
      </c>
      <c r="K381" s="122">
        <v>235.08066168551551</v>
      </c>
      <c r="L381" s="122">
        <v>286.7757530433679</v>
      </c>
      <c r="M381" s="122">
        <v>285.16385648263696</v>
      </c>
      <c r="N381" s="122">
        <v>283.88291720836645</v>
      </c>
      <c r="O381" s="122">
        <v>276.78637575100271</v>
      </c>
      <c r="P381" s="122">
        <v>269.45927094647431</v>
      </c>
      <c r="Q381" s="122">
        <v>262.37231743499194</v>
      </c>
      <c r="R381" s="122">
        <v>254.60083245192095</v>
      </c>
      <c r="S381" s="122">
        <v>246.92368390365527</v>
      </c>
      <c r="T381" s="122">
        <v>239.52693843705427</v>
      </c>
      <c r="U381" s="122">
        <v>232.800516776206</v>
      </c>
      <c r="V381" s="122">
        <v>226.85683341897473</v>
      </c>
      <c r="W381" s="122">
        <v>223.89413158089783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239.66909677431332</v>
      </c>
      <c r="D383" s="33">
        <v>239.79423483247993</v>
      </c>
      <c r="E383" s="33">
        <v>238.9574954525842</v>
      </c>
      <c r="F383" s="33">
        <v>245.72726360839863</v>
      </c>
      <c r="G383" s="33">
        <v>246.16304028020272</v>
      </c>
      <c r="H383" s="33">
        <v>269.13711947528071</v>
      </c>
      <c r="I383" s="33">
        <v>251.44147268279121</v>
      </c>
      <c r="J383" s="33">
        <v>257.79195687387534</v>
      </c>
      <c r="K383" s="33">
        <v>235.08066168551551</v>
      </c>
      <c r="L383" s="33">
        <v>286.7757530433679</v>
      </c>
      <c r="M383" s="33">
        <v>285.16385648263696</v>
      </c>
      <c r="N383" s="33">
        <v>283.88291720836645</v>
      </c>
      <c r="O383" s="33">
        <v>276.78637575100271</v>
      </c>
      <c r="P383" s="33">
        <v>269.45927094647431</v>
      </c>
      <c r="Q383" s="33">
        <v>262.37231743499194</v>
      </c>
      <c r="R383" s="33">
        <v>254.60083245192095</v>
      </c>
      <c r="S383" s="33">
        <v>246.92368390365527</v>
      </c>
      <c r="T383" s="33">
        <v>239.52693843705427</v>
      </c>
      <c r="U383" s="33">
        <v>232.800516776206</v>
      </c>
      <c r="V383" s="33">
        <v>226.85683341897473</v>
      </c>
      <c r="W383" s="33">
        <v>223.89413158089783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9899.1850068448512</v>
      </c>
      <c r="D385" s="117">
        <f t="shared" si="211"/>
        <v>9301.8792852201477</v>
      </c>
      <c r="E385" s="117">
        <f t="shared" si="211"/>
        <v>9653.9574954393611</v>
      </c>
      <c r="F385" s="117">
        <f t="shared" si="211"/>
        <v>9594.9492718001329</v>
      </c>
      <c r="G385" s="117">
        <f t="shared" si="211"/>
        <v>9132.4101344490246</v>
      </c>
      <c r="H385" s="117">
        <f t="shared" si="211"/>
        <v>8998.9067451925202</v>
      </c>
      <c r="I385" s="117">
        <f t="shared" si="211"/>
        <v>8482.9473677900151</v>
      </c>
      <c r="J385" s="117">
        <f t="shared" si="211"/>
        <v>9401.8417597655498</v>
      </c>
      <c r="K385" s="117">
        <f t="shared" si="211"/>
        <v>9176.423630969135</v>
      </c>
      <c r="L385" s="117">
        <f t="shared" si="211"/>
        <v>10579.519387947641</v>
      </c>
      <c r="M385" s="117">
        <f t="shared" si="211"/>
        <v>8746.916505087931</v>
      </c>
      <c r="N385" s="117">
        <f t="shared" si="211"/>
        <v>9349.7038933552903</v>
      </c>
      <c r="O385" s="117">
        <f t="shared" si="211"/>
        <v>9715.5332290744118</v>
      </c>
      <c r="P385" s="117">
        <f t="shared" si="211"/>
        <v>7416.7944152043883</v>
      </c>
      <c r="Q385" s="117">
        <f t="shared" si="211"/>
        <v>7715.5545949236694</v>
      </c>
      <c r="R385" s="117">
        <f t="shared" ref="R385:V385" si="212">R386+R389+R391+R400</f>
        <v>7530.2326832017043</v>
      </c>
      <c r="S385" s="117">
        <f t="shared" si="212"/>
        <v>6957.2871376558005</v>
      </c>
      <c r="T385" s="117">
        <f t="shared" si="212"/>
        <v>6851.2784008873723</v>
      </c>
      <c r="U385" s="117">
        <f t="shared" si="212"/>
        <v>6266.2611337907147</v>
      </c>
      <c r="V385" s="117">
        <f t="shared" si="212"/>
        <v>5746.3287446042805</v>
      </c>
      <c r="W385" s="117">
        <f t="shared" ref="W385" si="213">W386+W389+W391+W400</f>
        <v>5748.6873595455345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8724.4374214450072</v>
      </c>
      <c r="D386" s="122">
        <f t="shared" si="214"/>
        <v>8083.3197329856303</v>
      </c>
      <c r="E386" s="122">
        <f t="shared" si="214"/>
        <v>8378.3726823976867</v>
      </c>
      <c r="F386" s="122">
        <f t="shared" si="214"/>
        <v>8315.030366535304</v>
      </c>
      <c r="G386" s="122">
        <f t="shared" si="214"/>
        <v>7854.3255442795326</v>
      </c>
      <c r="H386" s="122">
        <f t="shared" si="214"/>
        <v>7689.2636114055067</v>
      </c>
      <c r="I386" s="122">
        <f t="shared" si="214"/>
        <v>7267.1883144809508</v>
      </c>
      <c r="J386" s="122">
        <f t="shared" si="214"/>
        <v>8151.1561068746096</v>
      </c>
      <c r="K386" s="122">
        <f t="shared" si="214"/>
        <v>7908.6361623011226</v>
      </c>
      <c r="L386" s="122">
        <f t="shared" si="214"/>
        <v>9087.0117634034468</v>
      </c>
      <c r="M386" s="122">
        <f t="shared" si="214"/>
        <v>7382.3708163313122</v>
      </c>
      <c r="N386" s="122">
        <f t="shared" si="214"/>
        <v>7925.7400738445685</v>
      </c>
      <c r="O386" s="122">
        <f t="shared" si="214"/>
        <v>8260.8776019969555</v>
      </c>
      <c r="P386" s="122">
        <f t="shared" si="214"/>
        <v>6093.9275532956326</v>
      </c>
      <c r="Q386" s="122">
        <f t="shared" si="214"/>
        <v>6219.8181186718784</v>
      </c>
      <c r="R386" s="122">
        <f t="shared" ref="R386:V386" si="215">SUM(R387:R388)</f>
        <v>6024.4917309674811</v>
      </c>
      <c r="S386" s="122">
        <f t="shared" si="215"/>
        <v>5602.1194269456764</v>
      </c>
      <c r="T386" s="122">
        <f t="shared" si="215"/>
        <v>5553.5052331390752</v>
      </c>
      <c r="U386" s="122">
        <f t="shared" si="215"/>
        <v>5082.7448579839102</v>
      </c>
      <c r="V386" s="122">
        <f t="shared" si="215"/>
        <v>4673.0276784068919</v>
      </c>
      <c r="W386" s="122">
        <f t="shared" ref="W386" si="216">SUM(W387:W388)</f>
        <v>4581.9226778962784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8684.4629874631919</v>
      </c>
      <c r="D387" s="98">
        <v>8046.9987728079013</v>
      </c>
      <c r="E387" s="98">
        <v>8341.4124192341933</v>
      </c>
      <c r="F387" s="98">
        <v>8279.0910436559916</v>
      </c>
      <c r="G387" s="98">
        <v>7821.1844103331141</v>
      </c>
      <c r="H387" s="98">
        <v>7657.6384333621536</v>
      </c>
      <c r="I387" s="98">
        <v>7238.1744688748531</v>
      </c>
      <c r="J387" s="98">
        <v>8118.4771001721047</v>
      </c>
      <c r="K387" s="98">
        <v>7877.3135019367955</v>
      </c>
      <c r="L387" s="98">
        <v>9050.2679938387173</v>
      </c>
      <c r="M387" s="98">
        <v>7354.3272221808093</v>
      </c>
      <c r="N387" s="98">
        <v>7895.6587684232745</v>
      </c>
      <c r="O387" s="98">
        <v>8229.3122972558449</v>
      </c>
      <c r="P387" s="98">
        <v>6072.19573366241</v>
      </c>
      <c r="Q387" s="98">
        <v>6197.0197344243052</v>
      </c>
      <c r="R387" s="98">
        <v>6002.3168650887801</v>
      </c>
      <c r="S387" s="98">
        <v>5581.8435222666021</v>
      </c>
      <c r="T387" s="98">
        <v>5533.6335360866733</v>
      </c>
      <c r="U387" s="98">
        <v>5064.9231247599564</v>
      </c>
      <c r="V387" s="98">
        <v>4657.0578380353691</v>
      </c>
      <c r="W387" s="98">
        <v>4565.8831596188438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39.97443398181602</v>
      </c>
      <c r="D388" s="98">
        <v>36.320960177729297</v>
      </c>
      <c r="E388" s="98">
        <v>36.960263163492975</v>
      </c>
      <c r="F388" s="98">
        <v>35.9393228793124</v>
      </c>
      <c r="G388" s="98">
        <v>33.141133946418648</v>
      </c>
      <c r="H388" s="98">
        <v>31.625178043353433</v>
      </c>
      <c r="I388" s="98">
        <v>29.013845606097767</v>
      </c>
      <c r="J388" s="98">
        <v>32.679006702504999</v>
      </c>
      <c r="K388" s="98">
        <v>31.322660364326762</v>
      </c>
      <c r="L388" s="98">
        <v>36.743769564728929</v>
      </c>
      <c r="M388" s="98">
        <v>28.043594150503331</v>
      </c>
      <c r="N388" s="98">
        <v>30.081305421293678</v>
      </c>
      <c r="O388" s="98">
        <v>31.565304741110324</v>
      </c>
      <c r="P388" s="98">
        <v>21.731819633222884</v>
      </c>
      <c r="Q388" s="98">
        <v>22.798384247572958</v>
      </c>
      <c r="R388" s="98">
        <v>22.174865878701414</v>
      </c>
      <c r="S388" s="98">
        <v>20.275904679073896</v>
      </c>
      <c r="T388" s="98">
        <v>19.871697052401725</v>
      </c>
      <c r="U388" s="98">
        <v>17.821733223954059</v>
      </c>
      <c r="V388" s="98">
        <v>15.969840371522512</v>
      </c>
      <c r="W388" s="98">
        <v>16.039518277434514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8.6265814427532437</v>
      </c>
      <c r="D389" s="122">
        <f t="shared" si="217"/>
        <v>2.1373288699109243</v>
      </c>
      <c r="E389" s="122">
        <f t="shared" si="217"/>
        <v>21.747567616381815</v>
      </c>
      <c r="F389" s="122">
        <f t="shared" si="217"/>
        <v>28.577863170676451</v>
      </c>
      <c r="G389" s="122">
        <f t="shared" si="217"/>
        <v>65.323307797032228</v>
      </c>
      <c r="H389" s="122">
        <f t="shared" si="217"/>
        <v>104.88015361380506</v>
      </c>
      <c r="I389" s="122">
        <f t="shared" si="217"/>
        <v>19.459268706193672</v>
      </c>
      <c r="J389" s="122">
        <f t="shared" si="217"/>
        <v>37.215033245675052</v>
      </c>
      <c r="K389" s="122">
        <f t="shared" si="217"/>
        <v>69.922518348408161</v>
      </c>
      <c r="L389" s="122">
        <f t="shared" si="217"/>
        <v>88.474649301995569</v>
      </c>
      <c r="M389" s="122">
        <f t="shared" si="217"/>
        <v>205.64899892422756</v>
      </c>
      <c r="N389" s="122">
        <f t="shared" si="217"/>
        <v>217.93955294013293</v>
      </c>
      <c r="O389" s="122">
        <f t="shared" si="217"/>
        <v>167.57090926020666</v>
      </c>
      <c r="P389" s="122">
        <f t="shared" si="217"/>
        <v>219.24609483240752</v>
      </c>
      <c r="Q389" s="122">
        <f t="shared" si="217"/>
        <v>212.71114250758151</v>
      </c>
      <c r="R389" s="122">
        <f t="shared" si="217"/>
        <v>223.50113195782603</v>
      </c>
      <c r="S389" s="122">
        <f t="shared" si="217"/>
        <v>136.72796386122408</v>
      </c>
      <c r="T389" s="122">
        <f t="shared" si="217"/>
        <v>89.120317157260956</v>
      </c>
      <c r="U389" s="122">
        <f t="shared" si="217"/>
        <v>67.225032681515316</v>
      </c>
      <c r="V389" s="122">
        <f t="shared" si="217"/>
        <v>58.749852599852396</v>
      </c>
      <c r="W389" s="122">
        <f t="shared" si="217"/>
        <v>127.57602979096093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8.6265814427532437</v>
      </c>
      <c r="D390" s="98">
        <f>RES_hhdet_in_tesh!D129</f>
        <v>2.1373288699109243</v>
      </c>
      <c r="E390" s="98">
        <f>RES_hhdet_in_tesh!E129</f>
        <v>21.747567616381815</v>
      </c>
      <c r="F390" s="98">
        <f>RES_hhdet_in_tesh!F129</f>
        <v>28.577863170676451</v>
      </c>
      <c r="G390" s="98">
        <f>RES_hhdet_in_tesh!G129</f>
        <v>65.323307797032228</v>
      </c>
      <c r="H390" s="98">
        <f>RES_hhdet_in_tesh!H129</f>
        <v>104.88015361380506</v>
      </c>
      <c r="I390" s="98">
        <f>RES_hhdet_in_tesh!I129</f>
        <v>19.459268706193672</v>
      </c>
      <c r="J390" s="98">
        <f>RES_hhdet_in_tesh!J129</f>
        <v>37.215033245675052</v>
      </c>
      <c r="K390" s="98">
        <f>RES_hhdet_in_tesh!K129</f>
        <v>69.922518348408161</v>
      </c>
      <c r="L390" s="98">
        <f>RES_hhdet_in_tesh!L129</f>
        <v>88.474649301995569</v>
      </c>
      <c r="M390" s="98">
        <f>RES_hhdet_in_tesh!M129</f>
        <v>205.64899892422756</v>
      </c>
      <c r="N390" s="98">
        <f>RES_hhdet_in_tesh!N129</f>
        <v>217.93955294013293</v>
      </c>
      <c r="O390" s="98">
        <f>RES_hhdet_in_tesh!O129</f>
        <v>167.57090926020666</v>
      </c>
      <c r="P390" s="98">
        <f>RES_hhdet_in_tesh!P129</f>
        <v>219.24609483240752</v>
      </c>
      <c r="Q390" s="98">
        <f>RES_hhdet_in_tesh!Q129</f>
        <v>212.71114250758151</v>
      </c>
      <c r="R390" s="98">
        <f>RES_hhdet_in_tesh!R129</f>
        <v>223.50113195782603</v>
      </c>
      <c r="S390" s="98">
        <f>RES_hhdet_in_tesh!S129</f>
        <v>136.72796386122408</v>
      </c>
      <c r="T390" s="98">
        <f>RES_hhdet_in_tesh!T129</f>
        <v>89.120317157260956</v>
      </c>
      <c r="U390" s="98">
        <f>RES_hhdet_in_tesh!U129</f>
        <v>67.225032681515316</v>
      </c>
      <c r="V390" s="98">
        <f>RES_hhdet_in_tesh!V129</f>
        <v>58.749852599852396</v>
      </c>
      <c r="W390" s="98">
        <f>RES_hhdet_in_tesh!W129</f>
        <v>127.57602979096093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981.75292615705507</v>
      </c>
      <c r="D391" s="122">
        <v>1031.6487924552587</v>
      </c>
      <c r="E391" s="122">
        <v>1069.3891637462632</v>
      </c>
      <c r="F391" s="122">
        <v>1061.337421190967</v>
      </c>
      <c r="G391" s="122">
        <v>1022.0792692526921</v>
      </c>
      <c r="H391" s="122">
        <v>995.9009759806496</v>
      </c>
      <c r="I391" s="122">
        <v>1000.7995175085427</v>
      </c>
      <c r="J391" s="122">
        <v>1012.6302808457309</v>
      </c>
      <c r="K391" s="122">
        <v>1014.3236803655459</v>
      </c>
      <c r="L391" s="122">
        <v>1179.6122518936702</v>
      </c>
      <c r="M391" s="122">
        <v>935.03650300272329</v>
      </c>
      <c r="N391" s="122">
        <v>982.24481609230327</v>
      </c>
      <c r="O391" s="122">
        <v>1067.6761384021418</v>
      </c>
      <c r="P391" s="122">
        <v>888.46543228996245</v>
      </c>
      <c r="Q391" s="122">
        <v>1071.5773077715958</v>
      </c>
      <c r="R391" s="122">
        <v>1074.4789273925794</v>
      </c>
      <c r="S391" s="122">
        <v>1013.8254993768704</v>
      </c>
      <c r="T391" s="122">
        <v>1006.9158985961262</v>
      </c>
      <c r="U391" s="122">
        <v>917.20121101352277</v>
      </c>
      <c r="V391" s="122">
        <v>818.09590435307302</v>
      </c>
      <c r="W391" s="122">
        <v>843.49194922742447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982.9516318828322</v>
      </c>
      <c r="D392" s="98">
        <v>1031.1488530001143</v>
      </c>
      <c r="E392" s="98">
        <v>1069.6834730228315</v>
      </c>
      <c r="F392" s="98">
        <v>1062.1651352197059</v>
      </c>
      <c r="G392" s="98">
        <v>1022.0222649668877</v>
      </c>
      <c r="H392" s="98">
        <v>995.59259253919708</v>
      </c>
      <c r="I392" s="98">
        <v>999.72940014251765</v>
      </c>
      <c r="J392" s="98">
        <v>1013.6288672794435</v>
      </c>
      <c r="K392" s="98">
        <v>1014.2778678162994</v>
      </c>
      <c r="L392" s="98">
        <v>1183.7277182340063</v>
      </c>
      <c r="M392" s="98">
        <v>933.22780069186081</v>
      </c>
      <c r="N392" s="98">
        <v>981.98692383880098</v>
      </c>
      <c r="O392" s="98">
        <v>1069.6189555820172</v>
      </c>
      <c r="P392" s="98">
        <v>884.07793451574844</v>
      </c>
      <c r="Q392" s="98">
        <v>1073.3772438668066</v>
      </c>
      <c r="R392" s="98">
        <v>1075.9459593382489</v>
      </c>
      <c r="S392" s="98">
        <v>1013.7014450928026</v>
      </c>
      <c r="T392" s="98">
        <v>1008.2461971284912</v>
      </c>
      <c r="U392" s="98">
        <v>917.1720469445886</v>
      </c>
      <c r="V392" s="98">
        <v>816.36947966018249</v>
      </c>
      <c r="W392" s="98">
        <v>843.86603817147989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983.03630757453698</v>
      </c>
      <c r="D393" s="98">
        <v>1031.172164557189</v>
      </c>
      <c r="E393" s="98">
        <v>1069.771430280219</v>
      </c>
      <c r="F393" s="98">
        <v>1062.3565128656007</v>
      </c>
      <c r="G393" s="98">
        <v>1022.1478173581389</v>
      </c>
      <c r="H393" s="98">
        <v>995.66493615774743</v>
      </c>
      <c r="I393" s="98">
        <v>999.79662908825594</v>
      </c>
      <c r="J393" s="98">
        <v>1013.903682176752</v>
      </c>
      <c r="K393" s="98">
        <v>1014.4498294472995</v>
      </c>
      <c r="L393" s="98">
        <v>1184.0140241530389</v>
      </c>
      <c r="M393" s="98">
        <v>933.01686227798916</v>
      </c>
      <c r="N393" s="98">
        <v>981.73321275015962</v>
      </c>
      <c r="O393" s="98">
        <v>1069.7325458003015</v>
      </c>
      <c r="P393" s="98">
        <v>0</v>
      </c>
      <c r="Q393" s="98">
        <v>1073.4411535090449</v>
      </c>
      <c r="R393" s="98">
        <v>1075.978056506352</v>
      </c>
      <c r="S393" s="98">
        <v>1013.2886772113691</v>
      </c>
      <c r="T393" s="98">
        <v>1007.6300353713652</v>
      </c>
      <c r="U393" s="98">
        <v>916.03687869919418</v>
      </c>
      <c r="V393" s="98">
        <v>814.7477363728284</v>
      </c>
      <c r="W393" s="98">
        <v>842.75753192012212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481.94294559484445</v>
      </c>
      <c r="D394" s="101">
        <v>526.06985023758773</v>
      </c>
      <c r="E394" s="101">
        <v>536.17993576501533</v>
      </c>
      <c r="F394" s="101">
        <v>533.58318449413866</v>
      </c>
      <c r="G394" s="101">
        <v>518.64486810082428</v>
      </c>
      <c r="H394" s="101">
        <v>497.93079856955819</v>
      </c>
      <c r="I394" s="101">
        <v>528.14505350378613</v>
      </c>
      <c r="J394" s="101">
        <v>494.48835858806018</v>
      </c>
      <c r="K394" s="101">
        <v>507.02648360404942</v>
      </c>
      <c r="L394" s="101">
        <v>526.50805125172553</v>
      </c>
      <c r="M394" s="101">
        <v>428.87498613235255</v>
      </c>
      <c r="N394" s="101">
        <v>432.56068968044008</v>
      </c>
      <c r="O394" s="101">
        <v>492.87091237683518</v>
      </c>
      <c r="P394" s="101">
        <v>0</v>
      </c>
      <c r="Q394" s="101">
        <v>514.53409056140902</v>
      </c>
      <c r="R394" s="101">
        <v>535.63780688641339</v>
      </c>
      <c r="S394" s="101">
        <v>503.84772688996452</v>
      </c>
      <c r="T394" s="101">
        <v>480.63243729839894</v>
      </c>
      <c r="U394" s="101">
        <v>419.42469076782294</v>
      </c>
      <c r="V394" s="101">
        <v>366.39714975554858</v>
      </c>
      <c r="W394" s="101">
        <v>381.79222300922828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501.09336197969259</v>
      </c>
      <c r="D395" s="104">
        <v>505.10231431960108</v>
      </c>
      <c r="E395" s="104">
        <v>533.59149451520375</v>
      </c>
      <c r="F395" s="104">
        <v>528.7733283714623</v>
      </c>
      <c r="G395" s="104">
        <v>503.5029492573147</v>
      </c>
      <c r="H395" s="104">
        <v>497.73413758818924</v>
      </c>
      <c r="I395" s="104">
        <v>471.65157558446981</v>
      </c>
      <c r="J395" s="104">
        <v>519.41532358869199</v>
      </c>
      <c r="K395" s="104">
        <v>507.42334584325005</v>
      </c>
      <c r="L395" s="104">
        <v>657.50597290131338</v>
      </c>
      <c r="M395" s="104">
        <v>504.1418761456365</v>
      </c>
      <c r="N395" s="104">
        <v>549.17252306971966</v>
      </c>
      <c r="O395" s="104">
        <v>576.86163342346629</v>
      </c>
      <c r="P395" s="104">
        <v>0</v>
      </c>
      <c r="Q395" s="104">
        <v>558.90706294763572</v>
      </c>
      <c r="R395" s="104">
        <v>540.34024961993873</v>
      </c>
      <c r="S395" s="104">
        <v>509.44095032140461</v>
      </c>
      <c r="T395" s="104">
        <v>526.99759807296618</v>
      </c>
      <c r="U395" s="104">
        <v>496.6121879313713</v>
      </c>
      <c r="V395" s="104">
        <v>448.35058661727976</v>
      </c>
      <c r="W395" s="104">
        <v>460.96530891089378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920.91714031803713</v>
      </c>
      <c r="D396" s="101">
        <v>1055.6829537798906</v>
      </c>
      <c r="E396" s="101">
        <v>1053.6827527400415</v>
      </c>
      <c r="F396" s="101">
        <v>1021.0839700869</v>
      </c>
      <c r="G396" s="101">
        <v>1024.1542230433568</v>
      </c>
      <c r="H396" s="101">
        <v>1005.9974490170794</v>
      </c>
      <c r="I396" s="101">
        <v>1044.564696441056</v>
      </c>
      <c r="J396" s="101">
        <v>959.31285693579991</v>
      </c>
      <c r="K396" s="101">
        <v>1015.8966573505018</v>
      </c>
      <c r="L396" s="101">
        <v>995.00278511614988</v>
      </c>
      <c r="M396" s="101">
        <v>1013.7425952774034</v>
      </c>
      <c r="N396" s="101">
        <v>994.11230136794541</v>
      </c>
      <c r="O396" s="101">
        <v>987.04649800605364</v>
      </c>
      <c r="P396" s="101">
        <v>1006.8301494704306</v>
      </c>
      <c r="Q396" s="101">
        <v>1014.4302096559886</v>
      </c>
      <c r="R396" s="101">
        <v>1028.9876253038717</v>
      </c>
      <c r="S396" s="101">
        <v>1017.5806676543938</v>
      </c>
      <c r="T396" s="101">
        <v>970.18524270792477</v>
      </c>
      <c r="U396" s="101">
        <v>918.13714011229786</v>
      </c>
      <c r="V396" s="101">
        <v>859.56561183591475</v>
      </c>
      <c r="W396" s="101">
        <v>833.07244836748953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921.13537449631372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1006.048469064859</v>
      </c>
      <c r="I397" s="104">
        <v>1044.6682270789763</v>
      </c>
      <c r="J397" s="104">
        <v>959.35948718075429</v>
      </c>
      <c r="K397" s="104">
        <v>1016.0740370742116</v>
      </c>
      <c r="L397" s="104">
        <v>994.62182039125219</v>
      </c>
      <c r="M397" s="104">
        <v>1014.0124326916959</v>
      </c>
      <c r="N397" s="104">
        <v>994.11976467654119</v>
      </c>
      <c r="O397" s="104">
        <v>987.01986148791127</v>
      </c>
      <c r="P397" s="104">
        <v>1007.6803685569204</v>
      </c>
      <c r="Q397" s="104">
        <v>1014.8683575978542</v>
      </c>
      <c r="R397" s="104">
        <v>1029.3601861476657</v>
      </c>
      <c r="S397" s="104">
        <v>1017.7160278010765</v>
      </c>
      <c r="T397" s="104">
        <v>969.18534718285878</v>
      </c>
      <c r="U397" s="104">
        <v>917.83202457959817</v>
      </c>
      <c r="V397" s="104">
        <v>859.02610738061423</v>
      </c>
      <c r="W397" s="104">
        <v>832.7472682931965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447.63143524979</v>
      </c>
      <c r="D398" s="98">
        <v>539.70706572535846</v>
      </c>
      <c r="E398" s="98">
        <v>526.94706109241588</v>
      </c>
      <c r="F398" s="98">
        <v>511.70840895897726</v>
      </c>
      <c r="G398" s="98">
        <v>520.07087147961442</v>
      </c>
      <c r="H398" s="98">
        <v>501.84816084475443</v>
      </c>
      <c r="I398" s="98">
        <v>556.38796050078463</v>
      </c>
      <c r="J398" s="98">
        <v>462.76712169912247</v>
      </c>
      <c r="K398" s="98">
        <v>506.31134114066788</v>
      </c>
      <c r="L398" s="98">
        <v>419.10787908656778</v>
      </c>
      <c r="M398" s="98">
        <v>469.75936887107389</v>
      </c>
      <c r="N398" s="98">
        <v>439.41061118793937</v>
      </c>
      <c r="O398" s="98">
        <v>446.09327242572436</v>
      </c>
      <c r="P398" s="98">
        <v>474.19518838680159</v>
      </c>
      <c r="Q398" s="98">
        <v>483.05812874972423</v>
      </c>
      <c r="R398" s="98">
        <v>507.71347396388859</v>
      </c>
      <c r="S398" s="98">
        <v>505.02632169529147</v>
      </c>
      <c r="T398" s="98">
        <v>459.90990953751634</v>
      </c>
      <c r="U398" s="98">
        <v>419.99732403590593</v>
      </c>
      <c r="V398" s="98">
        <v>389.18761763241866</v>
      </c>
      <c r="W398" s="98">
        <v>375.97192149309444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473.50393924652377</v>
      </c>
      <c r="D399" s="98">
        <v>516.24732328372136</v>
      </c>
      <c r="E399" s="98">
        <v>527.04909434218803</v>
      </c>
      <c r="F399" s="98">
        <v>509.78657581539227</v>
      </c>
      <c r="G399" s="98">
        <v>504.36121803471093</v>
      </c>
      <c r="H399" s="98">
        <v>504.20030822010455</v>
      </c>
      <c r="I399" s="98">
        <v>488.28026657819191</v>
      </c>
      <c r="J399" s="98">
        <v>496.59236548163193</v>
      </c>
      <c r="K399" s="98">
        <v>509.76269593354351</v>
      </c>
      <c r="L399" s="98">
        <v>575.51394130468441</v>
      </c>
      <c r="M399" s="98">
        <v>544.25306382062229</v>
      </c>
      <c r="N399" s="98">
        <v>554.70915348860183</v>
      </c>
      <c r="O399" s="98">
        <v>540.92658906218696</v>
      </c>
      <c r="P399" s="98">
        <v>533.48518017011884</v>
      </c>
      <c r="Q399" s="98">
        <v>531.81022884813012</v>
      </c>
      <c r="R399" s="98">
        <v>521.64671218377725</v>
      </c>
      <c r="S399" s="98">
        <v>512.68970610578504</v>
      </c>
      <c r="T399" s="98">
        <v>509.27543764534249</v>
      </c>
      <c r="U399" s="98">
        <v>497.83470054369224</v>
      </c>
      <c r="V399" s="98">
        <v>469.83848974819546</v>
      </c>
      <c r="W399" s="98">
        <v>456.775346800102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184.36807780003682</v>
      </c>
      <c r="D400" s="122">
        <v>184.77343090934841</v>
      </c>
      <c r="E400" s="122">
        <v>184.44808167902949</v>
      </c>
      <c r="F400" s="122">
        <v>190.00362090318526</v>
      </c>
      <c r="G400" s="122">
        <v>190.68201311976745</v>
      </c>
      <c r="H400" s="122">
        <v>208.86200419255871</v>
      </c>
      <c r="I400" s="122">
        <v>195.50026709432706</v>
      </c>
      <c r="J400" s="122">
        <v>200.84033879953498</v>
      </c>
      <c r="K400" s="122">
        <v>183.54126995405886</v>
      </c>
      <c r="L400" s="122">
        <v>224.42072334852878</v>
      </c>
      <c r="M400" s="122">
        <v>223.86018682966807</v>
      </c>
      <c r="N400" s="122">
        <v>223.77945047828436</v>
      </c>
      <c r="O400" s="122">
        <v>219.40857941510924</v>
      </c>
      <c r="P400" s="122">
        <v>215.15533478638588</v>
      </c>
      <c r="Q400" s="122">
        <v>211.44802597261344</v>
      </c>
      <c r="R400" s="122">
        <v>207.76089288381812</v>
      </c>
      <c r="S400" s="122">
        <v>204.61424747202884</v>
      </c>
      <c r="T400" s="122">
        <v>201.73695199491087</v>
      </c>
      <c r="U400" s="122">
        <v>199.09003211176582</v>
      </c>
      <c r="V400" s="122">
        <v>196.45530924446305</v>
      </c>
      <c r="W400" s="122">
        <v>195.6967026308705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184.36807780003682</v>
      </c>
      <c r="D402" s="33">
        <v>184.77343090934841</v>
      </c>
      <c r="E402" s="33">
        <v>184.44808167902949</v>
      </c>
      <c r="F402" s="33">
        <v>190.00362090318526</v>
      </c>
      <c r="G402" s="33">
        <v>190.68201311976745</v>
      </c>
      <c r="H402" s="33">
        <v>208.86200419255871</v>
      </c>
      <c r="I402" s="33">
        <v>195.50026709432706</v>
      </c>
      <c r="J402" s="33">
        <v>200.84033879953498</v>
      </c>
      <c r="K402" s="33">
        <v>183.54126995405886</v>
      </c>
      <c r="L402" s="33">
        <v>224.42072334852878</v>
      </c>
      <c r="M402" s="33">
        <v>223.86018682966807</v>
      </c>
      <c r="N402" s="33">
        <v>223.77945047828436</v>
      </c>
      <c r="O402" s="33">
        <v>219.40857941510924</v>
      </c>
      <c r="P402" s="33">
        <v>215.15533478638588</v>
      </c>
      <c r="Q402" s="33">
        <v>211.44802597261344</v>
      </c>
      <c r="R402" s="33">
        <v>207.76089288381812</v>
      </c>
      <c r="S402" s="33">
        <v>204.61424747202884</v>
      </c>
      <c r="T402" s="33">
        <v>201.73695199491087</v>
      </c>
      <c r="U402" s="33">
        <v>199.09003211176582</v>
      </c>
      <c r="V402" s="33">
        <v>196.45530924446305</v>
      </c>
      <c r="W402" s="33">
        <v>195.6967026308705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107.40457336842958</v>
      </c>
      <c r="D423" s="118">
        <f t="shared" si="225"/>
        <v>100.13152935566688</v>
      </c>
      <c r="E423" s="118">
        <f t="shared" si="225"/>
        <v>102.81094240375131</v>
      </c>
      <c r="F423" s="118">
        <f t="shared" si="225"/>
        <v>100.26326954192061</v>
      </c>
      <c r="G423" s="118">
        <f t="shared" si="225"/>
        <v>93.702413086490026</v>
      </c>
      <c r="H423" s="118">
        <f t="shared" si="225"/>
        <v>91.119981234089295</v>
      </c>
      <c r="I423" s="118">
        <f t="shared" si="225"/>
        <v>84.794950344177479</v>
      </c>
      <c r="J423" s="118">
        <f t="shared" si="225"/>
        <v>92.442209972177722</v>
      </c>
      <c r="K423" s="118">
        <f t="shared" si="225"/>
        <v>89.524006845824772</v>
      </c>
      <c r="L423" s="118">
        <f t="shared" si="225"/>
        <v>102.19575004585566</v>
      </c>
      <c r="M423" s="118">
        <f t="shared" si="225"/>
        <v>81.45634618912203</v>
      </c>
      <c r="N423" s="118">
        <f t="shared" si="225"/>
        <v>86.217020252624877</v>
      </c>
      <c r="O423" s="118">
        <f t="shared" si="225"/>
        <v>88.435863333450058</v>
      </c>
      <c r="P423" s="118">
        <f t="shared" si="225"/>
        <v>65.973114617519911</v>
      </c>
      <c r="Q423" s="118">
        <f t="shared" si="225"/>
        <v>67.763553156040274</v>
      </c>
      <c r="R423" s="118">
        <f t="shared" ref="R423:V423" si="226">R424+R427+R429+R438</f>
        <v>65.309909913790221</v>
      </c>
      <c r="S423" s="118">
        <f t="shared" si="226"/>
        <v>60.143915422610064</v>
      </c>
      <c r="T423" s="118">
        <f t="shared" si="226"/>
        <v>58.867464221374547</v>
      </c>
      <c r="U423" s="118">
        <f t="shared" si="226"/>
        <v>53.413172547210905</v>
      </c>
      <c r="V423" s="118">
        <f t="shared" si="226"/>
        <v>48.541644395218093</v>
      </c>
      <c r="W423" s="118">
        <f t="shared" ref="W423" si="227">W424+W427+W429+W438</f>
        <v>47.457994728488522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94.612347324932742</v>
      </c>
      <c r="D424" s="123">
        <f t="shared" si="228"/>
        <v>86.921905637696412</v>
      </c>
      <c r="E424" s="123">
        <f t="shared" si="228"/>
        <v>89.277760458781273</v>
      </c>
      <c r="F424" s="123">
        <f t="shared" si="228"/>
        <v>86.986320185362374</v>
      </c>
      <c r="G424" s="123">
        <f t="shared" si="228"/>
        <v>80.905465508675505</v>
      </c>
      <c r="H424" s="123">
        <f t="shared" si="228"/>
        <v>78.400634324803207</v>
      </c>
      <c r="I424" s="123">
        <f t="shared" si="228"/>
        <v>72.679666696554634</v>
      </c>
      <c r="J424" s="123">
        <f t="shared" si="228"/>
        <v>80.301909706201215</v>
      </c>
      <c r="K424" s="123">
        <f t="shared" si="228"/>
        <v>77.535171844531135</v>
      </c>
      <c r="L424" s="123">
        <f t="shared" si="228"/>
        <v>88.252325285482456</v>
      </c>
      <c r="M424" s="123">
        <f t="shared" si="228"/>
        <v>69.910847292464823</v>
      </c>
      <c r="N424" s="123">
        <f t="shared" si="228"/>
        <v>74.336584700500978</v>
      </c>
      <c r="O424" s="123">
        <f t="shared" si="228"/>
        <v>76.169697922277464</v>
      </c>
      <c r="P424" s="123">
        <f t="shared" si="228"/>
        <v>55.432666566557849</v>
      </c>
      <c r="Q424" s="123">
        <f t="shared" si="228"/>
        <v>55.838261340696604</v>
      </c>
      <c r="R424" s="123">
        <f t="shared" ref="R424:V424" si="229">SUM(R425:R426)</f>
        <v>53.531613379492875</v>
      </c>
      <c r="S424" s="123">
        <f t="shared" si="229"/>
        <v>49.231609827205105</v>
      </c>
      <c r="T424" s="123">
        <f t="shared" si="229"/>
        <v>48.273291489707738</v>
      </c>
      <c r="U424" s="123">
        <f t="shared" si="229"/>
        <v>43.765840623015784</v>
      </c>
      <c r="V424" s="123">
        <f t="shared" si="229"/>
        <v>39.865430249509039</v>
      </c>
      <c r="W424" s="123">
        <f t="shared" ref="W424" si="230">SUM(W425:W426)</f>
        <v>38.602590089912034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94.241408136812808</v>
      </c>
      <c r="D425" s="99">
        <v>86.587073359570994</v>
      </c>
      <c r="E425" s="99">
        <v>88.939469116838069</v>
      </c>
      <c r="F425" s="99">
        <v>86.662747412511621</v>
      </c>
      <c r="G425" s="99">
        <v>80.611082942392827</v>
      </c>
      <c r="H425" s="99">
        <v>78.122008869777503</v>
      </c>
      <c r="I425" s="99">
        <v>72.42841903231897</v>
      </c>
      <c r="J425" s="99">
        <v>80.022546604836037</v>
      </c>
      <c r="K425" s="99">
        <v>77.268091816398012</v>
      </c>
      <c r="L425" s="99">
        <v>87.941203803484512</v>
      </c>
      <c r="M425" s="99">
        <v>69.678540922885375</v>
      </c>
      <c r="N425" s="99">
        <v>74.088674946492588</v>
      </c>
      <c r="O425" s="99">
        <v>75.912451653507404</v>
      </c>
      <c r="P425" s="99">
        <v>55.256758382015263</v>
      </c>
      <c r="Q425" s="99">
        <v>55.654966438414959</v>
      </c>
      <c r="R425" s="99">
        <v>53.354296053686809</v>
      </c>
      <c r="S425" s="99">
        <v>49.07050448183162</v>
      </c>
      <c r="T425" s="99">
        <v>48.116409960698626</v>
      </c>
      <c r="U425" s="99">
        <v>43.625865803011614</v>
      </c>
      <c r="V425" s="99">
        <v>39.740656638616954</v>
      </c>
      <c r="W425" s="99">
        <v>38.47836593648389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0.37093918811993454</v>
      </c>
      <c r="D426" s="99">
        <v>0.33483227812541438</v>
      </c>
      <c r="E426" s="99">
        <v>0.3382913419432052</v>
      </c>
      <c r="F426" s="99">
        <v>0.32357277285074643</v>
      </c>
      <c r="G426" s="99">
        <v>0.2943825662826845</v>
      </c>
      <c r="H426" s="99">
        <v>0.27862545502570252</v>
      </c>
      <c r="I426" s="99">
        <v>0.25124766423566919</v>
      </c>
      <c r="J426" s="99">
        <v>0.27936310136517145</v>
      </c>
      <c r="K426" s="99">
        <v>0.26708002813312592</v>
      </c>
      <c r="L426" s="99">
        <v>0.3111214819979467</v>
      </c>
      <c r="M426" s="99">
        <v>0.23230636957945339</v>
      </c>
      <c r="N426" s="99">
        <v>0.24790975400839282</v>
      </c>
      <c r="O426" s="99">
        <v>0.25724626877006307</v>
      </c>
      <c r="P426" s="99">
        <v>0.17590818454258808</v>
      </c>
      <c r="Q426" s="99">
        <v>0.18329490228164613</v>
      </c>
      <c r="R426" s="99">
        <v>0.17731732580606757</v>
      </c>
      <c r="S426" s="99">
        <v>0.16110534537348462</v>
      </c>
      <c r="T426" s="99">
        <v>0.1568815290091149</v>
      </c>
      <c r="U426" s="99">
        <v>0.13997482000417119</v>
      </c>
      <c r="V426" s="99">
        <v>0.12477361089208679</v>
      </c>
      <c r="W426" s="99">
        <v>0.12422415342814239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3.0669634766734146E-2</v>
      </c>
      <c r="D427" s="123">
        <f t="shared" si="231"/>
        <v>7.2855233385637755E-3</v>
      </c>
      <c r="E427" s="123">
        <f t="shared" si="231"/>
        <v>7.109362667024624E-2</v>
      </c>
      <c r="F427" s="123">
        <f t="shared" si="231"/>
        <v>8.8864812542577012E-2</v>
      </c>
      <c r="G427" s="123">
        <f t="shared" si="231"/>
        <v>0.19394818210120218</v>
      </c>
      <c r="H427" s="123">
        <f t="shared" si="231"/>
        <v>0.2991348147470333</v>
      </c>
      <c r="I427" s="123">
        <f t="shared" si="231"/>
        <v>5.2870887264399362E-2</v>
      </c>
      <c r="J427" s="123">
        <f t="shared" si="231"/>
        <v>9.6781922259752531E-2</v>
      </c>
      <c r="K427" s="123">
        <f t="shared" si="231"/>
        <v>0.17589068552941983</v>
      </c>
      <c r="L427" s="123">
        <f t="shared" si="231"/>
        <v>0.21436031513928022</v>
      </c>
      <c r="M427" s="123">
        <f t="shared" si="231"/>
        <v>0.4705482872546794</v>
      </c>
      <c r="N427" s="123">
        <f t="shared" si="231"/>
        <v>0.47614893353669452</v>
      </c>
      <c r="O427" s="123">
        <f t="shared" si="231"/>
        <v>0.34543055674917938</v>
      </c>
      <c r="P427" s="123">
        <f t="shared" si="231"/>
        <v>0.42762845429173202</v>
      </c>
      <c r="Q427" s="123">
        <f t="shared" si="231"/>
        <v>0.39595884455100344</v>
      </c>
      <c r="R427" s="123">
        <f t="shared" si="231"/>
        <v>0.40388084568026139</v>
      </c>
      <c r="S427" s="123">
        <f t="shared" si="231"/>
        <v>0.24091713816334878</v>
      </c>
      <c r="T427" s="123">
        <f t="shared" si="231"/>
        <v>0.15362340131576996</v>
      </c>
      <c r="U427" s="123">
        <f t="shared" si="231"/>
        <v>0.1136923742351142</v>
      </c>
      <c r="V427" s="123">
        <f t="shared" si="231"/>
        <v>9.7465900326299065E-2</v>
      </c>
      <c r="W427" s="123">
        <f t="shared" si="231"/>
        <v>0.20698541291264236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3.0669634766734146E-2</v>
      </c>
      <c r="D428" s="99">
        <f>RES_hhdet_in_fecs!D129</f>
        <v>7.2855233385637755E-3</v>
      </c>
      <c r="E428" s="99">
        <f>RES_hhdet_in_fecs!E129</f>
        <v>7.109362667024624E-2</v>
      </c>
      <c r="F428" s="99">
        <f>RES_hhdet_in_fecs!F129</f>
        <v>8.8864812542577012E-2</v>
      </c>
      <c r="G428" s="99">
        <f>RES_hhdet_in_fecs!G129</f>
        <v>0.19394818210120218</v>
      </c>
      <c r="H428" s="99">
        <f>RES_hhdet_in_fecs!H129</f>
        <v>0.2991348147470333</v>
      </c>
      <c r="I428" s="99">
        <f>RES_hhdet_in_fecs!I129</f>
        <v>5.2870887264399362E-2</v>
      </c>
      <c r="J428" s="99">
        <f>RES_hhdet_in_fecs!J129</f>
        <v>9.6781922259752531E-2</v>
      </c>
      <c r="K428" s="99">
        <f>RES_hhdet_in_fecs!K129</f>
        <v>0.17589068552941983</v>
      </c>
      <c r="L428" s="99">
        <f>RES_hhdet_in_fecs!L129</f>
        <v>0.21436031513928022</v>
      </c>
      <c r="M428" s="99">
        <f>RES_hhdet_in_fecs!M129</f>
        <v>0.4705482872546794</v>
      </c>
      <c r="N428" s="99">
        <f>RES_hhdet_in_fecs!N129</f>
        <v>0.47614893353669452</v>
      </c>
      <c r="O428" s="99">
        <f>RES_hhdet_in_fecs!O129</f>
        <v>0.34543055674917938</v>
      </c>
      <c r="P428" s="99">
        <f>RES_hhdet_in_fecs!P129</f>
        <v>0.42762845429173202</v>
      </c>
      <c r="Q428" s="99">
        <f>RES_hhdet_in_fecs!Q129</f>
        <v>0.39595884455100344</v>
      </c>
      <c r="R428" s="99">
        <f>RES_hhdet_in_fecs!R129</f>
        <v>0.40388084568026139</v>
      </c>
      <c r="S428" s="99">
        <f>RES_hhdet_in_fecs!S129</f>
        <v>0.24091713816334878</v>
      </c>
      <c r="T428" s="99">
        <f>RES_hhdet_in_fecs!T129</f>
        <v>0.15362340131576996</v>
      </c>
      <c r="U428" s="99">
        <f>RES_hhdet_in_fecs!U129</f>
        <v>0.1136923742351142</v>
      </c>
      <c r="V428" s="99">
        <f>RES_hhdet_in_fecs!V129</f>
        <v>9.7465900326299065E-2</v>
      </c>
      <c r="W428" s="99">
        <f>RES_hhdet_in_fecs!W129</f>
        <v>0.20698541291264236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10.537568441437235</v>
      </c>
      <c r="D429" s="123">
        <v>10.99174548074404</v>
      </c>
      <c r="E429" s="123">
        <v>11.27494880994564</v>
      </c>
      <c r="F429" s="123">
        <v>10.97572644484389</v>
      </c>
      <c r="G429" s="123">
        <v>10.416408326174347</v>
      </c>
      <c r="H429" s="123">
        <v>10.04904908400014</v>
      </c>
      <c r="I429" s="123">
        <v>9.8850356707715754</v>
      </c>
      <c r="J429" s="123">
        <v>9.8397316364004048</v>
      </c>
      <c r="K429" s="123">
        <v>9.8084737820918146</v>
      </c>
      <c r="L429" s="123">
        <v>11.300840603617642</v>
      </c>
      <c r="M429" s="123">
        <v>8.7127220063485051</v>
      </c>
      <c r="N429" s="123">
        <v>9.0647158058626687</v>
      </c>
      <c r="O429" s="123">
        <v>9.6650220395998296</v>
      </c>
      <c r="P429" s="123">
        <v>7.9316818935071725</v>
      </c>
      <c r="Q429" s="123">
        <v>9.4199068042968719</v>
      </c>
      <c r="R429" s="123">
        <v>9.3385459338541352</v>
      </c>
      <c r="S429" s="123">
        <v>8.7094180294930563</v>
      </c>
      <c r="T429" s="123">
        <v>8.5495506782587896</v>
      </c>
      <c r="U429" s="123">
        <v>7.705186053145872</v>
      </c>
      <c r="V429" s="123">
        <v>6.8062980766443761</v>
      </c>
      <c r="W429" s="123">
        <v>6.9143859166775323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10.542810272134318</v>
      </c>
      <c r="D430" s="99">
        <v>10.960660795365451</v>
      </c>
      <c r="E430" s="99">
        <v>11.260874623870857</v>
      </c>
      <c r="F430" s="99">
        <v>10.971590529849319</v>
      </c>
      <c r="G430" s="99">
        <v>10.388949309965714</v>
      </c>
      <c r="H430" s="99">
        <v>10.011671958776335</v>
      </c>
      <c r="I430" s="99">
        <v>9.8551032032102093</v>
      </c>
      <c r="J430" s="99">
        <v>9.8368980155488792</v>
      </c>
      <c r="K430" s="99">
        <v>9.7892514322311133</v>
      </c>
      <c r="L430" s="99">
        <v>11.310138399200808</v>
      </c>
      <c r="M430" s="99">
        <v>8.6863314040566451</v>
      </c>
      <c r="N430" s="99">
        <v>9.0413958181798559</v>
      </c>
      <c r="O430" s="99">
        <v>9.6663774430139764</v>
      </c>
      <c r="P430" s="99">
        <v>7.8674276268705388</v>
      </c>
      <c r="Q430" s="99">
        <v>9.4112771410065434</v>
      </c>
      <c r="R430" s="99">
        <v>9.3253622624230932</v>
      </c>
      <c r="S430" s="99">
        <v>8.6785679564754421</v>
      </c>
      <c r="T430" s="99">
        <v>8.5278303154010331</v>
      </c>
      <c r="U430" s="99">
        <v>7.6759404502530346</v>
      </c>
      <c r="V430" s="99">
        <v>6.7619098797690285</v>
      </c>
      <c r="W430" s="99">
        <v>6.8962548608723822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9.8190098348306574</v>
      </c>
      <c r="D431" s="99">
        <v>10.248282234215617</v>
      </c>
      <c r="E431" s="99">
        <v>10.528402027754842</v>
      </c>
      <c r="F431" s="99">
        <v>10.272334121097179</v>
      </c>
      <c r="G431" s="99">
        <v>9.7445351205957405</v>
      </c>
      <c r="H431" s="99">
        <v>9.3923464724945624</v>
      </c>
      <c r="I431" s="99">
        <v>9.2906365324552898</v>
      </c>
      <c r="J431" s="99">
        <v>9.239155947385008</v>
      </c>
      <c r="K431" s="99">
        <v>9.2202048706498445</v>
      </c>
      <c r="L431" s="99">
        <v>10.597932971155952</v>
      </c>
      <c r="M431" s="99">
        <v>8.1680877727943795</v>
      </c>
      <c r="N431" s="99">
        <v>8.5086011035859404</v>
      </c>
      <c r="O431" s="99">
        <v>9.1554027783297762</v>
      </c>
      <c r="P431" s="99">
        <v>0</v>
      </c>
      <c r="Q431" s="99">
        <v>9.0049016910659638</v>
      </c>
      <c r="R431" s="99">
        <v>8.9631754882914798</v>
      </c>
      <c r="S431" s="99">
        <v>8.3614166168052204</v>
      </c>
      <c r="T431" s="99">
        <v>8.2257288551297663</v>
      </c>
      <c r="U431" s="99">
        <v>7.4106972777012663</v>
      </c>
      <c r="V431" s="99">
        <v>6.5378305231007623</v>
      </c>
      <c r="W431" s="99">
        <v>6.6902094702834631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5.1691587587756871</v>
      </c>
      <c r="D432" s="102">
        <v>5.5918921563521957</v>
      </c>
      <c r="E432" s="102">
        <v>5.6445249316814428</v>
      </c>
      <c r="F432" s="102">
        <v>5.5116252828914378</v>
      </c>
      <c r="G432" s="102">
        <v>5.2720722720731397</v>
      </c>
      <c r="H432" s="102">
        <v>5.0071885335503694</v>
      </c>
      <c r="I432" s="102">
        <v>5.2063328414696972</v>
      </c>
      <c r="J432" s="102">
        <v>4.7988289504445509</v>
      </c>
      <c r="K432" s="102">
        <v>4.8935404077051121</v>
      </c>
      <c r="L432" s="102">
        <v>5.0306154331120698</v>
      </c>
      <c r="M432" s="102">
        <v>3.9918980742900865</v>
      </c>
      <c r="N432" s="102">
        <v>3.9826929624449163</v>
      </c>
      <c r="O432" s="102">
        <v>4.4541808509038123</v>
      </c>
      <c r="P432" s="102">
        <v>0</v>
      </c>
      <c r="Q432" s="102">
        <v>4.5113895906014445</v>
      </c>
      <c r="R432" s="102">
        <v>4.6424418878228488</v>
      </c>
      <c r="S432" s="102">
        <v>4.3135745329138055</v>
      </c>
      <c r="T432" s="102">
        <v>4.0652291881007967</v>
      </c>
      <c r="U432" s="102">
        <v>3.510223583922754</v>
      </c>
      <c r="V432" s="102">
        <v>3.0348323505216603</v>
      </c>
      <c r="W432" s="102">
        <v>3.1200882067440547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4.6498510760549712</v>
      </c>
      <c r="D433" s="105">
        <v>4.6563900778634215</v>
      </c>
      <c r="E433" s="105">
        <v>4.883877096073399</v>
      </c>
      <c r="F433" s="105">
        <v>4.7607088382057396</v>
      </c>
      <c r="G433" s="105">
        <v>4.4724628485225999</v>
      </c>
      <c r="H433" s="105">
        <v>4.3851579389441921</v>
      </c>
      <c r="I433" s="105">
        <v>4.0843036909855925</v>
      </c>
      <c r="J433" s="105">
        <v>4.4403269969404571</v>
      </c>
      <c r="K433" s="105">
        <v>4.3266644629447324</v>
      </c>
      <c r="L433" s="105">
        <v>5.5673175380438824</v>
      </c>
      <c r="M433" s="105">
        <v>4.1761896985042926</v>
      </c>
      <c r="N433" s="105">
        <v>4.5259081411410227</v>
      </c>
      <c r="O433" s="105">
        <v>4.7012219274259648</v>
      </c>
      <c r="P433" s="105">
        <v>0</v>
      </c>
      <c r="Q433" s="105">
        <v>4.4935121004645175</v>
      </c>
      <c r="R433" s="105">
        <v>4.320733600468631</v>
      </c>
      <c r="S433" s="105">
        <v>4.0478420838914122</v>
      </c>
      <c r="T433" s="105">
        <v>4.1604996670289687</v>
      </c>
      <c r="U433" s="105">
        <v>3.9004736937785127</v>
      </c>
      <c r="V433" s="105">
        <v>3.5029981725791015</v>
      </c>
      <c r="W433" s="105">
        <v>3.5701212635394071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11.788786199032552</v>
      </c>
      <c r="D434" s="102">
        <v>13.406802983963431</v>
      </c>
      <c r="E434" s="102">
        <v>13.265856793977923</v>
      </c>
      <c r="F434" s="102">
        <v>12.626289864421144</v>
      </c>
      <c r="G434" s="102">
        <v>12.474490144347975</v>
      </c>
      <c r="H434" s="102">
        <v>12.132774852662697</v>
      </c>
      <c r="I434" s="102">
        <v>12.360131881898278</v>
      </c>
      <c r="J434" s="102">
        <v>11.183608400931282</v>
      </c>
      <c r="K434" s="102">
        <v>11.785984744251436</v>
      </c>
      <c r="L434" s="102">
        <v>11.433701947267252</v>
      </c>
      <c r="M434" s="102">
        <v>11.343719215788616</v>
      </c>
      <c r="N434" s="102">
        <v>10.984866544533299</v>
      </c>
      <c r="O434" s="102">
        <v>10.665483195154394</v>
      </c>
      <c r="P434" s="102">
        <v>10.65147806405683</v>
      </c>
      <c r="Q434" s="102">
        <v>10.512235553607889</v>
      </c>
      <c r="R434" s="102">
        <v>10.501473479857845</v>
      </c>
      <c r="S434" s="102">
        <v>10.220097801391956</v>
      </c>
      <c r="T434" s="102">
        <v>9.5922953787242591</v>
      </c>
      <c r="U434" s="102">
        <v>8.9534586581162294</v>
      </c>
      <c r="V434" s="102">
        <v>8.2752542755682832</v>
      </c>
      <c r="W434" s="102">
        <v>7.9030545939654324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10.124028685246945</v>
      </c>
      <c r="D435" s="105">
        <v>11.613222951968268</v>
      </c>
      <c r="E435" s="105">
        <v>11.458254526676669</v>
      </c>
      <c r="F435" s="105">
        <v>10.917333701763631</v>
      </c>
      <c r="G435" s="105">
        <v>10.814697933128059</v>
      </c>
      <c r="H435" s="105">
        <v>10.494637582475091</v>
      </c>
      <c r="I435" s="105">
        <v>10.811932190687706</v>
      </c>
      <c r="J435" s="105">
        <v>9.6401300554343443</v>
      </c>
      <c r="K435" s="105">
        <v>10.220612246600322</v>
      </c>
      <c r="L435" s="105">
        <v>9.6890855287110718</v>
      </c>
      <c r="M435" s="105">
        <v>9.7650404391164969</v>
      </c>
      <c r="N435" s="105">
        <v>9.4269916749407692</v>
      </c>
      <c r="O435" s="105">
        <v>9.2286030783203561</v>
      </c>
      <c r="P435" s="105">
        <v>9.3349104813005948</v>
      </c>
      <c r="Q435" s="105">
        <v>9.2814447255743335</v>
      </c>
      <c r="R435" s="105">
        <v>9.3527931604365921</v>
      </c>
      <c r="S435" s="105">
        <v>9.1459005241732729</v>
      </c>
      <c r="T435" s="105">
        <v>8.5677524325078149</v>
      </c>
      <c r="U435" s="105">
        <v>8.0057911844176441</v>
      </c>
      <c r="V435" s="105">
        <v>7.4176918919022885</v>
      </c>
      <c r="W435" s="105">
        <v>7.1043790538009501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5.730191192123371</v>
      </c>
      <c r="D436" s="99">
        <v>6.8540903055459701</v>
      </c>
      <c r="E436" s="99">
        <v>6.6342589667348912</v>
      </c>
      <c r="F436" s="99">
        <v>6.3275684339926874</v>
      </c>
      <c r="G436" s="99">
        <v>6.3346113453073807</v>
      </c>
      <c r="H436" s="99">
        <v>6.0525111188914043</v>
      </c>
      <c r="I436" s="99">
        <v>6.583631050064092</v>
      </c>
      <c r="J436" s="99">
        <v>5.3949097340779719</v>
      </c>
      <c r="K436" s="99">
        <v>5.8740007650862367</v>
      </c>
      <c r="L436" s="99">
        <v>4.8160212663804352</v>
      </c>
      <c r="M436" s="99">
        <v>5.2565793370863929</v>
      </c>
      <c r="N436" s="99">
        <v>4.8554543742284721</v>
      </c>
      <c r="O436" s="99">
        <v>4.8202392796482156</v>
      </c>
      <c r="P436" s="99">
        <v>5.0166154140695518</v>
      </c>
      <c r="Q436" s="99">
        <v>5.005786289846589</v>
      </c>
      <c r="R436" s="99">
        <v>5.1815390691639758</v>
      </c>
      <c r="S436" s="99">
        <v>5.0722449473225604</v>
      </c>
      <c r="T436" s="99">
        <v>4.5471642998535318</v>
      </c>
      <c r="U436" s="99">
        <v>4.0957156757812783</v>
      </c>
      <c r="V436" s="99">
        <v>3.7468070528462487</v>
      </c>
      <c r="W436" s="99">
        <v>3.5667085463943731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4.7591326464222972</v>
      </c>
      <c r="E437" s="99">
        <v>4.8239955599417774</v>
      </c>
      <c r="F437" s="99">
        <v>4.5897652677709448</v>
      </c>
      <c r="G437" s="99">
        <v>4.4800865878206784</v>
      </c>
      <c r="H437" s="99">
        <v>4.4421264635836879</v>
      </c>
      <c r="I437" s="99">
        <v>4.2283011406236133</v>
      </c>
      <c r="J437" s="99">
        <v>4.2452203213563751</v>
      </c>
      <c r="K437" s="99">
        <v>4.3466114815140866</v>
      </c>
      <c r="L437" s="99">
        <v>4.8730642623306375</v>
      </c>
      <c r="M437" s="99">
        <v>4.5084611020301066</v>
      </c>
      <c r="N437" s="99">
        <v>4.5715373007122979</v>
      </c>
      <c r="O437" s="99">
        <v>4.4083637986721396</v>
      </c>
      <c r="P437" s="99">
        <v>4.3182950672310429</v>
      </c>
      <c r="Q437" s="99">
        <v>4.2756584357277463</v>
      </c>
      <c r="R437" s="99">
        <v>4.1712540912726155</v>
      </c>
      <c r="S437" s="99">
        <v>4.0736555768507117</v>
      </c>
      <c r="T437" s="99">
        <v>4.0205881326542841</v>
      </c>
      <c r="U437" s="99">
        <v>3.9100755086363659</v>
      </c>
      <c r="V437" s="99">
        <v>3.6708848390560389</v>
      </c>
      <c r="W437" s="99">
        <v>3.5376705074065766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2.2239879672928642</v>
      </c>
      <c r="D438" s="123">
        <v>2.2105927138878698</v>
      </c>
      <c r="E438" s="123">
        <v>2.1871395083541509</v>
      </c>
      <c r="F438" s="123">
        <v>2.2123580991717637</v>
      </c>
      <c r="G438" s="123">
        <v>2.1865910695389728</v>
      </c>
      <c r="H438" s="123">
        <v>2.3711630105389094</v>
      </c>
      <c r="I438" s="123">
        <v>2.1773770895868756</v>
      </c>
      <c r="J438" s="123">
        <v>2.2037867073163473</v>
      </c>
      <c r="K438" s="123">
        <v>2.0044705336723982</v>
      </c>
      <c r="L438" s="123">
        <v>2.42822384161629</v>
      </c>
      <c r="M438" s="123">
        <v>2.3622286030540303</v>
      </c>
      <c r="N438" s="123">
        <v>2.3395708127245372</v>
      </c>
      <c r="O438" s="123">
        <v>2.2557128148235814</v>
      </c>
      <c r="P438" s="123">
        <v>2.1811377031631518</v>
      </c>
      <c r="Q438" s="123">
        <v>2.1094261664957927</v>
      </c>
      <c r="R438" s="123">
        <v>2.0358697547629561</v>
      </c>
      <c r="S438" s="123">
        <v>1.9619704277485543</v>
      </c>
      <c r="T438" s="123">
        <v>1.8909986520922504</v>
      </c>
      <c r="U438" s="123">
        <v>1.8284534968141362</v>
      </c>
      <c r="V438" s="123">
        <v>1.772450168738382</v>
      </c>
      <c r="W438" s="123">
        <v>1.7340333089863089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2.2239879672928642</v>
      </c>
      <c r="D440" s="110">
        <v>2.2105927138878698</v>
      </c>
      <c r="E440" s="110">
        <v>2.1871395083541509</v>
      </c>
      <c r="F440" s="110">
        <v>2.2123580991717637</v>
      </c>
      <c r="G440" s="110">
        <v>2.1865910695389728</v>
      </c>
      <c r="H440" s="110">
        <v>2.3711630105389094</v>
      </c>
      <c r="I440" s="110">
        <v>2.1773770895868756</v>
      </c>
      <c r="J440" s="110">
        <v>2.2037867073163473</v>
      </c>
      <c r="K440" s="110">
        <v>2.0044705336723982</v>
      </c>
      <c r="L440" s="110">
        <v>2.42822384161629</v>
      </c>
      <c r="M440" s="110">
        <v>2.3622286030540303</v>
      </c>
      <c r="N440" s="110">
        <v>2.3395708127245372</v>
      </c>
      <c r="O440" s="110">
        <v>2.2557128148235814</v>
      </c>
      <c r="P440" s="110">
        <v>2.1811377031631518</v>
      </c>
      <c r="Q440" s="110">
        <v>2.1094261664957927</v>
      </c>
      <c r="R440" s="110">
        <v>2.0358697547629561</v>
      </c>
      <c r="S440" s="110">
        <v>1.9619704277485543</v>
      </c>
      <c r="T440" s="110">
        <v>1.8909986520922504</v>
      </c>
      <c r="U440" s="110">
        <v>1.8284534968141362</v>
      </c>
      <c r="V440" s="110">
        <v>1.772450168738382</v>
      </c>
      <c r="W440" s="110">
        <v>1.7340333089863089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91.858602704879161</v>
      </c>
      <c r="D442" s="118">
        <f t="shared" si="232"/>
        <v>85.751296680411144</v>
      </c>
      <c r="E442" s="118">
        <f t="shared" si="232"/>
        <v>88.361119663797396</v>
      </c>
      <c r="F442" s="118">
        <f t="shared" si="232"/>
        <v>86.38627810725238</v>
      </c>
      <c r="G442" s="118">
        <f t="shared" si="232"/>
        <v>81.120408736515785</v>
      </c>
      <c r="H442" s="118">
        <f t="shared" si="232"/>
        <v>79.282541371813295</v>
      </c>
      <c r="I442" s="118">
        <f t="shared" si="232"/>
        <v>73.458745901075076</v>
      </c>
      <c r="J442" s="118">
        <f t="shared" si="232"/>
        <v>80.373546737923022</v>
      </c>
      <c r="K442" s="118">
        <f t="shared" si="232"/>
        <v>78.244933636351277</v>
      </c>
      <c r="L442" s="118">
        <f t="shared" si="232"/>
        <v>89.580241488447371</v>
      </c>
      <c r="M442" s="118">
        <f t="shared" si="232"/>
        <v>72.457346494408171</v>
      </c>
      <c r="N442" s="118">
        <f t="shared" si="232"/>
        <v>77.053929667967822</v>
      </c>
      <c r="O442" s="118">
        <f t="shared" si="232"/>
        <v>79.178220922920886</v>
      </c>
      <c r="P442" s="118">
        <f t="shared" si="232"/>
        <v>60.03523233322197</v>
      </c>
      <c r="Q442" s="118">
        <f t="shared" si="232"/>
        <v>62.031669006359223</v>
      </c>
      <c r="R442" s="118">
        <f t="shared" ref="R442:V442" si="233">R443+R446+R448+R457</f>
        <v>60.214150984572647</v>
      </c>
      <c r="S442" s="118">
        <f t="shared" si="233"/>
        <v>55.280204011381997</v>
      </c>
      <c r="T442" s="118">
        <f t="shared" si="233"/>
        <v>54.088940082167163</v>
      </c>
      <c r="U442" s="118">
        <f t="shared" si="233"/>
        <v>49.21624419349741</v>
      </c>
      <c r="V442" s="118">
        <f t="shared" si="233"/>
        <v>44.896515566668278</v>
      </c>
      <c r="W442" s="118">
        <f t="shared" ref="W442" si="234">W443+W446+W448+W457</f>
        <v>44.522897022866829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80.95763745863465</v>
      </c>
      <c r="D443" s="123">
        <f t="shared" si="235"/>
        <v>74.517753599236016</v>
      </c>
      <c r="E443" s="123">
        <f t="shared" si="235"/>
        <v>76.685897107685619</v>
      </c>
      <c r="F443" s="123">
        <f t="shared" si="235"/>
        <v>74.862774712617579</v>
      </c>
      <c r="G443" s="123">
        <f t="shared" si="235"/>
        <v>69.767573851965722</v>
      </c>
      <c r="H443" s="123">
        <f t="shared" si="235"/>
        <v>67.744269126437473</v>
      </c>
      <c r="I443" s="123">
        <f t="shared" si="235"/>
        <v>62.930785334790343</v>
      </c>
      <c r="J443" s="123">
        <f t="shared" si="235"/>
        <v>69.681807359022173</v>
      </c>
      <c r="K443" s="123">
        <f t="shared" si="235"/>
        <v>67.434845704474711</v>
      </c>
      <c r="L443" s="123">
        <f t="shared" si="235"/>
        <v>76.942692604862899</v>
      </c>
      <c r="M443" s="123">
        <f t="shared" si="235"/>
        <v>61.153779149255456</v>
      </c>
      <c r="N443" s="123">
        <f t="shared" si="235"/>
        <v>65.318583901960423</v>
      </c>
      <c r="O443" s="123">
        <f t="shared" si="235"/>
        <v>67.323282867350898</v>
      </c>
      <c r="P443" s="123">
        <f t="shared" si="235"/>
        <v>49.327288313929117</v>
      </c>
      <c r="Q443" s="123">
        <f t="shared" si="235"/>
        <v>50.00621719027923</v>
      </c>
      <c r="R443" s="123">
        <f t="shared" ref="R443:V443" si="236">SUM(R444:R445)</f>
        <v>48.173764338387905</v>
      </c>
      <c r="S443" s="123">
        <f t="shared" si="236"/>
        <v>44.512508782558257</v>
      </c>
      <c r="T443" s="123">
        <f t="shared" si="236"/>
        <v>43.843381369870443</v>
      </c>
      <c r="U443" s="123">
        <f t="shared" si="236"/>
        <v>39.920712967870116</v>
      </c>
      <c r="V443" s="123">
        <f t="shared" si="236"/>
        <v>36.510730456218397</v>
      </c>
      <c r="W443" s="123">
        <f t="shared" ref="W443" si="237">SUM(W444:W445)</f>
        <v>35.486443912448493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80.586698270514717</v>
      </c>
      <c r="D444" s="99">
        <v>74.182921321110598</v>
      </c>
      <c r="E444" s="99">
        <v>76.347605765742415</v>
      </c>
      <c r="F444" s="99">
        <v>74.539201939766826</v>
      </c>
      <c r="G444" s="99">
        <v>69.473191285683043</v>
      </c>
      <c r="H444" s="99">
        <v>67.465643671411769</v>
      </c>
      <c r="I444" s="99">
        <v>62.679537670554673</v>
      </c>
      <c r="J444" s="99">
        <v>69.402444257656995</v>
      </c>
      <c r="K444" s="99">
        <v>67.167765676341588</v>
      </c>
      <c r="L444" s="99">
        <v>76.631571122864955</v>
      </c>
      <c r="M444" s="99">
        <v>60.921472779676002</v>
      </c>
      <c r="N444" s="99">
        <v>65.070674147952033</v>
      </c>
      <c r="O444" s="99">
        <v>67.066036598580837</v>
      </c>
      <c r="P444" s="99">
        <v>49.151380129386531</v>
      </c>
      <c r="Q444" s="99">
        <v>49.822922287997585</v>
      </c>
      <c r="R444" s="99">
        <v>47.996447012581839</v>
      </c>
      <c r="S444" s="99">
        <v>44.351403437184771</v>
      </c>
      <c r="T444" s="99">
        <v>43.68649984086133</v>
      </c>
      <c r="U444" s="99">
        <v>39.780738147865947</v>
      </c>
      <c r="V444" s="99">
        <v>36.385956845326312</v>
      </c>
      <c r="W444" s="99">
        <v>35.362219759020348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0.37093918811993454</v>
      </c>
      <c r="D445" s="99">
        <v>0.33483227812541438</v>
      </c>
      <c r="E445" s="99">
        <v>0.3382913419432052</v>
      </c>
      <c r="F445" s="99">
        <v>0.32357277285074643</v>
      </c>
      <c r="G445" s="99">
        <v>0.2943825662826845</v>
      </c>
      <c r="H445" s="99">
        <v>0.27862545502570252</v>
      </c>
      <c r="I445" s="99">
        <v>0.25124766423566919</v>
      </c>
      <c r="J445" s="99">
        <v>0.27936310136517145</v>
      </c>
      <c r="K445" s="99">
        <v>0.26708002813312592</v>
      </c>
      <c r="L445" s="99">
        <v>0.3111214819979467</v>
      </c>
      <c r="M445" s="99">
        <v>0.23230636957945339</v>
      </c>
      <c r="N445" s="99">
        <v>0.24790975400839282</v>
      </c>
      <c r="O445" s="99">
        <v>0.25724626877006307</v>
      </c>
      <c r="P445" s="99">
        <v>0.17590818454258808</v>
      </c>
      <c r="Q445" s="99">
        <v>0.18329490228164613</v>
      </c>
      <c r="R445" s="99">
        <v>0.17731732580606757</v>
      </c>
      <c r="S445" s="99">
        <v>0.16110534537348462</v>
      </c>
      <c r="T445" s="99">
        <v>0.1568815290091149</v>
      </c>
      <c r="U445" s="99">
        <v>0.13997482000417119</v>
      </c>
      <c r="V445" s="99">
        <v>0.12477361089208679</v>
      </c>
      <c r="W445" s="99">
        <v>0.12422415342814239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8.0049591648527207E-2</v>
      </c>
      <c r="D446" s="123">
        <f t="shared" si="238"/>
        <v>1.9703407925165509E-2</v>
      </c>
      <c r="E446" s="123">
        <f t="shared" si="238"/>
        <v>0.19905198727624843</v>
      </c>
      <c r="F446" s="123">
        <f t="shared" si="238"/>
        <v>0.25729528793119877</v>
      </c>
      <c r="G446" s="123">
        <f t="shared" si="238"/>
        <v>0.58024698305297762</v>
      </c>
      <c r="H446" s="123">
        <f t="shared" si="238"/>
        <v>0.92401947852285915</v>
      </c>
      <c r="I446" s="123">
        <f t="shared" si="238"/>
        <v>0.16850905862468241</v>
      </c>
      <c r="J446" s="123">
        <f t="shared" si="238"/>
        <v>0.3181402421305175</v>
      </c>
      <c r="K446" s="123">
        <f t="shared" si="238"/>
        <v>0.59621079277482558</v>
      </c>
      <c r="L446" s="123">
        <f t="shared" si="238"/>
        <v>0.74914371432670213</v>
      </c>
      <c r="M446" s="123">
        <f t="shared" si="238"/>
        <v>1.7035467027281439</v>
      </c>
      <c r="N446" s="123">
        <f t="shared" si="238"/>
        <v>1.796110248587871</v>
      </c>
      <c r="O446" s="123">
        <f t="shared" si="238"/>
        <v>1.3656447012042585</v>
      </c>
      <c r="P446" s="123">
        <f t="shared" si="238"/>
        <v>1.7746872172204431</v>
      </c>
      <c r="Q446" s="123">
        <f t="shared" si="238"/>
        <v>1.7101592664092014</v>
      </c>
      <c r="R446" s="123">
        <f t="shared" si="238"/>
        <v>1.7871865945063186</v>
      </c>
      <c r="S446" s="123">
        <f t="shared" si="238"/>
        <v>1.0863932430502008</v>
      </c>
      <c r="T446" s="123">
        <f t="shared" si="238"/>
        <v>0.70358015143545827</v>
      </c>
      <c r="U446" s="123">
        <f t="shared" si="238"/>
        <v>0.52799644855652839</v>
      </c>
      <c r="V446" s="123">
        <f t="shared" si="238"/>
        <v>0.45901718976058725</v>
      </c>
      <c r="W446" s="123">
        <f t="shared" si="238"/>
        <v>0.98806111407982078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8.0049591648527207E-2</v>
      </c>
      <c r="D447" s="99">
        <f>RES_hhdet_in_tess!D129</f>
        <v>1.9703407925165509E-2</v>
      </c>
      <c r="E447" s="99">
        <f>RES_hhdet_in_tess!E129</f>
        <v>0.19905198727624843</v>
      </c>
      <c r="F447" s="99">
        <f>RES_hhdet_in_tess!F129</f>
        <v>0.25729528793119877</v>
      </c>
      <c r="G447" s="99">
        <f>RES_hhdet_in_tess!G129</f>
        <v>0.58024698305297762</v>
      </c>
      <c r="H447" s="99">
        <f>RES_hhdet_in_tess!H129</f>
        <v>0.92401947852285915</v>
      </c>
      <c r="I447" s="99">
        <f>RES_hhdet_in_tess!I129</f>
        <v>0.16850905862468241</v>
      </c>
      <c r="J447" s="99">
        <f>RES_hhdet_in_tess!J129</f>
        <v>0.3181402421305175</v>
      </c>
      <c r="K447" s="99">
        <f>RES_hhdet_in_tess!K129</f>
        <v>0.59621079277482558</v>
      </c>
      <c r="L447" s="99">
        <f>RES_hhdet_in_tess!L129</f>
        <v>0.74914371432670213</v>
      </c>
      <c r="M447" s="99">
        <f>RES_hhdet_in_tess!M129</f>
        <v>1.7035467027281439</v>
      </c>
      <c r="N447" s="99">
        <f>RES_hhdet_in_tess!N129</f>
        <v>1.796110248587871</v>
      </c>
      <c r="O447" s="99">
        <f>RES_hhdet_in_tess!O129</f>
        <v>1.3656447012042585</v>
      </c>
      <c r="P447" s="99">
        <f>RES_hhdet_in_tess!P129</f>
        <v>1.7746872172204431</v>
      </c>
      <c r="Q447" s="99">
        <f>RES_hhdet_in_tess!Q129</f>
        <v>1.7101592664092014</v>
      </c>
      <c r="R447" s="99">
        <f>RES_hhdet_in_tess!R129</f>
        <v>1.7871865945063186</v>
      </c>
      <c r="S447" s="99">
        <f>RES_hhdet_in_tess!S129</f>
        <v>1.0863932430502008</v>
      </c>
      <c r="T447" s="99">
        <f>RES_hhdet_in_tess!T129</f>
        <v>0.70358015143545827</v>
      </c>
      <c r="U447" s="99">
        <f>RES_hhdet_in_tess!U129</f>
        <v>0.52799644855652839</v>
      </c>
      <c r="V447" s="99">
        <f>RES_hhdet_in_tess!V129</f>
        <v>0.45901718976058725</v>
      </c>
      <c r="W447" s="99">
        <f>RES_hhdet_in_tess!W129</f>
        <v>0.98806111407982078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9.1100885513157159</v>
      </c>
      <c r="D448" s="123">
        <v>9.5104676118923717</v>
      </c>
      <c r="E448" s="123">
        <v>9.7879469543543234</v>
      </c>
      <c r="F448" s="123">
        <v>9.5555470941469256</v>
      </c>
      <c r="G448" s="123">
        <v>9.0788178435111409</v>
      </c>
      <c r="H448" s="123">
        <v>8.7741280764573446</v>
      </c>
      <c r="I448" s="123">
        <v>8.6665016611710293</v>
      </c>
      <c r="J448" s="123">
        <v>8.6566748606732578</v>
      </c>
      <c r="K448" s="123">
        <v>8.6488693468917148</v>
      </c>
      <c r="L448" s="123">
        <v>9.9881617030492986</v>
      </c>
      <c r="M448" s="123">
        <v>7.7456168517875836</v>
      </c>
      <c r="N448" s="123">
        <v>8.0949967869775268</v>
      </c>
      <c r="O448" s="123">
        <v>8.7011896482998843</v>
      </c>
      <c r="P448" s="123">
        <v>7.1916822364954935</v>
      </c>
      <c r="Q448" s="123">
        <v>8.6152885126556189</v>
      </c>
      <c r="R448" s="123">
        <v>8.5918774473048281</v>
      </c>
      <c r="S448" s="123">
        <v>8.0555077472881695</v>
      </c>
      <c r="T448" s="123">
        <v>7.9493213558353384</v>
      </c>
      <c r="U448" s="123">
        <v>7.2038489638406356</v>
      </c>
      <c r="V448" s="123">
        <v>6.3918472362556571</v>
      </c>
      <c r="W448" s="123">
        <v>6.532744406896871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9.1212118339847521</v>
      </c>
      <c r="D449" s="99">
        <v>9.5058588166988631</v>
      </c>
      <c r="E449" s="99">
        <v>9.7906407198093</v>
      </c>
      <c r="F449" s="99">
        <v>9.5629992580150631</v>
      </c>
      <c r="G449" s="99">
        <v>9.0783114918584982</v>
      </c>
      <c r="H449" s="99">
        <v>8.7714111438734612</v>
      </c>
      <c r="I449" s="99">
        <v>8.6572348961815813</v>
      </c>
      <c r="J449" s="99">
        <v>8.6652114788649541</v>
      </c>
      <c r="K449" s="99">
        <v>8.6484787154191878</v>
      </c>
      <c r="L449" s="99">
        <v>10.023008698936925</v>
      </c>
      <c r="M449" s="99">
        <v>7.7306339981194174</v>
      </c>
      <c r="N449" s="99">
        <v>8.0928714136191893</v>
      </c>
      <c r="O449" s="99">
        <v>8.7170229334376135</v>
      </c>
      <c r="P449" s="99">
        <v>7.1561676417136217</v>
      </c>
      <c r="Q449" s="99">
        <v>8.629759674607369</v>
      </c>
      <c r="R449" s="99">
        <v>8.6036083043436538</v>
      </c>
      <c r="S449" s="99">
        <v>8.0545220547335763</v>
      </c>
      <c r="T449" s="99">
        <v>7.9598236932675999</v>
      </c>
      <c r="U449" s="99">
        <v>7.2036199044529576</v>
      </c>
      <c r="V449" s="99">
        <v>6.3783585452071643</v>
      </c>
      <c r="W449" s="99">
        <v>6.535641681090417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9.1219975744995221</v>
      </c>
      <c r="D450" s="99">
        <v>9.5060737191057321</v>
      </c>
      <c r="E450" s="99">
        <v>9.7914457784341167</v>
      </c>
      <c r="F450" s="99">
        <v>9.5647222897970412</v>
      </c>
      <c r="G450" s="99">
        <v>9.0794267353863507</v>
      </c>
      <c r="H450" s="99">
        <v>8.7720485086215483</v>
      </c>
      <c r="I450" s="99">
        <v>8.6578170704929462</v>
      </c>
      <c r="J450" s="99">
        <v>8.6675607896231526</v>
      </c>
      <c r="K450" s="99">
        <v>8.6499449866972693</v>
      </c>
      <c r="L450" s="99">
        <v>10.025432944540722</v>
      </c>
      <c r="M450" s="99">
        <v>7.7288866351791183</v>
      </c>
      <c r="N450" s="99">
        <v>8.0907804985909557</v>
      </c>
      <c r="O450" s="99">
        <v>8.7179486542586897</v>
      </c>
      <c r="P450" s="99">
        <v>0</v>
      </c>
      <c r="Q450" s="99">
        <v>8.6302734966178107</v>
      </c>
      <c r="R450" s="99">
        <v>8.603864963574205</v>
      </c>
      <c r="S450" s="99">
        <v>8.0512423435123033</v>
      </c>
      <c r="T450" s="99">
        <v>7.9549592673295448</v>
      </c>
      <c r="U450" s="99">
        <v>7.1947041065994712</v>
      </c>
      <c r="V450" s="99">
        <v>6.3656877381611521</v>
      </c>
      <c r="W450" s="99">
        <v>6.5270564325646898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4.4721464984445509</v>
      </c>
      <c r="D451" s="102">
        <v>4.8496836412423079</v>
      </c>
      <c r="E451" s="102">
        <v>4.9075686823607176</v>
      </c>
      <c r="F451" s="102">
        <v>4.8040134515913024</v>
      </c>
      <c r="G451" s="102">
        <v>4.6069638868637517</v>
      </c>
      <c r="H451" s="102">
        <v>4.386890569677357</v>
      </c>
      <c r="I451" s="102">
        <v>4.5735133795073537</v>
      </c>
      <c r="J451" s="102">
        <v>4.2272337926826973</v>
      </c>
      <c r="K451" s="102">
        <v>4.3232805237525369</v>
      </c>
      <c r="L451" s="102">
        <v>4.45811540649684</v>
      </c>
      <c r="M451" s="102">
        <v>3.5526969366748253</v>
      </c>
      <c r="N451" s="102">
        <v>3.564872357449933</v>
      </c>
      <c r="O451" s="102">
        <v>4.016726726832724</v>
      </c>
      <c r="P451" s="102">
        <v>0</v>
      </c>
      <c r="Q451" s="102">
        <v>4.1367613961532923</v>
      </c>
      <c r="R451" s="102">
        <v>4.2831313631055741</v>
      </c>
      <c r="S451" s="102">
        <v>4.003400259620892</v>
      </c>
      <c r="T451" s="102">
        <v>3.7944596003005753</v>
      </c>
      <c r="U451" s="102">
        <v>3.294230412820959</v>
      </c>
      <c r="V451" s="102">
        <v>2.8626895655820506</v>
      </c>
      <c r="W451" s="102">
        <v>2.9569351690252823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4.6498510760549712</v>
      </c>
      <c r="D452" s="105">
        <v>4.6563900778634215</v>
      </c>
      <c r="E452" s="105">
        <v>4.883877096073399</v>
      </c>
      <c r="F452" s="105">
        <v>4.7607088382057396</v>
      </c>
      <c r="G452" s="105">
        <v>4.4724628485225999</v>
      </c>
      <c r="H452" s="105">
        <v>4.3851579389441921</v>
      </c>
      <c r="I452" s="105">
        <v>4.0843036909855925</v>
      </c>
      <c r="J452" s="105">
        <v>4.4403269969404571</v>
      </c>
      <c r="K452" s="105">
        <v>4.3266644629447324</v>
      </c>
      <c r="L452" s="105">
        <v>5.5673175380438824</v>
      </c>
      <c r="M452" s="105">
        <v>4.1761896985042926</v>
      </c>
      <c r="N452" s="105">
        <v>4.5259081411410227</v>
      </c>
      <c r="O452" s="105">
        <v>4.7012219274259648</v>
      </c>
      <c r="P452" s="105">
        <v>0</v>
      </c>
      <c r="Q452" s="105">
        <v>4.4935121004645175</v>
      </c>
      <c r="R452" s="105">
        <v>4.320733600468631</v>
      </c>
      <c r="S452" s="105">
        <v>4.0478420838914122</v>
      </c>
      <c r="T452" s="105">
        <v>4.1604996670289687</v>
      </c>
      <c r="U452" s="105">
        <v>3.9004736937785127</v>
      </c>
      <c r="V452" s="105">
        <v>3.5029981725791015</v>
      </c>
      <c r="W452" s="105">
        <v>3.5701212635394071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9.7320314953850389</v>
      </c>
      <c r="E453" s="102">
        <v>9.6441887015274208</v>
      </c>
      <c r="F453" s="102">
        <v>9.1931328985791954</v>
      </c>
      <c r="G453" s="102">
        <v>9.097249024013335</v>
      </c>
      <c r="H453" s="102">
        <v>8.863080441881932</v>
      </c>
      <c r="I453" s="102">
        <v>9.0454896495588581</v>
      </c>
      <c r="J453" s="102">
        <v>8.2008800736444929</v>
      </c>
      <c r="K453" s="102">
        <v>8.662281704989919</v>
      </c>
      <c r="L453" s="102">
        <v>8.425013131874751</v>
      </c>
      <c r="M453" s="102">
        <v>8.3975991355844073</v>
      </c>
      <c r="N453" s="102">
        <v>8.1928005662410435</v>
      </c>
      <c r="O453" s="102">
        <v>8.0440860874667823</v>
      </c>
      <c r="P453" s="102">
        <v>8.1497852791547505</v>
      </c>
      <c r="Q453" s="102">
        <v>8.1558361387052596</v>
      </c>
      <c r="R453" s="102">
        <v>8.2281144339035492</v>
      </c>
      <c r="S453" s="102">
        <v>8.0853450192551435</v>
      </c>
      <c r="T453" s="102">
        <v>7.659343029271013</v>
      </c>
      <c r="U453" s="102">
        <v>7.2111999047110569</v>
      </c>
      <c r="V453" s="102">
        <v>6.71585330174518</v>
      </c>
      <c r="W453" s="102">
        <v>6.4520466171577491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8.547593397310985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8.8635299408225716</v>
      </c>
      <c r="I454" s="105">
        <v>9.0463861812116253</v>
      </c>
      <c r="J454" s="105">
        <v>8.2012787017290751</v>
      </c>
      <c r="K454" s="105">
        <v>8.6637941749093841</v>
      </c>
      <c r="L454" s="105">
        <v>8.421787379285858</v>
      </c>
      <c r="M454" s="105">
        <v>8.3998344036372323</v>
      </c>
      <c r="N454" s="105">
        <v>8.1928620737777731</v>
      </c>
      <c r="O454" s="105">
        <v>8.0438690090966745</v>
      </c>
      <c r="P454" s="105">
        <v>8.1566673763970474</v>
      </c>
      <c r="Q454" s="105">
        <v>8.159358769226662</v>
      </c>
      <c r="R454" s="105">
        <v>8.2310935496683513</v>
      </c>
      <c r="S454" s="105">
        <v>8.086420544294656</v>
      </c>
      <c r="T454" s="105">
        <v>7.6514491318143403</v>
      </c>
      <c r="U454" s="105">
        <v>7.2088034772012621</v>
      </c>
      <c r="V454" s="105">
        <v>6.7116381112727534</v>
      </c>
      <c r="W454" s="105">
        <v>6.4495281363192323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4.9754011307225907</v>
      </c>
      <c r="E455" s="99">
        <v>4.823061666023448</v>
      </c>
      <c r="F455" s="99">
        <v>4.6070681223994114</v>
      </c>
      <c r="G455" s="99">
        <v>4.6196306391497393</v>
      </c>
      <c r="H455" s="99">
        <v>4.4214034772388828</v>
      </c>
      <c r="I455" s="99">
        <v>4.8180850405880129</v>
      </c>
      <c r="J455" s="99">
        <v>3.9560583803727014</v>
      </c>
      <c r="K455" s="99">
        <v>4.3171826933952957</v>
      </c>
      <c r="L455" s="99">
        <v>3.5487231169552205</v>
      </c>
      <c r="M455" s="99">
        <v>3.8913733016071266</v>
      </c>
      <c r="N455" s="99">
        <v>3.6213247730654756</v>
      </c>
      <c r="O455" s="99">
        <v>3.6355052104245349</v>
      </c>
      <c r="P455" s="99">
        <v>3.8383723091660036</v>
      </c>
      <c r="Q455" s="99">
        <v>3.8837003334989166</v>
      </c>
      <c r="R455" s="99">
        <v>4.0598394583957367</v>
      </c>
      <c r="S455" s="99">
        <v>4.0127649674439443</v>
      </c>
      <c r="T455" s="99">
        <v>3.6308609991600567</v>
      </c>
      <c r="U455" s="99">
        <v>3.2987279685648963</v>
      </c>
      <c r="V455" s="99">
        <v>3.0407532722167141</v>
      </c>
      <c r="W455" s="99">
        <v>2.9118576289126556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4.7591326464222972</v>
      </c>
      <c r="E456" s="99">
        <v>4.8239955599417774</v>
      </c>
      <c r="F456" s="99">
        <v>4.5897652677709448</v>
      </c>
      <c r="G456" s="99">
        <v>4.4800865878206784</v>
      </c>
      <c r="H456" s="99">
        <v>4.4421264635836879</v>
      </c>
      <c r="I456" s="99">
        <v>4.2283011406236133</v>
      </c>
      <c r="J456" s="99">
        <v>4.2452203213563751</v>
      </c>
      <c r="K456" s="99">
        <v>4.3466114815140866</v>
      </c>
      <c r="L456" s="99">
        <v>4.8730642623306375</v>
      </c>
      <c r="M456" s="99">
        <v>4.5084611020301066</v>
      </c>
      <c r="N456" s="99">
        <v>4.5715373007122979</v>
      </c>
      <c r="O456" s="99">
        <v>4.4083637986721396</v>
      </c>
      <c r="P456" s="99">
        <v>4.3182950672310429</v>
      </c>
      <c r="Q456" s="99">
        <v>4.2756584357277463</v>
      </c>
      <c r="R456" s="99">
        <v>4.1712540912726155</v>
      </c>
      <c r="S456" s="99">
        <v>4.0736555768507117</v>
      </c>
      <c r="T456" s="99">
        <v>4.0205881326542841</v>
      </c>
      <c r="U456" s="99">
        <v>3.9100755086363659</v>
      </c>
      <c r="V456" s="99">
        <v>3.6708848390560389</v>
      </c>
      <c r="W456" s="99">
        <v>3.5376705074065766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1.7108271032802673</v>
      </c>
      <c r="D457" s="123">
        <v>1.7033720613575982</v>
      </c>
      <c r="E457" s="123">
        <v>1.6882236144812093</v>
      </c>
      <c r="F457" s="123">
        <v>1.7106610125566715</v>
      </c>
      <c r="G457" s="123">
        <v>1.6937700579859503</v>
      </c>
      <c r="H457" s="123">
        <v>1.8401246903956126</v>
      </c>
      <c r="I457" s="123">
        <v>1.6929498464890127</v>
      </c>
      <c r="J457" s="123">
        <v>1.7169242760970751</v>
      </c>
      <c r="K457" s="123">
        <v>1.5650077922100321</v>
      </c>
      <c r="L457" s="123">
        <v>1.9002434662084615</v>
      </c>
      <c r="M457" s="123">
        <v>1.8544037906369777</v>
      </c>
      <c r="N457" s="123">
        <v>1.8442387304420031</v>
      </c>
      <c r="O457" s="123">
        <v>1.7881037060658376</v>
      </c>
      <c r="P457" s="123">
        <v>1.7415745655769093</v>
      </c>
      <c r="Q457" s="123">
        <v>1.700004037015173</v>
      </c>
      <c r="R457" s="123">
        <v>1.6613226043735987</v>
      </c>
      <c r="S457" s="123">
        <v>1.6257942384853681</v>
      </c>
      <c r="T457" s="123">
        <v>1.5926572050259242</v>
      </c>
      <c r="U457" s="123">
        <v>1.563685813230133</v>
      </c>
      <c r="V457" s="123">
        <v>1.5349206844336341</v>
      </c>
      <c r="W457" s="123">
        <v>1.5156475894416441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1.7108271032802673</v>
      </c>
      <c r="D459" s="110">
        <v>1.7033720613575982</v>
      </c>
      <c r="E459" s="110">
        <v>1.6882236144812093</v>
      </c>
      <c r="F459" s="110">
        <v>1.7106610125566715</v>
      </c>
      <c r="G459" s="110">
        <v>1.6937700579859503</v>
      </c>
      <c r="H459" s="110">
        <v>1.8401246903956126</v>
      </c>
      <c r="I459" s="110">
        <v>1.6929498464890127</v>
      </c>
      <c r="J459" s="110">
        <v>1.7169242760970751</v>
      </c>
      <c r="K459" s="110">
        <v>1.5650077922100321</v>
      </c>
      <c r="L459" s="110">
        <v>1.9002434662084615</v>
      </c>
      <c r="M459" s="110">
        <v>1.8544037906369777</v>
      </c>
      <c r="N459" s="110">
        <v>1.8442387304420031</v>
      </c>
      <c r="O459" s="110">
        <v>1.7881037060658376</v>
      </c>
      <c r="P459" s="110">
        <v>1.7415745655769093</v>
      </c>
      <c r="Q459" s="110">
        <v>1.700004037015173</v>
      </c>
      <c r="R459" s="110">
        <v>1.6613226043735987</v>
      </c>
      <c r="S459" s="110">
        <v>1.6257942384853681</v>
      </c>
      <c r="T459" s="110">
        <v>1.5926572050259242</v>
      </c>
      <c r="U459" s="110">
        <v>1.563685813230133</v>
      </c>
      <c r="V459" s="110">
        <v>1.5349206844336341</v>
      </c>
      <c r="W459" s="110">
        <v>1.5156475894416441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7299</v>
      </c>
      <c r="C5" s="120">
        <v>8045</v>
      </c>
      <c r="D5" s="120">
        <v>10148</v>
      </c>
      <c r="E5" s="120">
        <v>12345</v>
      </c>
      <c r="F5" s="120">
        <v>14992</v>
      </c>
      <c r="G5" s="120">
        <v>18227</v>
      </c>
      <c r="H5" s="120">
        <v>22533</v>
      </c>
      <c r="I5" s="120">
        <v>28360</v>
      </c>
      <c r="J5" s="120">
        <v>34355</v>
      </c>
      <c r="K5" s="120">
        <v>42472</v>
      </c>
      <c r="L5" s="120">
        <v>49747</v>
      </c>
      <c r="M5" s="120">
        <v>59435</v>
      </c>
      <c r="N5" s="120">
        <v>67133</v>
      </c>
      <c r="O5" s="120">
        <v>75919</v>
      </c>
      <c r="P5" s="120">
        <v>90131</v>
      </c>
      <c r="Q5" s="120">
        <v>103580</v>
      </c>
      <c r="R5" s="120">
        <v>122351</v>
      </c>
      <c r="S5" s="120">
        <v>150953</v>
      </c>
      <c r="T5" s="120">
        <v>195418</v>
      </c>
      <c r="U5" s="120">
        <v>255811</v>
      </c>
      <c r="V5" s="120">
        <v>331038</v>
      </c>
      <c r="W5" s="120">
        <v>375731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7299</v>
      </c>
      <c r="C7" s="52">
        <v>8045</v>
      </c>
      <c r="D7" s="52">
        <v>10148</v>
      </c>
      <c r="E7" s="52">
        <v>12345</v>
      </c>
      <c r="F7" s="52">
        <v>14992</v>
      </c>
      <c r="G7" s="52">
        <v>18227</v>
      </c>
      <c r="H7" s="52">
        <v>22533</v>
      </c>
      <c r="I7" s="52">
        <v>28360</v>
      </c>
      <c r="J7" s="52">
        <v>34355</v>
      </c>
      <c r="K7" s="52">
        <v>42472</v>
      </c>
      <c r="L7" s="52">
        <v>49747</v>
      </c>
      <c r="M7" s="52">
        <v>59435</v>
      </c>
      <c r="N7" s="52">
        <v>67133</v>
      </c>
      <c r="O7" s="52">
        <v>75919</v>
      </c>
      <c r="P7" s="52">
        <v>90131</v>
      </c>
      <c r="Q7" s="52">
        <v>103580</v>
      </c>
      <c r="R7" s="52">
        <v>122351</v>
      </c>
      <c r="S7" s="52">
        <v>150953</v>
      </c>
      <c r="T7" s="52">
        <v>195418</v>
      </c>
      <c r="U7" s="52">
        <v>255811</v>
      </c>
      <c r="V7" s="52">
        <v>331038</v>
      </c>
      <c r="W7" s="52">
        <v>375731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1624</v>
      </c>
      <c r="C9" s="52">
        <v>1668</v>
      </c>
      <c r="D9" s="52">
        <v>1738</v>
      </c>
      <c r="E9" s="52">
        <v>1820</v>
      </c>
      <c r="F9" s="52">
        <v>2009</v>
      </c>
      <c r="G9" s="52">
        <v>2315</v>
      </c>
      <c r="H9" s="52">
        <v>2840</v>
      </c>
      <c r="I9" s="52">
        <v>3660</v>
      </c>
      <c r="J9" s="52">
        <v>4745</v>
      </c>
      <c r="K9" s="52">
        <v>6268</v>
      </c>
      <c r="L9" s="52">
        <v>8215</v>
      </c>
      <c r="M9" s="52">
        <v>11296</v>
      </c>
      <c r="N9" s="52">
        <v>14687</v>
      </c>
      <c r="O9" s="52">
        <v>18486</v>
      </c>
      <c r="P9" s="52">
        <v>24662</v>
      </c>
      <c r="Q9" s="52">
        <v>33366</v>
      </c>
      <c r="R9" s="52">
        <v>42748</v>
      </c>
      <c r="S9" s="52">
        <v>55280</v>
      </c>
      <c r="T9" s="52">
        <v>70399</v>
      </c>
      <c r="U9" s="52">
        <v>93922</v>
      </c>
      <c r="V9" s="52">
        <v>122830</v>
      </c>
      <c r="W9" s="52">
        <v>148890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4296</v>
      </c>
      <c r="C13" s="52">
        <v>4486</v>
      </c>
      <c r="D13" s="52">
        <v>5507</v>
      </c>
      <c r="E13" s="52">
        <v>6524</v>
      </c>
      <c r="F13" s="52">
        <v>7345</v>
      </c>
      <c r="G13" s="52">
        <v>8794</v>
      </c>
      <c r="H13" s="52">
        <v>11124</v>
      </c>
      <c r="I13" s="52">
        <v>12573</v>
      </c>
      <c r="J13" s="52">
        <v>15918</v>
      </c>
      <c r="K13" s="52">
        <v>17728</v>
      </c>
      <c r="L13" s="52">
        <v>25685</v>
      </c>
      <c r="M13" s="52">
        <v>24634</v>
      </c>
      <c r="N13" s="52">
        <v>29762</v>
      </c>
      <c r="O13" s="52">
        <v>33768</v>
      </c>
      <c r="P13" s="52">
        <v>35886</v>
      </c>
      <c r="Q13" s="52">
        <v>43839</v>
      </c>
      <c r="R13" s="52">
        <v>51178</v>
      </c>
      <c r="S13" s="52">
        <v>65864</v>
      </c>
      <c r="T13" s="52">
        <v>95921</v>
      </c>
      <c r="U13" s="52">
        <v>126204</v>
      </c>
      <c r="V13" s="52">
        <v>167460</v>
      </c>
      <c r="W13" s="52">
        <v>191979</v>
      </c>
      <c r="DA13" s="63" t="s">
        <v>1123</v>
      </c>
    </row>
    <row r="14" spans="1:105" ht="12" customHeight="1" x14ac:dyDescent="0.25">
      <c r="A14" s="97" t="s">
        <v>121</v>
      </c>
      <c r="B14" s="52">
        <v>3003</v>
      </c>
      <c r="C14" s="52">
        <v>3559</v>
      </c>
      <c r="D14" s="52">
        <v>4641</v>
      </c>
      <c r="E14" s="52">
        <v>5821</v>
      </c>
      <c r="F14" s="52">
        <v>7647</v>
      </c>
      <c r="G14" s="52">
        <v>9433</v>
      </c>
      <c r="H14" s="52">
        <v>11409</v>
      </c>
      <c r="I14" s="52">
        <v>15787</v>
      </c>
      <c r="J14" s="52">
        <v>18437</v>
      </c>
      <c r="K14" s="52">
        <v>24744</v>
      </c>
      <c r="L14" s="52">
        <v>24062</v>
      </c>
      <c r="M14" s="52">
        <v>34801</v>
      </c>
      <c r="N14" s="52">
        <v>37371</v>
      </c>
      <c r="O14" s="52">
        <v>42151</v>
      </c>
      <c r="P14" s="52">
        <v>54245</v>
      </c>
      <c r="Q14" s="52">
        <v>59741</v>
      </c>
      <c r="R14" s="52">
        <v>71173</v>
      </c>
      <c r="S14" s="52">
        <v>85089</v>
      </c>
      <c r="T14" s="52">
        <v>99497</v>
      </c>
      <c r="U14" s="52">
        <v>129607</v>
      </c>
      <c r="V14" s="52">
        <v>163578</v>
      </c>
      <c r="W14" s="52">
        <v>183752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7299</v>
      </c>
      <c r="C17" s="36">
        <v>8045</v>
      </c>
      <c r="D17" s="36">
        <v>10148</v>
      </c>
      <c r="E17" s="36">
        <v>12345</v>
      </c>
      <c r="F17" s="36">
        <v>14992</v>
      </c>
      <c r="G17" s="36">
        <v>18227</v>
      </c>
      <c r="H17" s="36">
        <v>22533</v>
      </c>
      <c r="I17" s="36">
        <v>28360</v>
      </c>
      <c r="J17" s="36">
        <v>34355</v>
      </c>
      <c r="K17" s="36">
        <v>42472</v>
      </c>
      <c r="L17" s="36">
        <v>49747</v>
      </c>
      <c r="M17" s="36">
        <v>59435</v>
      </c>
      <c r="N17" s="36">
        <v>67133</v>
      </c>
      <c r="O17" s="36">
        <v>75919</v>
      </c>
      <c r="P17" s="36">
        <v>90131</v>
      </c>
      <c r="Q17" s="36">
        <v>103580</v>
      </c>
      <c r="R17" s="36">
        <v>122351</v>
      </c>
      <c r="S17" s="36">
        <v>150953</v>
      </c>
      <c r="T17" s="36">
        <v>195418</v>
      </c>
      <c r="U17" s="36">
        <v>255811</v>
      </c>
      <c r="V17" s="36">
        <v>331038</v>
      </c>
      <c r="W17" s="36">
        <v>375731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570</v>
      </c>
      <c r="D21" s="52">
        <v>570</v>
      </c>
      <c r="E21" s="52">
        <v>574</v>
      </c>
      <c r="F21" s="52">
        <v>581</v>
      </c>
      <c r="G21" s="52">
        <v>600</v>
      </c>
      <c r="H21" s="52">
        <v>633</v>
      </c>
      <c r="I21" s="52">
        <v>688</v>
      </c>
      <c r="J21" s="52">
        <v>768</v>
      </c>
      <c r="K21" s="52">
        <v>886</v>
      </c>
      <c r="L21" s="52">
        <v>1053</v>
      </c>
      <c r="M21" s="52">
        <v>1277</v>
      </c>
      <c r="N21" s="52">
        <v>1583</v>
      </c>
      <c r="O21" s="52">
        <v>1848</v>
      </c>
      <c r="P21" s="52">
        <v>1885</v>
      </c>
      <c r="Q21" s="52">
        <v>2493</v>
      </c>
      <c r="R21" s="52">
        <v>3244</v>
      </c>
      <c r="S21" s="52">
        <v>4160</v>
      </c>
      <c r="T21" s="52">
        <v>5007</v>
      </c>
      <c r="U21" s="52">
        <v>5816</v>
      </c>
      <c r="V21" s="52">
        <v>6836</v>
      </c>
      <c r="W21" s="52">
        <v>8115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254</v>
      </c>
      <c r="D23" s="52">
        <v>253</v>
      </c>
      <c r="E23" s="52">
        <v>258</v>
      </c>
      <c r="F23" s="52">
        <v>271</v>
      </c>
      <c r="G23" s="52">
        <v>292</v>
      </c>
      <c r="H23" s="52">
        <v>331</v>
      </c>
      <c r="I23" s="52">
        <v>242</v>
      </c>
      <c r="J23" s="52">
        <v>242</v>
      </c>
      <c r="K23" s="52">
        <v>386</v>
      </c>
      <c r="L23" s="52">
        <v>465</v>
      </c>
      <c r="M23" s="52">
        <v>595</v>
      </c>
      <c r="N23" s="52">
        <v>777</v>
      </c>
      <c r="O23" s="52">
        <v>1251</v>
      </c>
      <c r="P23" s="52">
        <v>2193</v>
      </c>
      <c r="Q23" s="52">
        <v>2364</v>
      </c>
      <c r="R23" s="52">
        <v>3948</v>
      </c>
      <c r="S23" s="52">
        <v>5015</v>
      </c>
      <c r="T23" s="52">
        <v>8364</v>
      </c>
      <c r="U23" s="52">
        <v>10532</v>
      </c>
      <c r="V23" s="52">
        <v>14900</v>
      </c>
      <c r="W23" s="52">
        <v>19796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671</v>
      </c>
      <c r="D27" s="52">
        <v>673</v>
      </c>
      <c r="E27" s="52">
        <v>687</v>
      </c>
      <c r="F27" s="52">
        <v>730</v>
      </c>
      <c r="G27" s="52">
        <v>821</v>
      </c>
      <c r="H27" s="52">
        <v>982</v>
      </c>
      <c r="I27" s="52">
        <v>844</v>
      </c>
      <c r="J27" s="52">
        <v>1049</v>
      </c>
      <c r="K27" s="52">
        <v>1513</v>
      </c>
      <c r="L27" s="52">
        <v>1928</v>
      </c>
      <c r="M27" s="52">
        <v>2179</v>
      </c>
      <c r="N27" s="52">
        <v>2588</v>
      </c>
      <c r="O27" s="52">
        <v>3154</v>
      </c>
      <c r="P27" s="52">
        <v>3589</v>
      </c>
      <c r="Q27" s="52">
        <v>4086</v>
      </c>
      <c r="R27" s="52">
        <v>5112</v>
      </c>
      <c r="S27" s="52">
        <v>5658</v>
      </c>
      <c r="T27" s="52">
        <v>6930</v>
      </c>
      <c r="U27" s="52">
        <v>6061</v>
      </c>
      <c r="V27" s="52">
        <v>9126</v>
      </c>
      <c r="W27" s="52">
        <v>10978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469</v>
      </c>
      <c r="D28" s="52">
        <v>471</v>
      </c>
      <c r="E28" s="52">
        <v>488</v>
      </c>
      <c r="F28" s="52">
        <v>530</v>
      </c>
      <c r="G28" s="52">
        <v>627</v>
      </c>
      <c r="H28" s="52">
        <v>802</v>
      </c>
      <c r="I28" s="52">
        <v>799</v>
      </c>
      <c r="J28" s="52">
        <v>1129</v>
      </c>
      <c r="K28" s="52">
        <v>1654</v>
      </c>
      <c r="L28" s="52">
        <v>2107</v>
      </c>
      <c r="M28" s="52">
        <v>2560</v>
      </c>
      <c r="N28" s="52">
        <v>3158</v>
      </c>
      <c r="O28" s="52">
        <v>3729</v>
      </c>
      <c r="P28" s="52">
        <v>4395</v>
      </c>
      <c r="Q28" s="52">
        <v>5559</v>
      </c>
      <c r="R28" s="52">
        <v>6066</v>
      </c>
      <c r="S28" s="52">
        <v>7529</v>
      </c>
      <c r="T28" s="52">
        <v>7834</v>
      </c>
      <c r="U28" s="52">
        <v>11157</v>
      </c>
      <c r="V28" s="52">
        <v>10809</v>
      </c>
      <c r="W28" s="52">
        <v>14034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1140</v>
      </c>
      <c r="D31" s="36">
        <v>1145</v>
      </c>
      <c r="E31" s="36">
        <v>1171</v>
      </c>
      <c r="F31" s="36">
        <v>1264</v>
      </c>
      <c r="G31" s="36">
        <v>1448</v>
      </c>
      <c r="H31" s="36">
        <v>1783</v>
      </c>
      <c r="I31" s="36">
        <v>1642</v>
      </c>
      <c r="J31" s="36">
        <v>2185</v>
      </c>
      <c r="K31" s="36">
        <v>3167</v>
      </c>
      <c r="L31" s="36">
        <v>4037</v>
      </c>
      <c r="M31" s="36">
        <v>4735</v>
      </c>
      <c r="N31" s="36">
        <v>5746</v>
      </c>
      <c r="O31" s="36">
        <v>6891</v>
      </c>
      <c r="P31" s="36">
        <v>7980</v>
      </c>
      <c r="Q31" s="36">
        <v>9644</v>
      </c>
      <c r="R31" s="36">
        <v>11199</v>
      </c>
      <c r="S31" s="36">
        <v>13175</v>
      </c>
      <c r="T31" s="36">
        <v>14784</v>
      </c>
      <c r="U31" s="36">
        <v>17223</v>
      </c>
      <c r="V31" s="36">
        <v>19951</v>
      </c>
      <c r="W31" s="36">
        <v>25020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1316</v>
      </c>
      <c r="D35" s="52">
        <v>2673</v>
      </c>
      <c r="E35" s="52">
        <v>2771</v>
      </c>
      <c r="F35" s="52">
        <v>3228</v>
      </c>
      <c r="G35" s="52">
        <v>3835</v>
      </c>
      <c r="H35" s="52">
        <v>4939</v>
      </c>
      <c r="I35" s="52">
        <v>6515</v>
      </c>
      <c r="J35" s="52">
        <v>6763</v>
      </c>
      <c r="K35" s="52">
        <v>9003</v>
      </c>
      <c r="L35" s="52">
        <v>8328</v>
      </c>
      <c r="M35" s="52">
        <v>10965</v>
      </c>
      <c r="N35" s="52">
        <v>9281</v>
      </c>
      <c r="O35" s="52">
        <v>10634</v>
      </c>
      <c r="P35" s="52">
        <v>16097</v>
      </c>
      <c r="Q35" s="52">
        <v>15942</v>
      </c>
      <c r="R35" s="52">
        <v>22015</v>
      </c>
      <c r="S35" s="52">
        <v>32762</v>
      </c>
      <c r="T35" s="52">
        <v>49472</v>
      </c>
      <c r="U35" s="52">
        <v>66209</v>
      </c>
      <c r="V35" s="52">
        <v>82063</v>
      </c>
      <c r="W35" s="52">
        <v>52808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298</v>
      </c>
      <c r="D37" s="52">
        <v>323</v>
      </c>
      <c r="E37" s="52">
        <v>340</v>
      </c>
      <c r="F37" s="52">
        <v>460</v>
      </c>
      <c r="G37" s="52">
        <v>598</v>
      </c>
      <c r="H37" s="52">
        <v>856</v>
      </c>
      <c r="I37" s="52">
        <v>1062</v>
      </c>
      <c r="J37" s="52">
        <v>1327</v>
      </c>
      <c r="K37" s="52">
        <v>1909</v>
      </c>
      <c r="L37" s="52">
        <v>2412</v>
      </c>
      <c r="M37" s="52">
        <v>3676</v>
      </c>
      <c r="N37" s="52">
        <v>4168</v>
      </c>
      <c r="O37" s="52">
        <v>5050</v>
      </c>
      <c r="P37" s="52">
        <v>8369</v>
      </c>
      <c r="Q37" s="52">
        <v>11068</v>
      </c>
      <c r="R37" s="52">
        <v>13330</v>
      </c>
      <c r="S37" s="52">
        <v>17547</v>
      </c>
      <c r="T37" s="52">
        <v>23483</v>
      </c>
      <c r="U37" s="52">
        <v>34055</v>
      </c>
      <c r="V37" s="52">
        <v>43808</v>
      </c>
      <c r="W37" s="52">
        <v>45856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861</v>
      </c>
      <c r="D41" s="52">
        <v>1694</v>
      </c>
      <c r="E41" s="52">
        <v>1704</v>
      </c>
      <c r="F41" s="52">
        <v>1551</v>
      </c>
      <c r="G41" s="52">
        <v>2270</v>
      </c>
      <c r="H41" s="52">
        <v>3312</v>
      </c>
      <c r="I41" s="52">
        <v>2293</v>
      </c>
      <c r="J41" s="52">
        <v>4394</v>
      </c>
      <c r="K41" s="52">
        <v>3323</v>
      </c>
      <c r="L41" s="52">
        <v>9885</v>
      </c>
      <c r="M41" s="52">
        <v>1128</v>
      </c>
      <c r="N41" s="52">
        <v>7716</v>
      </c>
      <c r="O41" s="52">
        <v>7160</v>
      </c>
      <c r="P41" s="52">
        <v>5707</v>
      </c>
      <c r="Q41" s="52">
        <v>12039</v>
      </c>
      <c r="R41" s="52">
        <v>12451</v>
      </c>
      <c r="S41" s="52">
        <v>20344</v>
      </c>
      <c r="T41" s="52">
        <v>36987</v>
      </c>
      <c r="U41" s="52">
        <v>36344</v>
      </c>
      <c r="V41" s="52">
        <v>50382</v>
      </c>
      <c r="W41" s="52">
        <v>35497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1025</v>
      </c>
      <c r="D42" s="52">
        <v>1553</v>
      </c>
      <c r="E42" s="52">
        <v>1668</v>
      </c>
      <c r="F42" s="52">
        <v>2356</v>
      </c>
      <c r="G42" s="52">
        <v>2413</v>
      </c>
      <c r="H42" s="52">
        <v>2778</v>
      </c>
      <c r="I42" s="52">
        <v>5177</v>
      </c>
      <c r="J42" s="52">
        <v>3779</v>
      </c>
      <c r="K42" s="52">
        <v>7961</v>
      </c>
      <c r="L42" s="52">
        <v>1425</v>
      </c>
      <c r="M42" s="52">
        <v>13299</v>
      </c>
      <c r="N42" s="52">
        <v>5728</v>
      </c>
      <c r="O42" s="52">
        <v>8509</v>
      </c>
      <c r="P42" s="52">
        <v>16489</v>
      </c>
      <c r="Q42" s="52">
        <v>11055</v>
      </c>
      <c r="R42" s="52">
        <v>17498</v>
      </c>
      <c r="S42" s="52">
        <v>21445</v>
      </c>
      <c r="T42" s="52">
        <v>22242</v>
      </c>
      <c r="U42" s="52">
        <v>41267</v>
      </c>
      <c r="V42" s="52">
        <v>44780</v>
      </c>
      <c r="W42" s="52">
        <v>34208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1886</v>
      </c>
      <c r="D45" s="36">
        <v>3248</v>
      </c>
      <c r="E45" s="36">
        <v>3368</v>
      </c>
      <c r="F45" s="36">
        <v>3911</v>
      </c>
      <c r="G45" s="36">
        <v>4683</v>
      </c>
      <c r="H45" s="36">
        <v>6089</v>
      </c>
      <c r="I45" s="36">
        <v>7469</v>
      </c>
      <c r="J45" s="36">
        <v>8180</v>
      </c>
      <c r="K45" s="36">
        <v>11284</v>
      </c>
      <c r="L45" s="36">
        <v>11312</v>
      </c>
      <c r="M45" s="36">
        <v>14423</v>
      </c>
      <c r="N45" s="36">
        <v>13444</v>
      </c>
      <c r="O45" s="36">
        <v>15677</v>
      </c>
      <c r="P45" s="36">
        <v>22192</v>
      </c>
      <c r="Q45" s="36">
        <v>23093</v>
      </c>
      <c r="R45" s="36">
        <v>29970</v>
      </c>
      <c r="S45" s="36">
        <v>41777</v>
      </c>
      <c r="T45" s="36">
        <v>59249</v>
      </c>
      <c r="U45" s="36">
        <v>77616</v>
      </c>
      <c r="V45" s="36">
        <v>95178</v>
      </c>
      <c r="W45" s="36">
        <v>69713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471</v>
      </c>
      <c r="D49" s="52">
        <v>952</v>
      </c>
      <c r="E49" s="52">
        <v>970</v>
      </c>
      <c r="F49" s="52">
        <v>1079</v>
      </c>
      <c r="G49" s="52">
        <v>1231</v>
      </c>
      <c r="H49" s="52">
        <v>1652</v>
      </c>
      <c r="I49" s="52">
        <v>2183</v>
      </c>
      <c r="J49" s="52">
        <v>2130</v>
      </c>
      <c r="K49" s="52">
        <v>2944</v>
      </c>
      <c r="L49" s="52">
        <v>2775</v>
      </c>
      <c r="M49" s="52">
        <v>3291</v>
      </c>
      <c r="N49" s="52">
        <v>2435</v>
      </c>
      <c r="O49" s="52">
        <v>3487</v>
      </c>
      <c r="P49" s="52">
        <v>8770</v>
      </c>
      <c r="Q49" s="52">
        <v>6688</v>
      </c>
      <c r="R49" s="52">
        <v>9630</v>
      </c>
      <c r="S49" s="52">
        <v>11313</v>
      </c>
      <c r="T49" s="52">
        <v>17038</v>
      </c>
      <c r="U49" s="52">
        <v>23300</v>
      </c>
      <c r="V49" s="52">
        <v>30792</v>
      </c>
      <c r="W49" s="52">
        <v>16957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60</v>
      </c>
      <c r="D51" s="52">
        <v>38</v>
      </c>
      <c r="E51" s="52">
        <v>131</v>
      </c>
      <c r="F51" s="52">
        <v>156</v>
      </c>
      <c r="G51" s="52">
        <v>207</v>
      </c>
      <c r="H51" s="52">
        <v>327</v>
      </c>
      <c r="I51" s="52">
        <v>441</v>
      </c>
      <c r="J51" s="52">
        <v>457</v>
      </c>
      <c r="K51" s="52">
        <v>716</v>
      </c>
      <c r="L51" s="52">
        <v>777</v>
      </c>
      <c r="M51" s="52">
        <v>1193</v>
      </c>
      <c r="N51" s="52">
        <v>1061</v>
      </c>
      <c r="O51" s="52">
        <v>1738</v>
      </c>
      <c r="P51" s="52">
        <v>5102</v>
      </c>
      <c r="Q51" s="52">
        <v>4381</v>
      </c>
      <c r="R51" s="52">
        <v>7238</v>
      </c>
      <c r="S51" s="52">
        <v>8940</v>
      </c>
      <c r="T51" s="52">
        <v>13484</v>
      </c>
      <c r="U51" s="52">
        <v>18489</v>
      </c>
      <c r="V51" s="52">
        <v>22256</v>
      </c>
      <c r="W51" s="52">
        <v>13576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497</v>
      </c>
      <c r="E55" s="52">
        <v>490</v>
      </c>
      <c r="F55" s="52">
        <v>428</v>
      </c>
      <c r="G55" s="52">
        <v>597</v>
      </c>
      <c r="H55" s="52">
        <v>898</v>
      </c>
      <c r="I55" s="52">
        <v>670</v>
      </c>
      <c r="J55" s="52">
        <v>1145</v>
      </c>
      <c r="K55" s="52">
        <v>867</v>
      </c>
      <c r="L55" s="52">
        <v>2425</v>
      </c>
      <c r="M55" s="52">
        <v>258</v>
      </c>
      <c r="N55" s="52">
        <v>1397</v>
      </c>
      <c r="O55" s="52">
        <v>1595</v>
      </c>
      <c r="P55" s="52">
        <v>2254</v>
      </c>
      <c r="Q55" s="52">
        <v>3484</v>
      </c>
      <c r="R55" s="52">
        <v>4006</v>
      </c>
      <c r="S55" s="52">
        <v>5510</v>
      </c>
      <c r="T55" s="52">
        <v>10641</v>
      </c>
      <c r="U55" s="52">
        <v>10912</v>
      </c>
      <c r="V55" s="52">
        <v>16298</v>
      </c>
      <c r="W55" s="52">
        <v>8632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256</v>
      </c>
      <c r="D56" s="52">
        <v>455</v>
      </c>
      <c r="E56" s="52">
        <v>480</v>
      </c>
      <c r="F56" s="52">
        <v>651</v>
      </c>
      <c r="G56" s="52">
        <v>634</v>
      </c>
      <c r="H56" s="52">
        <v>754</v>
      </c>
      <c r="I56" s="52">
        <v>1513</v>
      </c>
      <c r="J56" s="52">
        <v>985</v>
      </c>
      <c r="K56" s="52">
        <v>2077</v>
      </c>
      <c r="L56" s="52">
        <v>350</v>
      </c>
      <c r="M56" s="52">
        <v>3033</v>
      </c>
      <c r="N56" s="52">
        <v>1038</v>
      </c>
      <c r="O56" s="52">
        <v>1892</v>
      </c>
      <c r="P56" s="52">
        <v>6516</v>
      </c>
      <c r="Q56" s="52">
        <v>3204</v>
      </c>
      <c r="R56" s="52">
        <v>5624</v>
      </c>
      <c r="S56" s="52">
        <v>5803</v>
      </c>
      <c r="T56" s="52">
        <v>6397</v>
      </c>
      <c r="U56" s="52">
        <v>12388</v>
      </c>
      <c r="V56" s="52">
        <v>14494</v>
      </c>
      <c r="W56" s="52">
        <v>8325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471</v>
      </c>
      <c r="D59" s="36">
        <v>952</v>
      </c>
      <c r="E59" s="36">
        <v>970</v>
      </c>
      <c r="F59" s="36">
        <v>1079</v>
      </c>
      <c r="G59" s="36">
        <v>1231</v>
      </c>
      <c r="H59" s="36">
        <v>1652</v>
      </c>
      <c r="I59" s="36">
        <v>2183</v>
      </c>
      <c r="J59" s="36">
        <v>2130</v>
      </c>
      <c r="K59" s="36">
        <v>2944</v>
      </c>
      <c r="L59" s="36">
        <v>2775</v>
      </c>
      <c r="M59" s="36">
        <v>3291</v>
      </c>
      <c r="N59" s="36">
        <v>2435</v>
      </c>
      <c r="O59" s="36">
        <v>3487</v>
      </c>
      <c r="P59" s="36">
        <v>8770</v>
      </c>
      <c r="Q59" s="36">
        <v>6688</v>
      </c>
      <c r="R59" s="36">
        <v>9630</v>
      </c>
      <c r="S59" s="36">
        <v>11313</v>
      </c>
      <c r="T59" s="36">
        <v>17038</v>
      </c>
      <c r="U59" s="36">
        <v>23300</v>
      </c>
      <c r="V59" s="36">
        <v>30792</v>
      </c>
      <c r="W59" s="36">
        <v>16957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845</v>
      </c>
      <c r="D63" s="52">
        <v>1721</v>
      </c>
      <c r="E63" s="52">
        <v>1801</v>
      </c>
      <c r="F63" s="52">
        <v>2149</v>
      </c>
      <c r="G63" s="52">
        <v>2604</v>
      </c>
      <c r="H63" s="52">
        <v>3287</v>
      </c>
      <c r="I63" s="52">
        <v>4332</v>
      </c>
      <c r="J63" s="52">
        <v>4633</v>
      </c>
      <c r="K63" s="52">
        <v>6059</v>
      </c>
      <c r="L63" s="52">
        <v>5553</v>
      </c>
      <c r="M63" s="52">
        <v>7674</v>
      </c>
      <c r="N63" s="52">
        <v>6846</v>
      </c>
      <c r="O63" s="52">
        <v>7147</v>
      </c>
      <c r="P63" s="52">
        <v>7327</v>
      </c>
      <c r="Q63" s="52">
        <v>9254</v>
      </c>
      <c r="R63" s="52">
        <v>12385</v>
      </c>
      <c r="S63" s="52">
        <v>21449</v>
      </c>
      <c r="T63" s="52">
        <v>32434</v>
      </c>
      <c r="U63" s="52">
        <v>42909</v>
      </c>
      <c r="V63" s="52">
        <v>51271</v>
      </c>
      <c r="W63" s="52">
        <v>35851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238</v>
      </c>
      <c r="D65" s="52">
        <v>285</v>
      </c>
      <c r="E65" s="52">
        <v>209</v>
      </c>
      <c r="F65" s="52">
        <v>304</v>
      </c>
      <c r="G65" s="52">
        <v>391</v>
      </c>
      <c r="H65" s="52">
        <v>529</v>
      </c>
      <c r="I65" s="52">
        <v>621</v>
      </c>
      <c r="J65" s="52">
        <v>870</v>
      </c>
      <c r="K65" s="52">
        <v>1193</v>
      </c>
      <c r="L65" s="52">
        <v>1635</v>
      </c>
      <c r="M65" s="52">
        <v>2483</v>
      </c>
      <c r="N65" s="52">
        <v>3107</v>
      </c>
      <c r="O65" s="52">
        <v>3312</v>
      </c>
      <c r="P65" s="52">
        <v>3267</v>
      </c>
      <c r="Q65" s="52">
        <v>6687</v>
      </c>
      <c r="R65" s="52">
        <v>6092</v>
      </c>
      <c r="S65" s="52">
        <v>8607</v>
      </c>
      <c r="T65" s="52">
        <v>9999</v>
      </c>
      <c r="U65" s="52">
        <v>15566</v>
      </c>
      <c r="V65" s="52">
        <v>21552</v>
      </c>
      <c r="W65" s="52">
        <v>32280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646</v>
      </c>
      <c r="D69" s="52">
        <f t="shared" si="6"/>
        <v>1197</v>
      </c>
      <c r="E69" s="52">
        <f t="shared" si="6"/>
        <v>1214</v>
      </c>
      <c r="F69" s="52">
        <f t="shared" si="6"/>
        <v>1123</v>
      </c>
      <c r="G69" s="52">
        <f t="shared" si="6"/>
        <v>1673</v>
      </c>
      <c r="H69" s="52">
        <f t="shared" si="6"/>
        <v>2414</v>
      </c>
      <c r="I69" s="52">
        <f t="shared" si="6"/>
        <v>1623</v>
      </c>
      <c r="J69" s="52">
        <f t="shared" si="6"/>
        <v>3249</v>
      </c>
      <c r="K69" s="52">
        <f t="shared" si="6"/>
        <v>2456</v>
      </c>
      <c r="L69" s="52">
        <f t="shared" si="6"/>
        <v>7460</v>
      </c>
      <c r="M69" s="52">
        <f t="shared" si="6"/>
        <v>870</v>
      </c>
      <c r="N69" s="52">
        <f t="shared" si="6"/>
        <v>6319</v>
      </c>
      <c r="O69" s="52">
        <f t="shared" si="6"/>
        <v>5565</v>
      </c>
      <c r="P69" s="52">
        <f t="shared" si="6"/>
        <v>3453</v>
      </c>
      <c r="Q69" s="52">
        <f t="shared" si="6"/>
        <v>8555</v>
      </c>
      <c r="R69" s="52">
        <f t="shared" ref="R69:V69" si="7">R41-R55</f>
        <v>8445</v>
      </c>
      <c r="S69" s="52">
        <f t="shared" si="7"/>
        <v>14834</v>
      </c>
      <c r="T69" s="52">
        <f t="shared" si="7"/>
        <v>26346</v>
      </c>
      <c r="U69" s="52">
        <f t="shared" si="7"/>
        <v>25432</v>
      </c>
      <c r="V69" s="52">
        <f t="shared" si="7"/>
        <v>34084</v>
      </c>
      <c r="W69" s="52">
        <f t="shared" ref="W69" si="8">W41-W55</f>
        <v>26865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769</v>
      </c>
      <c r="D70" s="52">
        <f t="shared" si="9"/>
        <v>1098</v>
      </c>
      <c r="E70" s="52">
        <f t="shared" si="9"/>
        <v>1188</v>
      </c>
      <c r="F70" s="52">
        <f t="shared" si="9"/>
        <v>1705</v>
      </c>
      <c r="G70" s="52">
        <f t="shared" si="9"/>
        <v>1779</v>
      </c>
      <c r="H70" s="52">
        <f t="shared" si="9"/>
        <v>2024</v>
      </c>
      <c r="I70" s="52">
        <f t="shared" si="9"/>
        <v>3664</v>
      </c>
      <c r="J70" s="52">
        <f t="shared" si="9"/>
        <v>2794</v>
      </c>
      <c r="K70" s="52">
        <f t="shared" si="9"/>
        <v>5884</v>
      </c>
      <c r="L70" s="52">
        <f t="shared" si="9"/>
        <v>1075</v>
      </c>
      <c r="M70" s="52">
        <f t="shared" si="9"/>
        <v>10266</v>
      </c>
      <c r="N70" s="52">
        <f t="shared" si="9"/>
        <v>4690</v>
      </c>
      <c r="O70" s="52">
        <f t="shared" si="9"/>
        <v>6617</v>
      </c>
      <c r="P70" s="52">
        <f t="shared" si="9"/>
        <v>9973</v>
      </c>
      <c r="Q70" s="52">
        <f t="shared" si="9"/>
        <v>7851</v>
      </c>
      <c r="R70" s="52">
        <f t="shared" ref="R70:V70" si="10">R42-R56</f>
        <v>11874</v>
      </c>
      <c r="S70" s="52">
        <f t="shared" si="10"/>
        <v>15642</v>
      </c>
      <c r="T70" s="52">
        <f t="shared" si="10"/>
        <v>15845</v>
      </c>
      <c r="U70" s="52">
        <f t="shared" si="10"/>
        <v>28879</v>
      </c>
      <c r="V70" s="52">
        <f t="shared" si="10"/>
        <v>30286</v>
      </c>
      <c r="W70" s="52">
        <f t="shared" ref="W70" si="11">W42-W56</f>
        <v>25883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1415</v>
      </c>
      <c r="D73" s="36">
        <v>2296</v>
      </c>
      <c r="E73" s="36">
        <v>2398</v>
      </c>
      <c r="F73" s="36">
        <v>2832</v>
      </c>
      <c r="G73" s="36">
        <v>3452</v>
      </c>
      <c r="H73" s="36">
        <v>4437</v>
      </c>
      <c r="I73" s="36">
        <v>5286</v>
      </c>
      <c r="J73" s="36">
        <v>6050</v>
      </c>
      <c r="K73" s="36">
        <v>8340</v>
      </c>
      <c r="L73" s="36">
        <v>8537</v>
      </c>
      <c r="M73" s="36">
        <v>11132</v>
      </c>
      <c r="N73" s="36">
        <v>11009</v>
      </c>
      <c r="O73" s="36">
        <v>12190</v>
      </c>
      <c r="P73" s="36">
        <v>13422</v>
      </c>
      <c r="Q73" s="36">
        <v>16405</v>
      </c>
      <c r="R73" s="36">
        <v>20340</v>
      </c>
      <c r="S73" s="36">
        <v>30464</v>
      </c>
      <c r="T73" s="36">
        <v>42211</v>
      </c>
      <c r="U73" s="36">
        <v>54316</v>
      </c>
      <c r="V73" s="36">
        <v>64386</v>
      </c>
      <c r="W73" s="36">
        <v>52756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870</v>
      </c>
      <c r="I79" s="138">
        <f>RES_hhdet_numvin!I145</f>
        <v>2151</v>
      </c>
      <c r="J79" s="138">
        <f>RES_hhdet_numvin!J145</f>
        <v>3136</v>
      </c>
      <c r="K79" s="138">
        <f>RES_hhdet_numvin!K145</f>
        <v>5205</v>
      </c>
      <c r="L79" s="138">
        <f>RES_hhdet_numvin!L145</f>
        <v>5622</v>
      </c>
      <c r="M79" s="138">
        <f>RES_hhdet_numvin!M145</f>
        <v>8288</v>
      </c>
      <c r="N79" s="138">
        <f>RES_hhdet_numvin!N145</f>
        <v>7630</v>
      </c>
      <c r="O79" s="138">
        <f>RES_hhdet_numvin!O145</f>
        <v>9305</v>
      </c>
      <c r="P79" s="138">
        <f>RES_hhdet_numvin!P145</f>
        <v>14748</v>
      </c>
      <c r="Q79" s="138">
        <f>RES_hhdet_numvin!Q145</f>
        <v>15102</v>
      </c>
      <c r="R79" s="138">
        <f>RES_hhdet_numvin!R145</f>
        <v>21345</v>
      </c>
      <c r="S79" s="138">
        <f>RES_hhdet_numvin!S145</f>
        <v>32251</v>
      </c>
      <c r="T79" s="138">
        <f>RES_hhdet_numvin!T145</f>
        <v>49146</v>
      </c>
      <c r="U79" s="138">
        <f>RES_hhdet_numvin!U145</f>
        <v>66080</v>
      </c>
      <c r="V79" s="138">
        <f>RES_hhdet_numvin!V145</f>
        <v>82044</v>
      </c>
      <c r="W79" s="138">
        <f>RES_hhdet_numvin!W145</f>
        <v>52808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2734</v>
      </c>
      <c r="Q81" s="138">
        <f>RES_hhdet_numvin!Q147</f>
        <v>6350</v>
      </c>
      <c r="R81" s="138">
        <f>RES_hhdet_numvin!R147</f>
        <v>8756</v>
      </c>
      <c r="S81" s="138">
        <f>RES_hhdet_numvin!S147</f>
        <v>11185</v>
      </c>
      <c r="T81" s="138">
        <f>RES_hhdet_numvin!T147</f>
        <v>14981</v>
      </c>
      <c r="U81" s="138">
        <f>RES_hhdet_numvin!U147</f>
        <v>22075</v>
      </c>
      <c r="V81" s="138">
        <f>RES_hhdet_numvin!V147</f>
        <v>36953</v>
      </c>
      <c r="W81" s="138">
        <f>RES_hhdet_numvin!W147</f>
        <v>45856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1872</v>
      </c>
      <c r="Q87" s="138">
        <f>RES_hhdet_numvin!Q153</f>
        <v>6899</v>
      </c>
      <c r="R87" s="138">
        <f>RES_hhdet_numvin!R153</f>
        <v>9331</v>
      </c>
      <c r="S87" s="138">
        <f>RES_hhdet_numvin!S153</f>
        <v>17658</v>
      </c>
      <c r="T87" s="138">
        <f>RES_hhdet_numvin!T153</f>
        <v>34810</v>
      </c>
      <c r="U87" s="138">
        <f>RES_hhdet_numvin!U153</f>
        <v>35663</v>
      </c>
      <c r="V87" s="138">
        <f>RES_hhdet_numvin!V153</f>
        <v>50249</v>
      </c>
      <c r="W87" s="138">
        <f>RES_hhdet_numvin!W153</f>
        <v>35497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5403</v>
      </c>
      <c r="Q88" s="138">
        <f>RES_hhdet_numvin!Q154</f>
        <v>6339</v>
      </c>
      <c r="R88" s="138">
        <f>RES_hhdet_numvin!R154</f>
        <v>13108</v>
      </c>
      <c r="S88" s="138">
        <f>RES_hhdet_numvin!S154</f>
        <v>18615</v>
      </c>
      <c r="T88" s="138">
        <f>RES_hhdet_numvin!T154</f>
        <v>20944</v>
      </c>
      <c r="U88" s="138">
        <f>RES_hhdet_numvin!U154</f>
        <v>40470</v>
      </c>
      <c r="V88" s="138">
        <f>RES_hhdet_numvin!V154</f>
        <v>44665</v>
      </c>
      <c r="W88" s="138">
        <f>RES_hhdet_numvin!W154</f>
        <v>34208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7282</v>
      </c>
      <c r="Q93" s="39">
        <f>RES_hhdet_numvin!Q159</f>
        <v>13232</v>
      </c>
      <c r="R93" s="39">
        <f>RES_hhdet_numvin!R159</f>
        <v>22442</v>
      </c>
      <c r="S93" s="39">
        <f>RES_hhdet_numvin!S159</f>
        <v>36256</v>
      </c>
      <c r="T93" s="39">
        <f>RES_hhdet_numvin!T159</f>
        <v>55756</v>
      </c>
      <c r="U93" s="39">
        <f>RES_hhdet_numvin!U159</f>
        <v>76123</v>
      </c>
      <c r="V93" s="39">
        <f>RES_hhdet_numvin!V159</f>
        <v>94927</v>
      </c>
      <c r="W93" s="39">
        <f>RES_hhdet_numvin!W159</f>
        <v>69713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4.1186559904860447</v>
      </c>
      <c r="C97" s="117">
        <f t="shared" si="12"/>
        <v>4.4094656642339416</v>
      </c>
      <c r="D97" s="117">
        <f t="shared" si="12"/>
        <v>5.6115630992633543</v>
      </c>
      <c r="E97" s="117">
        <f t="shared" si="12"/>
        <v>6.8553885240482595</v>
      </c>
      <c r="F97" s="117">
        <f t="shared" si="12"/>
        <v>7.7937288172506864</v>
      </c>
      <c r="G97" s="117">
        <f t="shared" si="12"/>
        <v>8.7281655362253669</v>
      </c>
      <c r="H97" s="117">
        <f t="shared" si="12"/>
        <v>10.687393701249512</v>
      </c>
      <c r="I97" s="117">
        <f t="shared" si="12"/>
        <v>12.547143090296718</v>
      </c>
      <c r="J97" s="117">
        <f t="shared" si="12"/>
        <v>15.679024377958408</v>
      </c>
      <c r="K97" s="117">
        <f t="shared" si="12"/>
        <v>19.900226828272654</v>
      </c>
      <c r="L97" s="117">
        <f t="shared" si="12"/>
        <v>23.195418710768269</v>
      </c>
      <c r="M97" s="117">
        <f t="shared" si="12"/>
        <v>26.662051458274536</v>
      </c>
      <c r="N97" s="117">
        <f t="shared" si="12"/>
        <v>29.103359451037001</v>
      </c>
      <c r="O97" s="117">
        <f t="shared" si="12"/>
        <v>30.986814952125094</v>
      </c>
      <c r="P97" s="117">
        <f t="shared" si="12"/>
        <v>33.774195079005736</v>
      </c>
      <c r="Q97" s="117">
        <f t="shared" si="12"/>
        <v>36.686803042987563</v>
      </c>
      <c r="R97" s="117">
        <f t="shared" ref="R97:V97" si="13">R98+R100+R102+R111</f>
        <v>42.200211921156068</v>
      </c>
      <c r="S97" s="117">
        <f t="shared" si="13"/>
        <v>50.576640522583396</v>
      </c>
      <c r="T97" s="117">
        <f t="shared" si="13"/>
        <v>61.779582827699812</v>
      </c>
      <c r="U97" s="117">
        <f t="shared" si="13"/>
        <v>78.44288428253256</v>
      </c>
      <c r="V97" s="117">
        <f t="shared" si="13"/>
        <v>102.22807974538242</v>
      </c>
      <c r="W97" s="117">
        <f t="shared" ref="W97" si="14">W98+W100+W102+W111</f>
        <v>124.65784444259907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3.0735100878168233</v>
      </c>
      <c r="C98" s="122">
        <f t="shared" si="15"/>
        <v>3.3640300361323283</v>
      </c>
      <c r="D98" s="122">
        <f t="shared" si="15"/>
        <v>4.1498817059395545</v>
      </c>
      <c r="E98" s="122">
        <f t="shared" si="15"/>
        <v>5.0847412217874979</v>
      </c>
      <c r="F98" s="122">
        <f t="shared" si="15"/>
        <v>5.7265379808272243</v>
      </c>
      <c r="G98" s="122">
        <f t="shared" si="15"/>
        <v>6.218460920676919</v>
      </c>
      <c r="H98" s="122">
        <f t="shared" si="15"/>
        <v>7.5702514847710871</v>
      </c>
      <c r="I98" s="122">
        <f t="shared" si="15"/>
        <v>8.5732609500597601</v>
      </c>
      <c r="J98" s="122">
        <f t="shared" si="15"/>
        <v>11.178624123059921</v>
      </c>
      <c r="K98" s="122">
        <f t="shared" si="15"/>
        <v>14.157164751823069</v>
      </c>
      <c r="L98" s="122">
        <f t="shared" si="15"/>
        <v>16.320638570123119</v>
      </c>
      <c r="M98" s="122">
        <f t="shared" si="15"/>
        <v>18.357217754477364</v>
      </c>
      <c r="N98" s="122">
        <f t="shared" si="15"/>
        <v>19.819358571171556</v>
      </c>
      <c r="O98" s="122">
        <f t="shared" si="15"/>
        <v>20.537655065599566</v>
      </c>
      <c r="P98" s="122">
        <f t="shared" si="15"/>
        <v>21.261467919755493</v>
      </c>
      <c r="Q98" s="122">
        <f t="shared" si="15"/>
        <v>22.19518709821077</v>
      </c>
      <c r="R98" s="122">
        <f t="shared" si="15"/>
        <v>24.964309788316591</v>
      </c>
      <c r="S98" s="122">
        <f t="shared" si="15"/>
        <v>29.565428774028661</v>
      </c>
      <c r="T98" s="122">
        <f t="shared" si="15"/>
        <v>35.730507975244322</v>
      </c>
      <c r="U98" s="122">
        <f t="shared" si="15"/>
        <v>45.95942981297965</v>
      </c>
      <c r="V98" s="122">
        <f t="shared" si="15"/>
        <v>62.412339287119053</v>
      </c>
      <c r="W98" s="122">
        <f t="shared" si="15"/>
        <v>80.007130255588194</v>
      </c>
      <c r="DA98" s="130" t="s">
        <v>1705</v>
      </c>
    </row>
    <row r="99" spans="1:105" ht="12" customHeight="1" x14ac:dyDescent="0.25">
      <c r="A99" s="97" t="s">
        <v>53</v>
      </c>
      <c r="B99" s="98">
        <v>3.0735100878168233</v>
      </c>
      <c r="C99" s="98">
        <v>3.3640300361323283</v>
      </c>
      <c r="D99" s="98">
        <v>4.1498817059395545</v>
      </c>
      <c r="E99" s="98">
        <v>5.0847412217874979</v>
      </c>
      <c r="F99" s="98">
        <v>5.7265379808272243</v>
      </c>
      <c r="G99" s="98">
        <v>6.218460920676919</v>
      </c>
      <c r="H99" s="98">
        <v>7.5702514847710871</v>
      </c>
      <c r="I99" s="98">
        <v>8.5732609500597601</v>
      </c>
      <c r="J99" s="98">
        <v>11.178624123059921</v>
      </c>
      <c r="K99" s="98">
        <v>14.157164751823069</v>
      </c>
      <c r="L99" s="98">
        <v>16.320638570123119</v>
      </c>
      <c r="M99" s="98">
        <v>18.357217754477364</v>
      </c>
      <c r="N99" s="98">
        <v>19.819358571171556</v>
      </c>
      <c r="O99" s="98">
        <v>20.537655065599566</v>
      </c>
      <c r="P99" s="98">
        <v>21.261467919755493</v>
      </c>
      <c r="Q99" s="98">
        <v>22.19518709821077</v>
      </c>
      <c r="R99" s="98">
        <v>24.964309788316591</v>
      </c>
      <c r="S99" s="98">
        <v>29.565428774028661</v>
      </c>
      <c r="T99" s="98">
        <v>35.730507975244322</v>
      </c>
      <c r="U99" s="98">
        <v>45.95942981297965</v>
      </c>
      <c r="V99" s="98">
        <v>62.412339287119053</v>
      </c>
      <c r="W99" s="98">
        <v>80.007130255588194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3.2591488247567427E-2</v>
      </c>
      <c r="C100" s="122">
        <f t="shared" si="16"/>
        <v>3.2971089025239736E-2</v>
      </c>
      <c r="D100" s="122">
        <f t="shared" si="16"/>
        <v>3.5625464165715034E-2</v>
      </c>
      <c r="E100" s="122">
        <f t="shared" si="16"/>
        <v>5.1139971342661295E-2</v>
      </c>
      <c r="F100" s="122">
        <f t="shared" si="16"/>
        <v>3.9168801216519361E-2</v>
      </c>
      <c r="G100" s="122">
        <f t="shared" si="16"/>
        <v>4.0709657851785999E-2</v>
      </c>
      <c r="H100" s="122">
        <f t="shared" si="16"/>
        <v>6.749735940921249E-2</v>
      </c>
      <c r="I100" s="122">
        <f t="shared" si="16"/>
        <v>5.9769393438291192E-2</v>
      </c>
      <c r="J100" s="122">
        <f t="shared" si="16"/>
        <v>7.7768708142562343E-2</v>
      </c>
      <c r="K100" s="122">
        <f t="shared" si="16"/>
        <v>0.10306772713210892</v>
      </c>
      <c r="L100" s="122">
        <f t="shared" si="16"/>
        <v>0.13320109435407382</v>
      </c>
      <c r="M100" s="122">
        <f t="shared" si="16"/>
        <v>0.18097113414018259</v>
      </c>
      <c r="N100" s="122">
        <f t="shared" si="16"/>
        <v>0.23680786853474739</v>
      </c>
      <c r="O100" s="122">
        <f t="shared" si="16"/>
        <v>0.29970681267340549</v>
      </c>
      <c r="P100" s="122">
        <f t="shared" si="16"/>
        <v>0.38776637769815753</v>
      </c>
      <c r="Q100" s="122">
        <f t="shared" si="16"/>
        <v>0.5174730465592986</v>
      </c>
      <c r="R100" s="122">
        <f t="shared" si="16"/>
        <v>0.63609778983354393</v>
      </c>
      <c r="S100" s="122">
        <f t="shared" si="16"/>
        <v>0.83701190548657334</v>
      </c>
      <c r="T100" s="122">
        <f t="shared" si="16"/>
        <v>1.1019395403844339</v>
      </c>
      <c r="U100" s="122">
        <f t="shared" si="16"/>
        <v>1.534511371759518</v>
      </c>
      <c r="V100" s="122">
        <f t="shared" si="16"/>
        <v>2.0871144030241431</v>
      </c>
      <c r="W100" s="122">
        <f t="shared" si="16"/>
        <v>2.6190642090050287</v>
      </c>
      <c r="DA100" s="130" t="s">
        <v>1707</v>
      </c>
    </row>
    <row r="101" spans="1:105" ht="12" customHeight="1" x14ac:dyDescent="0.25">
      <c r="A101" s="97" t="s">
        <v>53</v>
      </c>
      <c r="B101" s="98">
        <v>3.2591488247567427E-2</v>
      </c>
      <c r="C101" s="98">
        <v>3.2971089025239736E-2</v>
      </c>
      <c r="D101" s="98">
        <v>3.5625464165715034E-2</v>
      </c>
      <c r="E101" s="98">
        <v>5.1139971342661295E-2</v>
      </c>
      <c r="F101" s="98">
        <v>3.9168801216519361E-2</v>
      </c>
      <c r="G101" s="98">
        <v>4.0709657851785999E-2</v>
      </c>
      <c r="H101" s="98">
        <v>6.749735940921249E-2</v>
      </c>
      <c r="I101" s="98">
        <v>5.9769393438291192E-2</v>
      </c>
      <c r="J101" s="98">
        <v>7.7768708142562343E-2</v>
      </c>
      <c r="K101" s="98">
        <v>0.10306772713210892</v>
      </c>
      <c r="L101" s="98">
        <v>0.13320109435407382</v>
      </c>
      <c r="M101" s="98">
        <v>0.18097113414018259</v>
      </c>
      <c r="N101" s="98">
        <v>0.23680786853474739</v>
      </c>
      <c r="O101" s="98">
        <v>0.29970681267340549</v>
      </c>
      <c r="P101" s="98">
        <v>0.38776637769815753</v>
      </c>
      <c r="Q101" s="98">
        <v>0.5174730465592986</v>
      </c>
      <c r="R101" s="98">
        <v>0.63609778983354393</v>
      </c>
      <c r="S101" s="98">
        <v>0.83701190548657334</v>
      </c>
      <c r="T101" s="98">
        <v>1.1019395403844339</v>
      </c>
      <c r="U101" s="98">
        <v>1.534511371759518</v>
      </c>
      <c r="V101" s="98">
        <v>2.0871144030241431</v>
      </c>
      <c r="W101" s="98">
        <v>2.6190642090050287</v>
      </c>
      <c r="DA101" s="63" t="s">
        <v>1708</v>
      </c>
    </row>
    <row r="102" spans="1:105" ht="12" customHeight="1" x14ac:dyDescent="0.25">
      <c r="A102" s="121" t="s">
        <v>55</v>
      </c>
      <c r="B102" s="122">
        <v>0.86868236439585444</v>
      </c>
      <c r="C102" s="122">
        <v>0.84425733233023781</v>
      </c>
      <c r="D102" s="122">
        <v>1.2146063450426678</v>
      </c>
      <c r="E102" s="122">
        <v>1.4638186041019006</v>
      </c>
      <c r="F102" s="122">
        <v>1.7093014072547059</v>
      </c>
      <c r="G102" s="122">
        <v>2.0813314791222766</v>
      </c>
      <c r="H102" s="122">
        <v>2.5262175161620579</v>
      </c>
      <c r="I102" s="122">
        <v>3.2987015868626042</v>
      </c>
      <c r="J102" s="122">
        <v>3.6579882376252231</v>
      </c>
      <c r="K102" s="122">
        <v>4.7778613387905065</v>
      </c>
      <c r="L102" s="122">
        <v>5.5092329987327009</v>
      </c>
      <c r="M102" s="122">
        <v>6.6585734113444914</v>
      </c>
      <c r="N102" s="122">
        <v>7.3966926830950959</v>
      </c>
      <c r="O102" s="122">
        <v>8.3252360941696448</v>
      </c>
      <c r="P102" s="122">
        <v>10.011344729178003</v>
      </c>
      <c r="Q102" s="122">
        <v>11.60043801426905</v>
      </c>
      <c r="R102" s="122">
        <v>13.866793058713949</v>
      </c>
      <c r="S102" s="122">
        <v>16.890464642842939</v>
      </c>
      <c r="T102" s="122">
        <v>20.813847498264629</v>
      </c>
      <c r="U102" s="122">
        <v>25.686934896395236</v>
      </c>
      <c r="V102" s="122">
        <v>31.099382124440243</v>
      </c>
      <c r="W102" s="122">
        <v>34.604587588897402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0.5421767501728264</v>
      </c>
      <c r="C107" s="101">
        <v>0.50499755632261367</v>
      </c>
      <c r="D107" s="101">
        <v>0.70505352396387921</v>
      </c>
      <c r="E107" s="101">
        <v>0.82943142906126643</v>
      </c>
      <c r="F107" s="101">
        <v>0.90216887311326022</v>
      </c>
      <c r="G107" s="101">
        <v>1.0804149898718935</v>
      </c>
      <c r="H107" s="101">
        <v>1.3396858280489643</v>
      </c>
      <c r="I107" s="101">
        <v>1.5738063101756461</v>
      </c>
      <c r="J107" s="101">
        <v>1.8321413612229318</v>
      </c>
      <c r="K107" s="101">
        <v>2.164971370805818</v>
      </c>
      <c r="L107" s="101">
        <v>3.0719805159991083</v>
      </c>
      <c r="M107" s="101">
        <v>3.0128539551349101</v>
      </c>
      <c r="N107" s="101">
        <v>3.5702830857007832</v>
      </c>
      <c r="O107" s="101">
        <v>4.018728702860872</v>
      </c>
      <c r="P107" s="101">
        <v>4.3459515169833267</v>
      </c>
      <c r="Q107" s="101">
        <v>5.3050553920471684</v>
      </c>
      <c r="R107" s="101">
        <v>6.2367177213982528</v>
      </c>
      <c r="S107" s="101">
        <v>7.8715901700628867</v>
      </c>
      <c r="T107" s="101">
        <v>10.819101182917995</v>
      </c>
      <c r="U107" s="101">
        <v>13.432405819510288</v>
      </c>
      <c r="V107" s="101">
        <v>16.625246598091145</v>
      </c>
      <c r="W107" s="101">
        <v>18.659285056437074</v>
      </c>
      <c r="DA107" s="131" t="s">
        <v>1714</v>
      </c>
    </row>
    <row r="108" spans="1:105" ht="12" customHeight="1" x14ac:dyDescent="0.25">
      <c r="A108" s="107" t="s">
        <v>121</v>
      </c>
      <c r="B108" s="104">
        <v>0.32650561422302804</v>
      </c>
      <c r="C108" s="104">
        <v>0.33925977600762414</v>
      </c>
      <c r="D108" s="104">
        <v>0.50955282107878863</v>
      </c>
      <c r="E108" s="104">
        <v>0.63438717504063413</v>
      </c>
      <c r="F108" s="104">
        <v>0.8071325341414457</v>
      </c>
      <c r="G108" s="104">
        <v>1.000916489250383</v>
      </c>
      <c r="H108" s="104">
        <v>1.1865316881130938</v>
      </c>
      <c r="I108" s="104">
        <v>1.7248952766869581</v>
      </c>
      <c r="J108" s="104">
        <v>1.8258468764022913</v>
      </c>
      <c r="K108" s="104">
        <v>2.612889967984688</v>
      </c>
      <c r="L108" s="104">
        <v>2.4372524827335926</v>
      </c>
      <c r="M108" s="104">
        <v>3.6457194562095809</v>
      </c>
      <c r="N108" s="104">
        <v>3.8264095973943126</v>
      </c>
      <c r="O108" s="104">
        <v>4.3065073913087728</v>
      </c>
      <c r="P108" s="104">
        <v>5.665393212194676</v>
      </c>
      <c r="Q108" s="104">
        <v>6.2953826222218821</v>
      </c>
      <c r="R108" s="104">
        <v>7.6300753373156969</v>
      </c>
      <c r="S108" s="104">
        <v>9.0188744727800536</v>
      </c>
      <c r="T108" s="104">
        <v>9.9947463153466316</v>
      </c>
      <c r="U108" s="104">
        <v>12.25452907688495</v>
      </c>
      <c r="V108" s="104">
        <v>14.474135526349098</v>
      </c>
      <c r="W108" s="104">
        <v>15.945302532460332</v>
      </c>
      <c r="DA108" s="132" t="s">
        <v>1715</v>
      </c>
    </row>
    <row r="109" spans="1:105" ht="12" customHeight="1" x14ac:dyDescent="0.25">
      <c r="A109" s="108" t="s">
        <v>53</v>
      </c>
      <c r="B109" s="98">
        <v>0.20395223698039389</v>
      </c>
      <c r="C109" s="98">
        <v>0.19408911777271204</v>
      </c>
      <c r="D109" s="98">
        <v>0.3027733816477492</v>
      </c>
      <c r="E109" s="98">
        <v>0.36906109231366918</v>
      </c>
      <c r="F109" s="98">
        <v>0.46925140637344454</v>
      </c>
      <c r="G109" s="98">
        <v>0.58752477226087751</v>
      </c>
      <c r="H109" s="98">
        <v>0.68537202940555897</v>
      </c>
      <c r="I109" s="98">
        <v>1.0516225029344162</v>
      </c>
      <c r="J109" s="98">
        <v>1.0235441821455318</v>
      </c>
      <c r="K109" s="98">
        <v>1.5041613082494367</v>
      </c>
      <c r="L109" s="98">
        <v>1.2148715523866433</v>
      </c>
      <c r="M109" s="98">
        <v>1.9679789854969556</v>
      </c>
      <c r="N109" s="98">
        <v>1.981192508905522</v>
      </c>
      <c r="O109" s="98">
        <v>2.2675889195062511</v>
      </c>
      <c r="P109" s="98">
        <v>3.0744044122443221</v>
      </c>
      <c r="Q109" s="98">
        <v>3.4375215875208029</v>
      </c>
      <c r="R109" s="98">
        <v>4.276314553714152</v>
      </c>
      <c r="S109" s="98">
        <v>5.0562156238125917</v>
      </c>
      <c r="T109" s="98">
        <v>5.3642595671679327</v>
      </c>
      <c r="U109" s="98">
        <v>6.3288705035949278</v>
      </c>
      <c r="V109" s="98">
        <v>7.3751937120701045</v>
      </c>
      <c r="W109" s="98">
        <v>8.0728902624532815</v>
      </c>
      <c r="DA109" s="63" t="s">
        <v>1716</v>
      </c>
    </row>
    <row r="110" spans="1:105" ht="12" customHeight="1" x14ac:dyDescent="0.25">
      <c r="A110" s="108" t="s">
        <v>52</v>
      </c>
      <c r="B110" s="98">
        <v>0.12255337724263415</v>
      </c>
      <c r="C110" s="98">
        <v>0.1451706582349121</v>
      </c>
      <c r="D110" s="98">
        <v>0.20677943943103946</v>
      </c>
      <c r="E110" s="98">
        <v>0.26532608272696495</v>
      </c>
      <c r="F110" s="98">
        <v>0.33788112776800111</v>
      </c>
      <c r="G110" s="98">
        <v>0.41339171698950561</v>
      </c>
      <c r="H110" s="98">
        <v>0.50115965870753487</v>
      </c>
      <c r="I110" s="98">
        <v>0.67327277375254191</v>
      </c>
      <c r="J110" s="98">
        <v>0.80230269425675949</v>
      </c>
      <c r="K110" s="98">
        <v>1.108728659735251</v>
      </c>
      <c r="L110" s="98">
        <v>1.2223809303469491</v>
      </c>
      <c r="M110" s="98">
        <v>1.6777404707126251</v>
      </c>
      <c r="N110" s="98">
        <v>1.8452170884887904</v>
      </c>
      <c r="O110" s="98">
        <v>2.0389184718025217</v>
      </c>
      <c r="P110" s="98">
        <v>2.5909887999503542</v>
      </c>
      <c r="Q110" s="98">
        <v>2.8578610347010791</v>
      </c>
      <c r="R110" s="98">
        <v>3.3537607836015448</v>
      </c>
      <c r="S110" s="98">
        <v>3.9626588489674623</v>
      </c>
      <c r="T110" s="98">
        <v>4.6304867481786998</v>
      </c>
      <c r="U110" s="98">
        <v>5.925658573290022</v>
      </c>
      <c r="V110" s="98">
        <v>7.0989418142789944</v>
      </c>
      <c r="W110" s="98">
        <v>7.8724122700070511</v>
      </c>
      <c r="DA110" s="63" t="s">
        <v>1717</v>
      </c>
    </row>
    <row r="111" spans="1:105" ht="12" customHeight="1" x14ac:dyDescent="0.25">
      <c r="A111" s="121" t="s">
        <v>54</v>
      </c>
      <c r="B111" s="122">
        <v>0.14387205002579964</v>
      </c>
      <c r="C111" s="122">
        <v>0.16820720674613576</v>
      </c>
      <c r="D111" s="122">
        <v>0.21144958411541634</v>
      </c>
      <c r="E111" s="122">
        <v>0.25568872681619903</v>
      </c>
      <c r="F111" s="122">
        <v>0.31872062795223693</v>
      </c>
      <c r="G111" s="122">
        <v>0.38766347857438599</v>
      </c>
      <c r="H111" s="122">
        <v>0.52342734090715481</v>
      </c>
      <c r="I111" s="122">
        <v>0.61541115993606166</v>
      </c>
      <c r="J111" s="122">
        <v>0.76464330913070255</v>
      </c>
      <c r="K111" s="122">
        <v>0.86213301052697122</v>
      </c>
      <c r="L111" s="122">
        <v>1.2323460475583752</v>
      </c>
      <c r="M111" s="122">
        <v>1.465289158312499</v>
      </c>
      <c r="N111" s="122">
        <v>1.650500328235601</v>
      </c>
      <c r="O111" s="122">
        <v>1.8242169796824748</v>
      </c>
      <c r="P111" s="122">
        <v>2.1136160523740832</v>
      </c>
      <c r="Q111" s="122">
        <v>2.3737048839484407</v>
      </c>
      <c r="R111" s="122">
        <v>2.7330112842919854</v>
      </c>
      <c r="S111" s="122">
        <v>3.2837352002252223</v>
      </c>
      <c r="T111" s="122">
        <v>4.1332878138064277</v>
      </c>
      <c r="U111" s="122">
        <v>5.2620082013981406</v>
      </c>
      <c r="V111" s="122">
        <v>6.6292439307989834</v>
      </c>
      <c r="W111" s="122">
        <v>7.4270623891084391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0.14387205002579964</v>
      </c>
      <c r="C113" s="33">
        <v>0.16820720674613576</v>
      </c>
      <c r="D113" s="33">
        <v>0.21144958411541634</v>
      </c>
      <c r="E113" s="33">
        <v>0.25568872681619903</v>
      </c>
      <c r="F113" s="33">
        <v>0.31872062795223693</v>
      </c>
      <c r="G113" s="33">
        <v>0.38766347857438599</v>
      </c>
      <c r="H113" s="33">
        <v>0.52342734090715481</v>
      </c>
      <c r="I113" s="33">
        <v>0.61541115993606166</v>
      </c>
      <c r="J113" s="33">
        <v>0.76464330913070255</v>
      </c>
      <c r="K113" s="33">
        <v>0.86213301052697122</v>
      </c>
      <c r="L113" s="33">
        <v>1.2323460475583752</v>
      </c>
      <c r="M113" s="33">
        <v>1.465289158312499</v>
      </c>
      <c r="N113" s="33">
        <v>1.650500328235601</v>
      </c>
      <c r="O113" s="33">
        <v>1.8242169796824748</v>
      </c>
      <c r="P113" s="33">
        <v>2.1136160523740832</v>
      </c>
      <c r="Q113" s="33">
        <v>2.3737048839484407</v>
      </c>
      <c r="R113" s="33">
        <v>2.7330112842919854</v>
      </c>
      <c r="S113" s="33">
        <v>3.2837352002252223</v>
      </c>
      <c r="T113" s="33">
        <v>4.1332878138064277</v>
      </c>
      <c r="U113" s="33">
        <v>5.2620082013981406</v>
      </c>
      <c r="V113" s="33">
        <v>6.6292439307989834</v>
      </c>
      <c r="W113" s="33">
        <v>7.4270623891084391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5.6600077634333825</v>
      </c>
      <c r="C115" s="117">
        <f t="shared" si="17"/>
        <v>6.2105071638567289</v>
      </c>
      <c r="D115" s="117">
        <f t="shared" si="17"/>
        <v>8.0280879231688047</v>
      </c>
      <c r="E115" s="117">
        <f t="shared" si="17"/>
        <v>10.149745703934141</v>
      </c>
      <c r="F115" s="117">
        <f t="shared" si="17"/>
        <v>11.861250922302618</v>
      </c>
      <c r="G115" s="117">
        <f t="shared" si="17"/>
        <v>13.556753532146526</v>
      </c>
      <c r="H115" s="117">
        <f t="shared" si="17"/>
        <v>17.245613290141467</v>
      </c>
      <c r="I115" s="117">
        <f t="shared" si="17"/>
        <v>20.674513608331765</v>
      </c>
      <c r="J115" s="117">
        <f t="shared" si="17"/>
        <v>27.425744213637977</v>
      </c>
      <c r="K115" s="117">
        <f t="shared" si="17"/>
        <v>36.224293061879017</v>
      </c>
      <c r="L115" s="117">
        <f t="shared" si="17"/>
        <v>43.397165997930607</v>
      </c>
      <c r="M115" s="117">
        <f t="shared" si="17"/>
        <v>51.297197996741154</v>
      </c>
      <c r="N115" s="117">
        <f t="shared" si="17"/>
        <v>57.517971466210192</v>
      </c>
      <c r="O115" s="117">
        <f t="shared" si="17"/>
        <v>62.438858728283414</v>
      </c>
      <c r="P115" s="117">
        <f t="shared" si="17"/>
        <v>68.861278519823273</v>
      </c>
      <c r="Q115" s="117">
        <f t="shared" si="17"/>
        <v>75.968862971601524</v>
      </c>
      <c r="R115" s="117">
        <f t="shared" ref="R115:V115" si="18">R116+R118+R120+R129</f>
        <v>89.710592778572831</v>
      </c>
      <c r="S115" s="117">
        <f t="shared" si="18"/>
        <v>111.49779490374669</v>
      </c>
      <c r="T115" s="117">
        <f t="shared" si="18"/>
        <v>140.97554399792929</v>
      </c>
      <c r="U115" s="117">
        <f t="shared" si="18"/>
        <v>186.73452822103442</v>
      </c>
      <c r="V115" s="117">
        <f t="shared" si="18"/>
        <v>256.10095735767385</v>
      </c>
      <c r="W115" s="117">
        <f t="shared" ref="W115" si="19">W116+W118+W120+W129</f>
        <v>327.31528694989714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4.8414378608176838</v>
      </c>
      <c r="C116" s="122">
        <f t="shared" si="20"/>
        <v>5.3759818847995682</v>
      </c>
      <c r="D116" s="122">
        <f t="shared" si="20"/>
        <v>6.8640691521992272</v>
      </c>
      <c r="E116" s="122">
        <f t="shared" si="20"/>
        <v>8.710278625054908</v>
      </c>
      <c r="F116" s="122">
        <f t="shared" si="20"/>
        <v>10.191972202667291</v>
      </c>
      <c r="G116" s="122">
        <f t="shared" si="20"/>
        <v>11.527059372955508</v>
      </c>
      <c r="H116" s="122">
        <f t="shared" si="20"/>
        <v>14.672487082363526</v>
      </c>
      <c r="I116" s="122">
        <f t="shared" si="20"/>
        <v>17.430698611280739</v>
      </c>
      <c r="J116" s="122">
        <f t="shared" si="20"/>
        <v>23.704247510850116</v>
      </c>
      <c r="K116" s="122">
        <f t="shared" si="20"/>
        <v>31.431197425941736</v>
      </c>
      <c r="L116" s="122">
        <f t="shared" si="20"/>
        <v>37.631558604516933</v>
      </c>
      <c r="M116" s="122">
        <f t="shared" si="20"/>
        <v>44.197286542095625</v>
      </c>
      <c r="N116" s="122">
        <f t="shared" si="20"/>
        <v>49.451258829125123</v>
      </c>
      <c r="O116" s="122">
        <f t="shared" si="20"/>
        <v>53.212117662332155</v>
      </c>
      <c r="P116" s="122">
        <f t="shared" si="20"/>
        <v>57.577547025516431</v>
      </c>
      <c r="Q116" s="122">
        <f t="shared" si="20"/>
        <v>62.563888731916698</v>
      </c>
      <c r="R116" s="122">
        <f t="shared" si="20"/>
        <v>73.521661465014773</v>
      </c>
      <c r="S116" s="122">
        <f t="shared" si="20"/>
        <v>91.326563769729475</v>
      </c>
      <c r="T116" s="122">
        <f t="shared" si="20"/>
        <v>115.46825518074728</v>
      </c>
      <c r="U116" s="122">
        <f t="shared" si="20"/>
        <v>153.92486403481988</v>
      </c>
      <c r="V116" s="122">
        <f t="shared" si="20"/>
        <v>214.71577866803054</v>
      </c>
      <c r="W116" s="122">
        <f t="shared" si="20"/>
        <v>279.50764616272477</v>
      </c>
      <c r="DA116" s="130" t="s">
        <v>1873</v>
      </c>
    </row>
    <row r="117" spans="1:105" ht="12" customHeight="1" x14ac:dyDescent="0.25">
      <c r="A117" s="97" t="s">
        <v>53</v>
      </c>
      <c r="B117" s="98">
        <v>4.8414378608176838</v>
      </c>
      <c r="C117" s="98">
        <v>5.3759818847995682</v>
      </c>
      <c r="D117" s="98">
        <v>6.8640691521992272</v>
      </c>
      <c r="E117" s="98">
        <v>8.710278625054908</v>
      </c>
      <c r="F117" s="98">
        <v>10.191972202667291</v>
      </c>
      <c r="G117" s="98">
        <v>11.527059372955508</v>
      </c>
      <c r="H117" s="98">
        <v>14.672487082363526</v>
      </c>
      <c r="I117" s="98">
        <v>17.430698611280739</v>
      </c>
      <c r="J117" s="98">
        <v>23.704247510850116</v>
      </c>
      <c r="K117" s="98">
        <v>31.431197425941736</v>
      </c>
      <c r="L117" s="98">
        <v>37.631558604516933</v>
      </c>
      <c r="M117" s="98">
        <v>44.197286542095625</v>
      </c>
      <c r="N117" s="98">
        <v>49.451258829125123</v>
      </c>
      <c r="O117" s="98">
        <v>53.212117662332155</v>
      </c>
      <c r="P117" s="98">
        <v>57.577547025516431</v>
      </c>
      <c r="Q117" s="98">
        <v>62.563888731916698</v>
      </c>
      <c r="R117" s="98">
        <v>73.521661465014773</v>
      </c>
      <c r="S117" s="98">
        <v>91.326563769729475</v>
      </c>
      <c r="T117" s="98">
        <v>115.46825518074728</v>
      </c>
      <c r="U117" s="98">
        <v>153.92486403481988</v>
      </c>
      <c r="V117" s="98">
        <v>214.71577866803054</v>
      </c>
      <c r="W117" s="98">
        <v>279.50764616272477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6.5015526145375827E-2</v>
      </c>
      <c r="C118" s="122">
        <f t="shared" si="21"/>
        <v>6.8680418472146371E-2</v>
      </c>
      <c r="D118" s="122">
        <f t="shared" si="21"/>
        <v>7.8053498319525585E-2</v>
      </c>
      <c r="E118" s="122">
        <f t="shared" si="21"/>
        <v>0.11852688311998301</v>
      </c>
      <c r="F118" s="122">
        <f t="shared" si="21"/>
        <v>9.7143262073525596E-2</v>
      </c>
      <c r="G118" s="122">
        <f t="shared" si="21"/>
        <v>0.10852305784119938</v>
      </c>
      <c r="H118" s="122">
        <f t="shared" si="21"/>
        <v>0.19358734133628699</v>
      </c>
      <c r="I118" s="122">
        <f t="shared" si="21"/>
        <v>0.17911909767486184</v>
      </c>
      <c r="J118" s="122">
        <f t="shared" si="21"/>
        <v>0.2400180085709808</v>
      </c>
      <c r="K118" s="122">
        <f t="shared" si="21"/>
        <v>0.32907069868488131</v>
      </c>
      <c r="L118" s="122">
        <f t="shared" si="21"/>
        <v>0.43872856302765734</v>
      </c>
      <c r="M118" s="122">
        <f t="shared" si="21"/>
        <v>0.61699823104366547</v>
      </c>
      <c r="N118" s="122">
        <f t="shared" si="21"/>
        <v>0.83410683957617537</v>
      </c>
      <c r="O118" s="122">
        <f t="shared" si="21"/>
        <v>1.0933770854643625</v>
      </c>
      <c r="P118" s="122">
        <f t="shared" si="21"/>
        <v>1.4797897265883884</v>
      </c>
      <c r="Q118" s="122">
        <f t="shared" si="21"/>
        <v>2.0629142696884881</v>
      </c>
      <c r="R118" s="122">
        <f t="shared" si="21"/>
        <v>2.6240519217058584</v>
      </c>
      <c r="S118" s="122">
        <f t="shared" si="21"/>
        <v>3.5594193313513585</v>
      </c>
      <c r="T118" s="122">
        <f t="shared" si="21"/>
        <v>4.8115683976409249</v>
      </c>
      <c r="U118" s="122">
        <f t="shared" si="21"/>
        <v>6.8662366387526941</v>
      </c>
      <c r="V118" s="122">
        <f t="shared" si="21"/>
        <v>9.5248385141529912</v>
      </c>
      <c r="W118" s="122">
        <f t="shared" si="21"/>
        <v>12.136026836114972</v>
      </c>
      <c r="DA118" s="130" t="s">
        <v>1875</v>
      </c>
    </row>
    <row r="119" spans="1:105" ht="12" customHeight="1" x14ac:dyDescent="0.25">
      <c r="A119" s="97" t="s">
        <v>53</v>
      </c>
      <c r="B119" s="98">
        <v>6.5015526145375827E-2</v>
      </c>
      <c r="C119" s="98">
        <v>6.8680418472146371E-2</v>
      </c>
      <c r="D119" s="98">
        <v>7.8053498319525585E-2</v>
      </c>
      <c r="E119" s="98">
        <v>0.11852688311998301</v>
      </c>
      <c r="F119" s="98">
        <v>9.7143262073525596E-2</v>
      </c>
      <c r="G119" s="98">
        <v>0.10852305784119938</v>
      </c>
      <c r="H119" s="98">
        <v>0.19358734133628699</v>
      </c>
      <c r="I119" s="98">
        <v>0.17911909767486184</v>
      </c>
      <c r="J119" s="98">
        <v>0.2400180085709808</v>
      </c>
      <c r="K119" s="98">
        <v>0.32907069868488131</v>
      </c>
      <c r="L119" s="98">
        <v>0.43872856302765734</v>
      </c>
      <c r="M119" s="98">
        <v>0.61699823104366547</v>
      </c>
      <c r="N119" s="98">
        <v>0.83410683957617537</v>
      </c>
      <c r="O119" s="98">
        <v>1.0933770854643625</v>
      </c>
      <c r="P119" s="98">
        <v>1.4797897265883884</v>
      </c>
      <c r="Q119" s="98">
        <v>2.0629142696884881</v>
      </c>
      <c r="R119" s="98">
        <v>2.6240519217058584</v>
      </c>
      <c r="S119" s="98">
        <v>3.5594193313513585</v>
      </c>
      <c r="T119" s="98">
        <v>4.8115683976409249</v>
      </c>
      <c r="U119" s="98">
        <v>6.8662366387526941</v>
      </c>
      <c r="V119" s="98">
        <v>9.5248385141529912</v>
      </c>
      <c r="W119" s="98">
        <v>12.136026836114972</v>
      </c>
      <c r="DA119" s="63" t="s">
        <v>1876</v>
      </c>
    </row>
    <row r="120" spans="1:105" ht="12" customHeight="1" x14ac:dyDescent="0.25">
      <c r="A120" s="121" t="s">
        <v>55</v>
      </c>
      <c r="B120" s="122">
        <v>0.64494758279633624</v>
      </c>
      <c r="C120" s="122">
        <v>0.63830907503890122</v>
      </c>
      <c r="D120" s="122">
        <v>0.92473734686603914</v>
      </c>
      <c r="E120" s="122">
        <v>1.1251524426786279</v>
      </c>
      <c r="F120" s="122">
        <v>1.3272055964628706</v>
      </c>
      <c r="G120" s="122">
        <v>1.6223266427828369</v>
      </c>
      <c r="H120" s="122">
        <v>1.974870978181043</v>
      </c>
      <c r="I120" s="122">
        <v>2.5879643796173446</v>
      </c>
      <c r="J120" s="122">
        <v>2.8881966787862643</v>
      </c>
      <c r="K120" s="122">
        <v>3.7937442134786439</v>
      </c>
      <c r="L120" s="122">
        <v>4.3669254576930445</v>
      </c>
      <c r="M120" s="122">
        <v>5.3388779523876462</v>
      </c>
      <c r="N120" s="122">
        <v>5.9408615284668755</v>
      </c>
      <c r="O120" s="122">
        <v>6.7010957138819336</v>
      </c>
      <c r="P120" s="122">
        <v>8.1365156731671355</v>
      </c>
      <c r="Q120" s="122">
        <v>9.4588453070347533</v>
      </c>
      <c r="R120" s="122">
        <v>11.379174060362246</v>
      </c>
      <c r="S120" s="122">
        <v>13.955996282575976</v>
      </c>
      <c r="T120" s="122">
        <v>17.305949853338024</v>
      </c>
      <c r="U120" s="122">
        <v>21.564285655411709</v>
      </c>
      <c r="V120" s="122">
        <v>26.26840787440106</v>
      </c>
      <c r="W120" s="122">
        <v>29.349230651298221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0.37959923492164144</v>
      </c>
      <c r="C125" s="101">
        <v>0.35589995960074727</v>
      </c>
      <c r="D125" s="101">
        <v>0.50178182385204029</v>
      </c>
      <c r="E125" s="101">
        <v>0.59455164261505822</v>
      </c>
      <c r="F125" s="101">
        <v>0.65016957033199207</v>
      </c>
      <c r="G125" s="101">
        <v>0.78266703914866464</v>
      </c>
      <c r="H125" s="101">
        <v>0.97488962319210015</v>
      </c>
      <c r="I125" s="101">
        <v>1.1475074882799579</v>
      </c>
      <c r="J125" s="101">
        <v>1.3382399037170507</v>
      </c>
      <c r="K125" s="101">
        <v>1.5837935554494382</v>
      </c>
      <c r="L125" s="101">
        <v>2.2543671704046191</v>
      </c>
      <c r="M125" s="101">
        <v>2.2130348304583829</v>
      </c>
      <c r="N125" s="101">
        <v>2.6339631903933856</v>
      </c>
      <c r="O125" s="101">
        <v>2.9807146708411616</v>
      </c>
      <c r="P125" s="101">
        <v>3.2424930350345074</v>
      </c>
      <c r="Q125" s="101">
        <v>4.0051090357110866</v>
      </c>
      <c r="R125" s="101">
        <v>4.7612317943203148</v>
      </c>
      <c r="S125" s="101">
        <v>6.0899100801940591</v>
      </c>
      <c r="T125" s="101">
        <v>8.4938227116703509</v>
      </c>
      <c r="U125" s="101">
        <v>10.63945619022881</v>
      </c>
      <c r="V125" s="101">
        <v>13.289104376916645</v>
      </c>
      <c r="W125" s="101">
        <v>14.997033540285594</v>
      </c>
      <c r="DA125" s="131" t="s">
        <v>1882</v>
      </c>
    </row>
    <row r="126" spans="1:105" ht="12" customHeight="1" x14ac:dyDescent="0.25">
      <c r="A126" s="107" t="s">
        <v>121</v>
      </c>
      <c r="B126" s="104">
        <v>0.2653483478746948</v>
      </c>
      <c r="C126" s="104">
        <v>0.28240911543815395</v>
      </c>
      <c r="D126" s="104">
        <v>0.42295552301399886</v>
      </c>
      <c r="E126" s="104">
        <v>0.53060080006356958</v>
      </c>
      <c r="F126" s="104">
        <v>0.67703602613087854</v>
      </c>
      <c r="G126" s="104">
        <v>0.83965960363417225</v>
      </c>
      <c r="H126" s="104">
        <v>0.99998135498894269</v>
      </c>
      <c r="I126" s="104">
        <v>1.4404568913373867</v>
      </c>
      <c r="J126" s="104">
        <v>1.5499567750692134</v>
      </c>
      <c r="K126" s="104">
        <v>2.2099506580292054</v>
      </c>
      <c r="L126" s="104">
        <v>2.112558287288425</v>
      </c>
      <c r="M126" s="104">
        <v>3.1258431219292637</v>
      </c>
      <c r="N126" s="104">
        <v>3.3068983380734895</v>
      </c>
      <c r="O126" s="104">
        <v>3.7203810430407716</v>
      </c>
      <c r="P126" s="104">
        <v>4.8940226381326273</v>
      </c>
      <c r="Q126" s="104">
        <v>5.4537362713236677</v>
      </c>
      <c r="R126" s="104">
        <v>6.6179422660419309</v>
      </c>
      <c r="S126" s="104">
        <v>7.8660862023819167</v>
      </c>
      <c r="T126" s="104">
        <v>8.8121271416676734</v>
      </c>
      <c r="U126" s="104">
        <v>10.924829465182899</v>
      </c>
      <c r="V126" s="104">
        <v>12.979303497484414</v>
      </c>
      <c r="W126" s="104">
        <v>14.352197111012625</v>
      </c>
      <c r="DA126" s="132" t="s">
        <v>1883</v>
      </c>
    </row>
    <row r="127" spans="1:105" ht="12" customHeight="1" x14ac:dyDescent="0.25">
      <c r="A127" s="108" t="s">
        <v>53</v>
      </c>
      <c r="B127" s="98">
        <v>0.14279497063206065</v>
      </c>
      <c r="C127" s="98">
        <v>0.13723845720324182</v>
      </c>
      <c r="D127" s="98">
        <v>0.21617608358295939</v>
      </c>
      <c r="E127" s="98">
        <v>0.26527471733660468</v>
      </c>
      <c r="F127" s="98">
        <v>0.33915489836287743</v>
      </c>
      <c r="G127" s="98">
        <v>0.42626788664466664</v>
      </c>
      <c r="H127" s="98">
        <v>0.49882169628140782</v>
      </c>
      <c r="I127" s="98">
        <v>0.76718411758484484</v>
      </c>
      <c r="J127" s="98">
        <v>0.74765408081245388</v>
      </c>
      <c r="K127" s="98">
        <v>1.1012219982939546</v>
      </c>
      <c r="L127" s="98">
        <v>0.89017735694147593</v>
      </c>
      <c r="M127" s="98">
        <v>1.4481026512166388</v>
      </c>
      <c r="N127" s="98">
        <v>1.4616812495846994</v>
      </c>
      <c r="O127" s="98">
        <v>1.6814625712382498</v>
      </c>
      <c r="P127" s="98">
        <v>2.303033838182273</v>
      </c>
      <c r="Q127" s="98">
        <v>2.5958752366225886</v>
      </c>
      <c r="R127" s="98">
        <v>3.2641814824403861</v>
      </c>
      <c r="S127" s="98">
        <v>3.9034273534144539</v>
      </c>
      <c r="T127" s="98">
        <v>4.1816403934889745</v>
      </c>
      <c r="U127" s="98">
        <v>4.9991708918928763</v>
      </c>
      <c r="V127" s="98">
        <v>5.88036168320542</v>
      </c>
      <c r="W127" s="98">
        <v>6.4797848410055749</v>
      </c>
      <c r="DA127" s="63" t="s">
        <v>1884</v>
      </c>
    </row>
    <row r="128" spans="1:105" ht="12" customHeight="1" x14ac:dyDescent="0.25">
      <c r="A128" s="108" t="s">
        <v>52</v>
      </c>
      <c r="B128" s="98">
        <v>0.12255337724263415</v>
      </c>
      <c r="C128" s="98">
        <v>0.1451706582349121</v>
      </c>
      <c r="D128" s="98">
        <v>0.20677943943103946</v>
      </c>
      <c r="E128" s="98">
        <v>0.26532608272696495</v>
      </c>
      <c r="F128" s="98">
        <v>0.33788112776800111</v>
      </c>
      <c r="G128" s="98">
        <v>0.41339171698950561</v>
      </c>
      <c r="H128" s="98">
        <v>0.50115965870753487</v>
      </c>
      <c r="I128" s="98">
        <v>0.67327277375254191</v>
      </c>
      <c r="J128" s="98">
        <v>0.80230269425675949</v>
      </c>
      <c r="K128" s="98">
        <v>1.108728659735251</v>
      </c>
      <c r="L128" s="98">
        <v>1.2223809303469491</v>
      </c>
      <c r="M128" s="98">
        <v>1.6777404707126251</v>
      </c>
      <c r="N128" s="98">
        <v>1.8452170884887904</v>
      </c>
      <c r="O128" s="98">
        <v>2.0389184718025217</v>
      </c>
      <c r="P128" s="98">
        <v>2.5909887999503542</v>
      </c>
      <c r="Q128" s="98">
        <v>2.8578610347010791</v>
      </c>
      <c r="R128" s="98">
        <v>3.3537607836015448</v>
      </c>
      <c r="S128" s="98">
        <v>3.9626588489674623</v>
      </c>
      <c r="T128" s="98">
        <v>4.6304867481786998</v>
      </c>
      <c r="U128" s="98">
        <v>5.925658573290022</v>
      </c>
      <c r="V128" s="98">
        <v>7.0989418142789944</v>
      </c>
      <c r="W128" s="98">
        <v>7.8724122700070511</v>
      </c>
      <c r="DA128" s="63" t="s">
        <v>1885</v>
      </c>
    </row>
    <row r="129" spans="1:105" ht="12" customHeight="1" x14ac:dyDescent="0.25">
      <c r="A129" s="121" t="s">
        <v>54</v>
      </c>
      <c r="B129" s="122">
        <v>0.10860679367398683</v>
      </c>
      <c r="C129" s="122">
        <v>0.12753578554611317</v>
      </c>
      <c r="D129" s="122">
        <v>0.16122792578401271</v>
      </c>
      <c r="E129" s="122">
        <v>0.19578775308062071</v>
      </c>
      <c r="F129" s="122">
        <v>0.24492986109892981</v>
      </c>
      <c r="G129" s="122">
        <v>0.298844458566982</v>
      </c>
      <c r="H129" s="122">
        <v>0.40466788826061273</v>
      </c>
      <c r="I129" s="122">
        <v>0.47673151975882355</v>
      </c>
      <c r="J129" s="122">
        <v>0.59328201543061254</v>
      </c>
      <c r="K129" s="122">
        <v>0.67028072377375636</v>
      </c>
      <c r="L129" s="122">
        <v>0.95995337269297143</v>
      </c>
      <c r="M129" s="122">
        <v>1.1440352712142146</v>
      </c>
      <c r="N129" s="122">
        <v>1.291744269042018</v>
      </c>
      <c r="O129" s="122">
        <v>1.4322682666049624</v>
      </c>
      <c r="P129" s="122">
        <v>1.667426094551314</v>
      </c>
      <c r="Q129" s="122">
        <v>1.8832146629615933</v>
      </c>
      <c r="R129" s="122">
        <v>2.1857053314899533</v>
      </c>
      <c r="S129" s="122">
        <v>2.6558155200898779</v>
      </c>
      <c r="T129" s="122">
        <v>3.3897705662030635</v>
      </c>
      <c r="U129" s="122">
        <v>4.3791418920501322</v>
      </c>
      <c r="V129" s="122">
        <v>5.5919323010892841</v>
      </c>
      <c r="W129" s="122">
        <v>6.3223832997591831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0.10860679367398683</v>
      </c>
      <c r="C131" s="33">
        <v>0.12753578554611317</v>
      </c>
      <c r="D131" s="33">
        <v>0.16122792578401271</v>
      </c>
      <c r="E131" s="33">
        <v>0.19578775308062071</v>
      </c>
      <c r="F131" s="33">
        <v>0.24492986109892981</v>
      </c>
      <c r="G131" s="33">
        <v>0.298844458566982</v>
      </c>
      <c r="H131" s="33">
        <v>0.40466788826061273</v>
      </c>
      <c r="I131" s="33">
        <v>0.47673151975882355</v>
      </c>
      <c r="J131" s="33">
        <v>0.59328201543061254</v>
      </c>
      <c r="K131" s="33">
        <v>0.67028072377375636</v>
      </c>
      <c r="L131" s="33">
        <v>0.95995337269297143</v>
      </c>
      <c r="M131" s="33">
        <v>1.1440352712142146</v>
      </c>
      <c r="N131" s="33">
        <v>1.291744269042018</v>
      </c>
      <c r="O131" s="33">
        <v>1.4322682666049624</v>
      </c>
      <c r="P131" s="33">
        <v>1.667426094551314</v>
      </c>
      <c r="Q131" s="33">
        <v>1.8832146629615933</v>
      </c>
      <c r="R131" s="33">
        <v>2.1857053314899533</v>
      </c>
      <c r="S131" s="33">
        <v>2.6558155200898779</v>
      </c>
      <c r="T131" s="33">
        <v>3.3897705662030635</v>
      </c>
      <c r="U131" s="33">
        <v>4.3791418920501322</v>
      </c>
      <c r="V131" s="33">
        <v>5.5919323010892841</v>
      </c>
      <c r="W131" s="33">
        <v>6.3223832997591831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1.3742365899234623</v>
      </c>
      <c r="C133" s="154">
        <f t="shared" si="22"/>
        <v>1.4084489225602539</v>
      </c>
      <c r="D133" s="154">
        <f t="shared" si="22"/>
        <v>1.4306331018932452</v>
      </c>
      <c r="E133" s="154">
        <f t="shared" si="22"/>
        <v>1.4805500327704972</v>
      </c>
      <c r="F133" s="154">
        <f t="shared" si="22"/>
        <v>1.521896796825783</v>
      </c>
      <c r="G133" s="154">
        <f t="shared" si="22"/>
        <v>1.5532191129832029</v>
      </c>
      <c r="H133" s="154">
        <f t="shared" si="22"/>
        <v>1.613640684737309</v>
      </c>
      <c r="I133" s="154">
        <f t="shared" si="22"/>
        <v>1.6477466989533511</v>
      </c>
      <c r="J133" s="154">
        <f t="shared" si="22"/>
        <v>1.7491996665425893</v>
      </c>
      <c r="K133" s="154">
        <f t="shared" si="22"/>
        <v>1.8202954857989071</v>
      </c>
      <c r="L133" s="154">
        <f t="shared" si="22"/>
        <v>1.87093695263987</v>
      </c>
      <c r="M133" s="154">
        <f t="shared" si="22"/>
        <v>1.9239779083398749</v>
      </c>
      <c r="N133" s="154">
        <f t="shared" si="22"/>
        <v>1.9763344353072865</v>
      </c>
      <c r="O133" s="154">
        <f t="shared" si="22"/>
        <v>2.0150137671377975</v>
      </c>
      <c r="P133" s="154">
        <f t="shared" si="22"/>
        <v>2.0388725285307512</v>
      </c>
      <c r="Q133" s="154">
        <f t="shared" si="22"/>
        <v>2.0707408841971162</v>
      </c>
      <c r="R133" s="154">
        <f t="shared" ref="R133:V133" si="23">IF(R115=0,"",R115/R97)</f>
        <v>2.1258327552046858</v>
      </c>
      <c r="S133" s="154">
        <f t="shared" si="23"/>
        <v>2.2045314546734454</v>
      </c>
      <c r="T133" s="154">
        <f t="shared" si="23"/>
        <v>2.2819115563001304</v>
      </c>
      <c r="U133" s="154">
        <f t="shared" si="23"/>
        <v>2.3805158355531804</v>
      </c>
      <c r="V133" s="154">
        <f t="shared" si="23"/>
        <v>2.5051919002639957</v>
      </c>
      <c r="W133" s="154">
        <f t="shared" ref="W133" si="24">IF(W115=0,"",W115/W97)</f>
        <v>2.625709504391561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1.5752145665663506</v>
      </c>
      <c r="C134" s="155">
        <f t="shared" si="25"/>
        <v>1.5980778492038699</v>
      </c>
      <c r="D134" s="155">
        <f t="shared" si="25"/>
        <v>1.6540397145236618</v>
      </c>
      <c r="E134" s="155">
        <f t="shared" si="25"/>
        <v>1.7130229927400087</v>
      </c>
      <c r="F134" s="155">
        <f t="shared" si="25"/>
        <v>1.7797790282349641</v>
      </c>
      <c r="G134" s="155">
        <f t="shared" si="25"/>
        <v>1.8536836558105625</v>
      </c>
      <c r="H134" s="155">
        <f t="shared" si="25"/>
        <v>1.938176969666048</v>
      </c>
      <c r="I134" s="155">
        <f t="shared" si="25"/>
        <v>2.033146863581615</v>
      </c>
      <c r="J134" s="155">
        <f t="shared" si="25"/>
        <v>2.1204977687684843</v>
      </c>
      <c r="K134" s="155">
        <f t="shared" si="25"/>
        <v>2.2201618740005289</v>
      </c>
      <c r="L134" s="155">
        <f t="shared" si="25"/>
        <v>2.3057650865086861</v>
      </c>
      <c r="M134" s="155">
        <f t="shared" si="25"/>
        <v>2.4076244632068939</v>
      </c>
      <c r="N134" s="155">
        <f t="shared" si="25"/>
        <v>2.4950988525458611</v>
      </c>
      <c r="O134" s="155">
        <f t="shared" si="25"/>
        <v>2.5909539084363189</v>
      </c>
      <c r="P134" s="155">
        <f t="shared" si="25"/>
        <v>2.7080701691352727</v>
      </c>
      <c r="Q134" s="155">
        <f t="shared" si="25"/>
        <v>2.8188042955024328</v>
      </c>
      <c r="R134" s="155">
        <f t="shared" ref="R134:V134" si="26">IF(R116=0,"",R116/R98)</f>
        <v>2.9450708667068071</v>
      </c>
      <c r="S134" s="155">
        <f t="shared" si="26"/>
        <v>3.0889646305401808</v>
      </c>
      <c r="T134" s="155">
        <f t="shared" si="26"/>
        <v>3.2316432573740288</v>
      </c>
      <c r="U134" s="155">
        <f t="shared" si="26"/>
        <v>3.3491465116338133</v>
      </c>
      <c r="V134" s="155">
        <f t="shared" si="26"/>
        <v>3.4402776938108546</v>
      </c>
      <c r="W134" s="155">
        <f t="shared" ref="W134" si="27">IF(W116=0,"",W116/W98)</f>
        <v>3.4935342046367452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1.5752145665663506</v>
      </c>
      <c r="C135" s="156">
        <f t="shared" si="28"/>
        <v>1.5980778492038699</v>
      </c>
      <c r="D135" s="156">
        <f t="shared" si="28"/>
        <v>1.6540397145236618</v>
      </c>
      <c r="E135" s="156">
        <f t="shared" si="28"/>
        <v>1.7130229927400087</v>
      </c>
      <c r="F135" s="156">
        <f t="shared" si="28"/>
        <v>1.7797790282349641</v>
      </c>
      <c r="G135" s="156">
        <f t="shared" si="28"/>
        <v>1.8536836558105625</v>
      </c>
      <c r="H135" s="156">
        <f t="shared" si="28"/>
        <v>1.938176969666048</v>
      </c>
      <c r="I135" s="156">
        <f t="shared" si="28"/>
        <v>2.033146863581615</v>
      </c>
      <c r="J135" s="156">
        <f t="shared" si="28"/>
        <v>2.1204977687684843</v>
      </c>
      <c r="K135" s="156">
        <f t="shared" si="28"/>
        <v>2.2201618740005289</v>
      </c>
      <c r="L135" s="156">
        <f t="shared" si="28"/>
        <v>2.3057650865086861</v>
      </c>
      <c r="M135" s="156">
        <f t="shared" si="28"/>
        <v>2.4076244632068939</v>
      </c>
      <c r="N135" s="156">
        <f t="shared" si="28"/>
        <v>2.4950988525458611</v>
      </c>
      <c r="O135" s="156">
        <f t="shared" si="28"/>
        <v>2.5909539084363189</v>
      </c>
      <c r="P135" s="156">
        <f t="shared" si="28"/>
        <v>2.7080701691352727</v>
      </c>
      <c r="Q135" s="156">
        <f t="shared" si="28"/>
        <v>2.8188042955024328</v>
      </c>
      <c r="R135" s="156">
        <f t="shared" ref="R135:V135" si="29">IF(R117=0,"",R117/R99)</f>
        <v>2.9450708667068071</v>
      </c>
      <c r="S135" s="156">
        <f t="shared" si="29"/>
        <v>3.0889646305401808</v>
      </c>
      <c r="T135" s="156">
        <f t="shared" si="29"/>
        <v>3.2316432573740288</v>
      </c>
      <c r="U135" s="156">
        <f t="shared" si="29"/>
        <v>3.3491465116338133</v>
      </c>
      <c r="V135" s="156">
        <f t="shared" si="29"/>
        <v>3.4402776938108546</v>
      </c>
      <c r="W135" s="156">
        <f t="shared" ref="W135" si="30">IF(W117=0,"",W117/W99)</f>
        <v>3.4935342046367452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2.0830497415347957</v>
      </c>
      <c r="D136" s="155">
        <f t="shared" si="31"/>
        <v>2.1909468451120455</v>
      </c>
      <c r="E136" s="155">
        <f t="shared" si="31"/>
        <v>2.3176955326352933</v>
      </c>
      <c r="F136" s="155">
        <f t="shared" si="31"/>
        <v>2.480118335420376</v>
      </c>
      <c r="G136" s="155">
        <f t="shared" si="31"/>
        <v>2.6657816245055543</v>
      </c>
      <c r="H136" s="155">
        <f t="shared" si="31"/>
        <v>2.8680728110063649</v>
      </c>
      <c r="I136" s="155">
        <f t="shared" si="31"/>
        <v>2.9968364637963583</v>
      </c>
      <c r="J136" s="155">
        <f t="shared" si="31"/>
        <v>3.08630571734572</v>
      </c>
      <c r="K136" s="155">
        <f t="shared" si="31"/>
        <v>3.1927617678333879</v>
      </c>
      <c r="L136" s="155">
        <f t="shared" si="31"/>
        <v>3.2937309198183722</v>
      </c>
      <c r="M136" s="155">
        <f t="shared" si="31"/>
        <v>3.4093737323087705</v>
      </c>
      <c r="N136" s="155">
        <f t="shared" si="31"/>
        <v>3.5222935991832758</v>
      </c>
      <c r="O136" s="155">
        <f t="shared" si="31"/>
        <v>3.6481555948340425</v>
      </c>
      <c r="P136" s="155">
        <f t="shared" si="31"/>
        <v>3.8161888489988582</v>
      </c>
      <c r="Q136" s="155">
        <f t="shared" si="31"/>
        <v>3.986515400956431</v>
      </c>
      <c r="R136" s="155">
        <f t="shared" ref="R136:V136" si="32">IF(R118=0,"",R118/R100)</f>
        <v>4.1252335154198985</v>
      </c>
      <c r="S136" s="155">
        <f t="shared" si="32"/>
        <v>4.2525313057311775</v>
      </c>
      <c r="T136" s="155">
        <f t="shared" si="32"/>
        <v>4.36645407602155</v>
      </c>
      <c r="U136" s="155">
        <f t="shared" si="32"/>
        <v>4.4745426883866335</v>
      </c>
      <c r="V136" s="155">
        <f t="shared" si="32"/>
        <v>4.5636398753953742</v>
      </c>
      <c r="W136" s="155">
        <f t="shared" ref="W136" si="33">IF(W118=0,"",W118/W100)</f>
        <v>4.633726349429744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2.0830497415347957</v>
      </c>
      <c r="D137" s="156">
        <f t="shared" si="34"/>
        <v>2.1909468451120455</v>
      </c>
      <c r="E137" s="156">
        <f t="shared" si="34"/>
        <v>2.3176955326352933</v>
      </c>
      <c r="F137" s="156">
        <f t="shared" si="34"/>
        <v>2.480118335420376</v>
      </c>
      <c r="G137" s="156">
        <f t="shared" si="34"/>
        <v>2.6657816245055543</v>
      </c>
      <c r="H137" s="156">
        <f t="shared" si="34"/>
        <v>2.8680728110063649</v>
      </c>
      <c r="I137" s="156">
        <f t="shared" si="34"/>
        <v>2.9968364637963583</v>
      </c>
      <c r="J137" s="156">
        <f t="shared" si="34"/>
        <v>3.08630571734572</v>
      </c>
      <c r="K137" s="156">
        <f t="shared" si="34"/>
        <v>3.1927617678333879</v>
      </c>
      <c r="L137" s="156">
        <f t="shared" si="34"/>
        <v>3.2937309198183722</v>
      </c>
      <c r="M137" s="156">
        <f t="shared" si="34"/>
        <v>3.4093737323087705</v>
      </c>
      <c r="N137" s="156">
        <f t="shared" si="34"/>
        <v>3.5222935991832758</v>
      </c>
      <c r="O137" s="156">
        <f t="shared" si="34"/>
        <v>3.6481555948340425</v>
      </c>
      <c r="P137" s="156">
        <f t="shared" si="34"/>
        <v>3.8161888489988582</v>
      </c>
      <c r="Q137" s="156">
        <f t="shared" si="34"/>
        <v>3.986515400956431</v>
      </c>
      <c r="R137" s="156">
        <f t="shared" ref="R137:V137" si="35">IF(R119=0,"",R119/R101)</f>
        <v>4.1252335154198985</v>
      </c>
      <c r="S137" s="156">
        <f t="shared" si="35"/>
        <v>4.2525313057311775</v>
      </c>
      <c r="T137" s="156">
        <f t="shared" si="35"/>
        <v>4.36645407602155</v>
      </c>
      <c r="U137" s="156">
        <f t="shared" si="35"/>
        <v>4.4745426883866335</v>
      </c>
      <c r="V137" s="156">
        <f t="shared" si="35"/>
        <v>4.5636398753953742</v>
      </c>
      <c r="W137" s="156">
        <f t="shared" ref="W137" si="36">IF(W119=0,"",W119/W101)</f>
        <v>4.633726349429744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0.74244350896300304</v>
      </c>
      <c r="C138" s="155">
        <f t="shared" si="37"/>
        <v>0.75605985354856431</v>
      </c>
      <c r="D138" s="155">
        <f t="shared" si="37"/>
        <v>0.76134737039724099</v>
      </c>
      <c r="E138" s="155">
        <f t="shared" si="37"/>
        <v>0.76864198851260324</v>
      </c>
      <c r="F138" s="155">
        <f t="shared" si="37"/>
        <v>0.77646083413368505</v>
      </c>
      <c r="G138" s="155">
        <f t="shared" si="37"/>
        <v>0.77946576941554369</v>
      </c>
      <c r="H138" s="155">
        <f t="shared" si="37"/>
        <v>0.78175017216306653</v>
      </c>
      <c r="I138" s="155">
        <f t="shared" si="37"/>
        <v>0.78454031426309101</v>
      </c>
      <c r="J138" s="155">
        <f t="shared" si="37"/>
        <v>0.789558765957457</v>
      </c>
      <c r="K138" s="155">
        <f t="shared" si="37"/>
        <v>0.79402559941997242</v>
      </c>
      <c r="L138" s="155">
        <f t="shared" si="37"/>
        <v>0.79265579413642084</v>
      </c>
      <c r="M138" s="155">
        <f t="shared" si="37"/>
        <v>0.80180507483653707</v>
      </c>
      <c r="N138" s="155">
        <f t="shared" si="37"/>
        <v>0.80317809364238213</v>
      </c>
      <c r="O138" s="155">
        <f t="shared" si="37"/>
        <v>0.80491359501202198</v>
      </c>
      <c r="P138" s="155">
        <f t="shared" si="37"/>
        <v>0.8127295476554024</v>
      </c>
      <c r="Q138" s="155">
        <f t="shared" si="37"/>
        <v>0.81538690999425678</v>
      </c>
      <c r="R138" s="155">
        <f t="shared" ref="R138:V138" si="38">IF(R120=0,"",R120/R102)</f>
        <v>0.82060603429943935</v>
      </c>
      <c r="S138" s="155">
        <f t="shared" si="38"/>
        <v>0.8262647936384393</v>
      </c>
      <c r="T138" s="155">
        <f t="shared" si="38"/>
        <v>0.83146327726197289</v>
      </c>
      <c r="U138" s="155">
        <f t="shared" si="38"/>
        <v>0.83950404134974943</v>
      </c>
      <c r="V138" s="155">
        <f t="shared" si="38"/>
        <v>0.84466012119762857</v>
      </c>
      <c r="W138" s="155">
        <f t="shared" ref="W138" si="39">IF(W120=0,"",W120/W102)</f>
        <v>0.84813120734069025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0.700139271557917</v>
      </c>
      <c r="C143" s="157">
        <f t="shared" si="52"/>
        <v>0.70475580553776662</v>
      </c>
      <c r="D143" s="157">
        <f t="shared" si="52"/>
        <v>0.71169323575744192</v>
      </c>
      <c r="E143" s="157">
        <f t="shared" si="52"/>
        <v>0.71681831889100178</v>
      </c>
      <c r="F143" s="157">
        <f t="shared" si="52"/>
        <v>0.72067391118067137</v>
      </c>
      <c r="G143" s="157">
        <f t="shared" si="52"/>
        <v>0.72441334717270689</v>
      </c>
      <c r="H143" s="157">
        <f t="shared" si="52"/>
        <v>0.72770018371536349</v>
      </c>
      <c r="I143" s="157">
        <f t="shared" si="52"/>
        <v>0.72912878850504115</v>
      </c>
      <c r="J143" s="157">
        <f t="shared" si="52"/>
        <v>0.73042393564205765</v>
      </c>
      <c r="K143" s="157">
        <f t="shared" si="52"/>
        <v>0.73155404122500645</v>
      </c>
      <c r="L143" s="157">
        <f t="shared" si="52"/>
        <v>0.73384813434320406</v>
      </c>
      <c r="M143" s="157">
        <f t="shared" si="52"/>
        <v>0.73453106702587823</v>
      </c>
      <c r="N143" s="157">
        <f t="shared" si="52"/>
        <v>0.73774631511506195</v>
      </c>
      <c r="O143" s="157">
        <f t="shared" si="52"/>
        <v>0.7417058704956212</v>
      </c>
      <c r="P143" s="157">
        <f t="shared" si="52"/>
        <v>0.74609507776682071</v>
      </c>
      <c r="Q143" s="157">
        <f t="shared" si="52"/>
        <v>0.75496083258907398</v>
      </c>
      <c r="R143" s="157">
        <f t="shared" ref="R143:V143" si="53">IF(R125=0,"",R125/R107)</f>
        <v>0.76341947912512886</v>
      </c>
      <c r="S143" s="157">
        <f t="shared" si="53"/>
        <v>0.77365690395761633</v>
      </c>
      <c r="T143" s="157">
        <f t="shared" si="53"/>
        <v>0.78507655747605287</v>
      </c>
      <c r="U143" s="157">
        <f t="shared" si="53"/>
        <v>0.79207376051542622</v>
      </c>
      <c r="V143" s="157">
        <f t="shared" si="53"/>
        <v>0.79933276769816186</v>
      </c>
      <c r="W143" s="157">
        <f t="shared" ref="W143" si="54">IF(W125=0,"",W125/W107)</f>
        <v>0.80373034094958118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0.81269153213837786</v>
      </c>
      <c r="C144" s="158">
        <f t="shared" si="55"/>
        <v>0.8324273474489573</v>
      </c>
      <c r="D144" s="158">
        <f t="shared" si="55"/>
        <v>0.8300523626158085</v>
      </c>
      <c r="E144" s="158">
        <f t="shared" si="55"/>
        <v>0.83639900196529549</v>
      </c>
      <c r="F144" s="158">
        <f t="shared" si="55"/>
        <v>0.83881642418372837</v>
      </c>
      <c r="G144" s="158">
        <f t="shared" si="55"/>
        <v>0.83889076926189821</v>
      </c>
      <c r="H144" s="158">
        <f t="shared" si="55"/>
        <v>0.8427767795895813</v>
      </c>
      <c r="I144" s="158">
        <f t="shared" si="55"/>
        <v>0.83509817135339481</v>
      </c>
      <c r="J144" s="158">
        <f t="shared" si="55"/>
        <v>0.84889745963982433</v>
      </c>
      <c r="K144" s="158">
        <f t="shared" si="55"/>
        <v>0.84578787668343025</v>
      </c>
      <c r="L144" s="158">
        <f t="shared" si="55"/>
        <v>0.86677859690556369</v>
      </c>
      <c r="M144" s="158">
        <f t="shared" si="55"/>
        <v>0.85740089424740662</v>
      </c>
      <c r="N144" s="158">
        <f t="shared" si="55"/>
        <v>0.86423009714522014</v>
      </c>
      <c r="O144" s="158">
        <f t="shared" si="55"/>
        <v>0.86389751717345276</v>
      </c>
      <c r="P144" s="158">
        <f t="shared" si="55"/>
        <v>0.86384518334902427</v>
      </c>
      <c r="Q144" s="158">
        <f t="shared" si="55"/>
        <v>0.86630735550094884</v>
      </c>
      <c r="R144" s="158">
        <f t="shared" ref="R144:V144" si="56">IF(R126=0,"",R126/R108)</f>
        <v>0.86734953109521462</v>
      </c>
      <c r="S144" s="158">
        <f t="shared" si="56"/>
        <v>0.87218047286528078</v>
      </c>
      <c r="T144" s="158">
        <f t="shared" si="56"/>
        <v>0.88167591889119967</v>
      </c>
      <c r="U144" s="158">
        <f t="shared" si="56"/>
        <v>0.89149321011362315</v>
      </c>
      <c r="V144" s="158">
        <f t="shared" si="56"/>
        <v>0.8967239165238261</v>
      </c>
      <c r="W144" s="158">
        <f t="shared" ref="W144" si="57">IF(W126=0,"",W126/W108)</f>
        <v>0.90008935746408236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0.700139271557917</v>
      </c>
      <c r="C145" s="156">
        <f t="shared" si="58"/>
        <v>0.70708991198545634</v>
      </c>
      <c r="D145" s="156">
        <f t="shared" si="58"/>
        <v>0.71398642247376187</v>
      </c>
      <c r="E145" s="156">
        <f t="shared" si="58"/>
        <v>0.71878267002782481</v>
      </c>
      <c r="F145" s="156">
        <f t="shared" si="58"/>
        <v>0.72275734021555105</v>
      </c>
      <c r="G145" s="156">
        <f t="shared" si="58"/>
        <v>0.72553176779989748</v>
      </c>
      <c r="H145" s="156">
        <f t="shared" si="58"/>
        <v>0.72781157514415762</v>
      </c>
      <c r="I145" s="156">
        <f t="shared" si="58"/>
        <v>0.72952424985592934</v>
      </c>
      <c r="J145" s="156">
        <f t="shared" si="58"/>
        <v>0.73045608958983788</v>
      </c>
      <c r="K145" s="156">
        <f t="shared" si="58"/>
        <v>0.73211695597699666</v>
      </c>
      <c r="L145" s="156">
        <f t="shared" si="58"/>
        <v>0.73273372414779314</v>
      </c>
      <c r="M145" s="156">
        <f t="shared" si="58"/>
        <v>0.73583237518715827</v>
      </c>
      <c r="N145" s="156">
        <f t="shared" si="58"/>
        <v>0.73777850613425833</v>
      </c>
      <c r="O145" s="156">
        <f t="shared" si="58"/>
        <v>0.74152001571976922</v>
      </c>
      <c r="P145" s="156">
        <f t="shared" si="58"/>
        <v>0.74909918454776514</v>
      </c>
      <c r="Q145" s="156">
        <f t="shared" si="58"/>
        <v>0.75515896279644212</v>
      </c>
      <c r="R145" s="156">
        <f t="shared" ref="R145:V145" si="59">IF(R127=0,"",R127/R109)</f>
        <v>0.76331650570590337</v>
      </c>
      <c r="S145" s="156">
        <f t="shared" si="59"/>
        <v>0.77200571412164409</v>
      </c>
      <c r="T145" s="156">
        <f t="shared" si="59"/>
        <v>0.77953729515305248</v>
      </c>
      <c r="U145" s="156">
        <f t="shared" si="59"/>
        <v>0.78989938079049726</v>
      </c>
      <c r="V145" s="156">
        <f t="shared" si="59"/>
        <v>0.79731623504094951</v>
      </c>
      <c r="W145" s="156">
        <f t="shared" ref="W145" si="60">IF(W127=0,"",W127/W109)</f>
        <v>0.80265984428684956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0.75488459123583129</v>
      </c>
      <c r="C147" s="155">
        <f t="shared" si="64"/>
        <v>0.75820642892307621</v>
      </c>
      <c r="D147" s="155">
        <f t="shared" si="64"/>
        <v>0.76248873441155152</v>
      </c>
      <c r="E147" s="155">
        <f t="shared" si="64"/>
        <v>0.76572696621608227</v>
      </c>
      <c r="F147" s="155">
        <f t="shared" si="64"/>
        <v>0.76847822079352412</v>
      </c>
      <c r="G147" s="155">
        <f t="shared" si="64"/>
        <v>0.77088628432569473</v>
      </c>
      <c r="H147" s="155">
        <f t="shared" si="64"/>
        <v>0.77311186603145443</v>
      </c>
      <c r="I147" s="155">
        <f t="shared" si="64"/>
        <v>0.77465530493199652</v>
      </c>
      <c r="J147" s="155">
        <f t="shared" si="64"/>
        <v>0.77589381656277756</v>
      </c>
      <c r="K147" s="155">
        <f t="shared" si="64"/>
        <v>0.777467879769565</v>
      </c>
      <c r="L147" s="155">
        <f t="shared" si="64"/>
        <v>0.77896413478576865</v>
      </c>
      <c r="M147" s="155">
        <f t="shared" si="64"/>
        <v>0.78075734384859807</v>
      </c>
      <c r="N147" s="155">
        <f t="shared" si="64"/>
        <v>0.78263799585117544</v>
      </c>
      <c r="O147" s="155">
        <f t="shared" si="64"/>
        <v>0.78514139631255087</v>
      </c>
      <c r="P147" s="155">
        <f t="shared" si="64"/>
        <v>0.78889734617524598</v>
      </c>
      <c r="Q147" s="155">
        <f t="shared" si="64"/>
        <v>0.79336512120623781</v>
      </c>
      <c r="R147" s="155">
        <f t="shared" ref="R147:V147" si="65">IF(R129=0,"",R129/R111)</f>
        <v>0.79974251992749557</v>
      </c>
      <c r="S147" s="155">
        <f t="shared" si="65"/>
        <v>0.80877883207748391</v>
      </c>
      <c r="T147" s="155">
        <f t="shared" si="65"/>
        <v>0.82011481389711294</v>
      </c>
      <c r="U147" s="155">
        <f t="shared" si="65"/>
        <v>0.83221875079681051</v>
      </c>
      <c r="V147" s="155">
        <f t="shared" si="65"/>
        <v>0.84352489657373664</v>
      </c>
      <c r="W147" s="155">
        <f t="shared" ref="W147" si="66">IF(W129=0,"",W129/W111)</f>
        <v>0.85126298508421927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0.75488459123583129</v>
      </c>
      <c r="C149" s="159">
        <f t="shared" si="70"/>
        <v>0.75820642892307621</v>
      </c>
      <c r="D149" s="159">
        <f t="shared" si="70"/>
        <v>0.76248873441155152</v>
      </c>
      <c r="E149" s="159">
        <f t="shared" si="70"/>
        <v>0.76572696621608227</v>
      </c>
      <c r="F149" s="159">
        <f t="shared" si="70"/>
        <v>0.76847822079352412</v>
      </c>
      <c r="G149" s="159">
        <f t="shared" si="70"/>
        <v>0.77088628432569473</v>
      </c>
      <c r="H149" s="159">
        <f t="shared" si="70"/>
        <v>0.77311186603145443</v>
      </c>
      <c r="I149" s="159">
        <f t="shared" si="70"/>
        <v>0.77465530493199652</v>
      </c>
      <c r="J149" s="159">
        <f t="shared" si="70"/>
        <v>0.77589381656277756</v>
      </c>
      <c r="K149" s="159">
        <f t="shared" si="70"/>
        <v>0.777467879769565</v>
      </c>
      <c r="L149" s="159">
        <f t="shared" si="70"/>
        <v>0.77896413478576865</v>
      </c>
      <c r="M149" s="159">
        <f t="shared" si="70"/>
        <v>0.78075734384859807</v>
      </c>
      <c r="N149" s="159">
        <f t="shared" si="70"/>
        <v>0.78263799585117544</v>
      </c>
      <c r="O149" s="159">
        <f t="shared" si="70"/>
        <v>0.78514139631255087</v>
      </c>
      <c r="P149" s="159">
        <f t="shared" si="70"/>
        <v>0.78889734617524598</v>
      </c>
      <c r="Q149" s="159">
        <f t="shared" si="70"/>
        <v>0.79336512120623781</v>
      </c>
      <c r="R149" s="159">
        <f t="shared" ref="R149:V149" si="71">IF(R131=0,"",R131/R113)</f>
        <v>0.79974251992749557</v>
      </c>
      <c r="S149" s="159">
        <f t="shared" si="71"/>
        <v>0.80877883207748391</v>
      </c>
      <c r="T149" s="159">
        <f t="shared" si="71"/>
        <v>0.82011481389711294</v>
      </c>
      <c r="U149" s="159">
        <f t="shared" si="71"/>
        <v>0.83221875079681051</v>
      </c>
      <c r="V149" s="159">
        <f t="shared" si="71"/>
        <v>0.84352489657373664</v>
      </c>
      <c r="W149" s="159">
        <f t="shared" ref="W149" si="72">IF(W131=0,"",W131/W113)</f>
        <v>0.85126298508421927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6562.5385901291547</v>
      </c>
      <c r="C169" s="117">
        <f t="shared" si="78"/>
        <v>6374.4046830380039</v>
      </c>
      <c r="D169" s="117">
        <f t="shared" si="78"/>
        <v>6431.0680769050859</v>
      </c>
      <c r="E169" s="117">
        <f t="shared" si="78"/>
        <v>6458.3368598364732</v>
      </c>
      <c r="F169" s="117">
        <f t="shared" si="78"/>
        <v>6045.9622561783281</v>
      </c>
      <c r="G169" s="117">
        <f t="shared" si="78"/>
        <v>5569.131792741593</v>
      </c>
      <c r="H169" s="117">
        <f t="shared" si="78"/>
        <v>5516.1047683633715</v>
      </c>
      <c r="I169" s="117">
        <f t="shared" si="78"/>
        <v>5145.3904844905082</v>
      </c>
      <c r="J169" s="117">
        <f t="shared" si="78"/>
        <v>5307.7296904571758</v>
      </c>
      <c r="K169" s="117">
        <f t="shared" si="78"/>
        <v>5449.2286215109007</v>
      </c>
      <c r="L169" s="117">
        <f t="shared" si="78"/>
        <v>5422.6932198169725</v>
      </c>
      <c r="M169" s="117">
        <f t="shared" si="78"/>
        <v>5217.1222084585324</v>
      </c>
      <c r="N169" s="117">
        <f t="shared" si="78"/>
        <v>5041.813570309092</v>
      </c>
      <c r="O169" s="117">
        <f t="shared" si="78"/>
        <v>4746.8572806967277</v>
      </c>
      <c r="P169" s="117">
        <f t="shared" si="78"/>
        <v>4358.0331824659297</v>
      </c>
      <c r="Q169" s="117">
        <f t="shared" si="78"/>
        <v>4119.2075631390744</v>
      </c>
      <c r="R169" s="117">
        <f t="shared" ref="R169:V169" si="79">R170+R172+R174+R183</f>
        <v>4011.3155155498935</v>
      </c>
      <c r="S169" s="117">
        <f t="shared" si="79"/>
        <v>3896.6190090799446</v>
      </c>
      <c r="T169" s="117">
        <f t="shared" si="79"/>
        <v>3676.7163121419153</v>
      </c>
      <c r="U169" s="117">
        <f t="shared" si="79"/>
        <v>3566.2686288152322</v>
      </c>
      <c r="V169" s="117">
        <f t="shared" si="79"/>
        <v>3591.4685547846398</v>
      </c>
      <c r="W169" s="117">
        <f t="shared" ref="W169" si="80">W170+W172+W174+W183</f>
        <v>3858.5337139267908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4897.2355557349847</v>
      </c>
      <c r="C170" s="122">
        <f t="shared" si="81"/>
        <v>4863.1037066773124</v>
      </c>
      <c r="D170" s="122">
        <f t="shared" si="81"/>
        <v>4755.924737886975</v>
      </c>
      <c r="E170" s="122">
        <f t="shared" si="81"/>
        <v>4790.2422364834829</v>
      </c>
      <c r="F170" s="122">
        <f t="shared" si="81"/>
        <v>4442.345031818345</v>
      </c>
      <c r="G170" s="122">
        <f t="shared" si="81"/>
        <v>3967.778598094726</v>
      </c>
      <c r="H170" s="122">
        <f t="shared" si="81"/>
        <v>3907.2482478093357</v>
      </c>
      <c r="I170" s="122">
        <f t="shared" si="81"/>
        <v>3515.762512312941</v>
      </c>
      <c r="J170" s="122">
        <f t="shared" si="81"/>
        <v>3784.2351492122507</v>
      </c>
      <c r="K170" s="122">
        <f t="shared" si="81"/>
        <v>3876.6205044194362</v>
      </c>
      <c r="L170" s="122">
        <f t="shared" si="81"/>
        <v>3815.4868950998425</v>
      </c>
      <c r="M170" s="122">
        <f t="shared" si="81"/>
        <v>3592.0659962071463</v>
      </c>
      <c r="N170" s="122">
        <f t="shared" si="81"/>
        <v>3433.4699802291748</v>
      </c>
      <c r="O170" s="122">
        <f t="shared" si="81"/>
        <v>3146.1548283423513</v>
      </c>
      <c r="P170" s="122">
        <f t="shared" si="81"/>
        <v>2743.4608725827561</v>
      </c>
      <c r="Q170" s="122">
        <f t="shared" si="81"/>
        <v>2492.083664338591</v>
      </c>
      <c r="R170" s="122">
        <f t="shared" si="81"/>
        <v>2372.9673058505605</v>
      </c>
      <c r="S170" s="122">
        <f t="shared" si="81"/>
        <v>2277.8344030390472</v>
      </c>
      <c r="T170" s="122">
        <f t="shared" si="81"/>
        <v>2126.4459146654422</v>
      </c>
      <c r="U170" s="122">
        <f t="shared" si="81"/>
        <v>2089.4651470224239</v>
      </c>
      <c r="V170" s="122">
        <f t="shared" si="81"/>
        <v>2192.665210366165</v>
      </c>
      <c r="W170" s="122">
        <f t="shared" si="81"/>
        <v>2476.4603529453002</v>
      </c>
      <c r="DA170" s="130" t="s">
        <v>2377</v>
      </c>
    </row>
    <row r="171" spans="1:105" ht="12" customHeight="1" x14ac:dyDescent="0.25">
      <c r="A171" s="97" t="s">
        <v>53</v>
      </c>
      <c r="B171" s="98">
        <v>4897.2355557349847</v>
      </c>
      <c r="C171" s="98">
        <v>4863.1037066773124</v>
      </c>
      <c r="D171" s="98">
        <v>4755.924737886975</v>
      </c>
      <c r="E171" s="98">
        <v>4790.2422364834829</v>
      </c>
      <c r="F171" s="98">
        <v>4442.345031818345</v>
      </c>
      <c r="G171" s="98">
        <v>3967.778598094726</v>
      </c>
      <c r="H171" s="98">
        <v>3907.2482478093357</v>
      </c>
      <c r="I171" s="98">
        <v>3515.762512312941</v>
      </c>
      <c r="J171" s="98">
        <v>3784.2351492122507</v>
      </c>
      <c r="K171" s="98">
        <v>3876.6205044194362</v>
      </c>
      <c r="L171" s="98">
        <v>3815.4868950998425</v>
      </c>
      <c r="M171" s="98">
        <v>3592.0659962071463</v>
      </c>
      <c r="N171" s="98">
        <v>3433.4699802291748</v>
      </c>
      <c r="O171" s="98">
        <v>3146.1548283423513</v>
      </c>
      <c r="P171" s="98">
        <v>2743.4608725827561</v>
      </c>
      <c r="Q171" s="98">
        <v>2492.083664338591</v>
      </c>
      <c r="R171" s="98">
        <v>2372.9673058505605</v>
      </c>
      <c r="S171" s="98">
        <v>2277.8344030390472</v>
      </c>
      <c r="T171" s="98">
        <v>2126.4459146654422</v>
      </c>
      <c r="U171" s="98">
        <v>2089.4651470224239</v>
      </c>
      <c r="V171" s="98">
        <v>2192.665210366165</v>
      </c>
      <c r="W171" s="98">
        <v>2476.4603529453002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51.930265559557355</v>
      </c>
      <c r="C172" s="122">
        <f t="shared" si="82"/>
        <v>47.663612848171297</v>
      </c>
      <c r="D172" s="122">
        <f t="shared" si="82"/>
        <v>40.828158085067592</v>
      </c>
      <c r="E172" s="122">
        <f t="shared" si="82"/>
        <v>48.178036995961996</v>
      </c>
      <c r="F172" s="122">
        <f t="shared" si="82"/>
        <v>30.385082587254551</v>
      </c>
      <c r="G172" s="122">
        <f t="shared" si="82"/>
        <v>25.975383816111876</v>
      </c>
      <c r="H172" s="122">
        <f t="shared" si="82"/>
        <v>34.837540049222973</v>
      </c>
      <c r="I172" s="122">
        <f t="shared" si="82"/>
        <v>24.510509368382461</v>
      </c>
      <c r="J172" s="122">
        <f t="shared" si="82"/>
        <v>26.326592219414934</v>
      </c>
      <c r="K172" s="122">
        <f t="shared" si="82"/>
        <v>28.222774217047153</v>
      </c>
      <c r="L172" s="122">
        <f t="shared" si="82"/>
        <v>31.140143673746731</v>
      </c>
      <c r="M172" s="122">
        <f t="shared" si="82"/>
        <v>35.411698326748947</v>
      </c>
      <c r="N172" s="122">
        <f t="shared" si="82"/>
        <v>41.024168606484331</v>
      </c>
      <c r="O172" s="122">
        <f t="shared" si="82"/>
        <v>45.911961846068913</v>
      </c>
      <c r="P172" s="122">
        <f t="shared" si="82"/>
        <v>50.035204010047288</v>
      </c>
      <c r="Q172" s="122">
        <f t="shared" si="82"/>
        <v>58.102061512692053</v>
      </c>
      <c r="R172" s="122">
        <f t="shared" si="82"/>
        <v>60.463889104005005</v>
      </c>
      <c r="S172" s="122">
        <f t="shared" si="82"/>
        <v>64.486618091782532</v>
      </c>
      <c r="T172" s="122">
        <f t="shared" si="82"/>
        <v>65.5802272803476</v>
      </c>
      <c r="U172" s="122">
        <f t="shared" si="82"/>
        <v>69.763877446877558</v>
      </c>
      <c r="V172" s="122">
        <f t="shared" si="82"/>
        <v>73.324332877708258</v>
      </c>
      <c r="W172" s="122">
        <f t="shared" si="82"/>
        <v>81.067883008664396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51.930265559557355</v>
      </c>
      <c r="C173" s="98">
        <f>RES_hhdet_fech!C147</f>
        <v>47.663612848171297</v>
      </c>
      <c r="D173" s="98">
        <f>RES_hhdet_fech!D147</f>
        <v>40.828158085067592</v>
      </c>
      <c r="E173" s="98">
        <f>RES_hhdet_fech!E147</f>
        <v>48.178036995961996</v>
      </c>
      <c r="F173" s="98">
        <f>RES_hhdet_fech!F147</f>
        <v>30.385082587254551</v>
      </c>
      <c r="G173" s="98">
        <f>RES_hhdet_fech!G147</f>
        <v>25.975383816111876</v>
      </c>
      <c r="H173" s="98">
        <f>RES_hhdet_fech!H147</f>
        <v>34.837540049222973</v>
      </c>
      <c r="I173" s="98">
        <f>RES_hhdet_fech!I147</f>
        <v>24.510509368382461</v>
      </c>
      <c r="J173" s="98">
        <f>RES_hhdet_fech!J147</f>
        <v>26.326592219414934</v>
      </c>
      <c r="K173" s="98">
        <f>RES_hhdet_fech!K147</f>
        <v>28.222774217047153</v>
      </c>
      <c r="L173" s="98">
        <f>RES_hhdet_fech!L147</f>
        <v>31.140143673746731</v>
      </c>
      <c r="M173" s="98">
        <f>RES_hhdet_fech!M147</f>
        <v>35.411698326748947</v>
      </c>
      <c r="N173" s="98">
        <f>RES_hhdet_fech!N147</f>
        <v>41.024168606484331</v>
      </c>
      <c r="O173" s="98">
        <f>RES_hhdet_fech!O147</f>
        <v>45.911961846068913</v>
      </c>
      <c r="P173" s="98">
        <f>RES_hhdet_fech!P147</f>
        <v>50.035204010047288</v>
      </c>
      <c r="Q173" s="98">
        <f>RES_hhdet_fech!Q147</f>
        <v>58.102061512692053</v>
      </c>
      <c r="R173" s="98">
        <f>RES_hhdet_fech!R147</f>
        <v>60.463889104005005</v>
      </c>
      <c r="S173" s="98">
        <f>RES_hhdet_fech!S147</f>
        <v>64.486618091782532</v>
      </c>
      <c r="T173" s="98">
        <f>RES_hhdet_fech!T147</f>
        <v>65.5802272803476</v>
      </c>
      <c r="U173" s="98">
        <f>RES_hhdet_fech!U147</f>
        <v>69.763877446877558</v>
      </c>
      <c r="V173" s="98">
        <f>RES_hhdet_fech!V147</f>
        <v>73.324332877708258</v>
      </c>
      <c r="W173" s="98">
        <f>RES_hhdet_fech!W147</f>
        <v>81.067883008664396</v>
      </c>
      <c r="DA173" s="63" t="s">
        <v>2380</v>
      </c>
    </row>
    <row r="174" spans="1:105" ht="12" customHeight="1" x14ac:dyDescent="0.25">
      <c r="A174" s="121" t="s">
        <v>55</v>
      </c>
      <c r="B174" s="122">
        <v>1384.1315108814615</v>
      </c>
      <c r="C174" s="122">
        <v>1220.4739310131342</v>
      </c>
      <c r="D174" s="122">
        <v>1391.985789598564</v>
      </c>
      <c r="E174" s="122">
        <v>1379.0368866508795</v>
      </c>
      <c r="F174" s="122">
        <v>1325.9855500515096</v>
      </c>
      <c r="G174" s="122">
        <v>1328.0235421184</v>
      </c>
      <c r="H174" s="122">
        <v>1303.8614349161112</v>
      </c>
      <c r="I174" s="122">
        <v>1352.7468073064911</v>
      </c>
      <c r="J174" s="122">
        <v>1238.3176598335422</v>
      </c>
      <c r="K174" s="122">
        <v>1308.309648006536</v>
      </c>
      <c r="L174" s="122">
        <v>1287.9646968713955</v>
      </c>
      <c r="M174" s="122">
        <v>1302.9226680228221</v>
      </c>
      <c r="N174" s="122">
        <v>1281.3897174920824</v>
      </c>
      <c r="O174" s="122">
        <v>1275.3394509305047</v>
      </c>
      <c r="P174" s="122">
        <v>1291.8079151495065</v>
      </c>
      <c r="Q174" s="122">
        <v>1302.5013912526458</v>
      </c>
      <c r="R174" s="122">
        <v>1318.0995927523536</v>
      </c>
      <c r="S174" s="122">
        <v>1301.3063920310519</v>
      </c>
      <c r="T174" s="122">
        <v>1238.7039392728286</v>
      </c>
      <c r="U174" s="122">
        <v>1167.8115985828467</v>
      </c>
      <c r="V174" s="122">
        <v>1092.5809547763097</v>
      </c>
      <c r="W174" s="122">
        <v>1071.1156483198799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1467.7643399697326</v>
      </c>
      <c r="C179" s="101">
        <v>1309.2112305020055</v>
      </c>
      <c r="D179" s="101">
        <v>1488.9726681859297</v>
      </c>
      <c r="E179" s="101">
        <v>1478.5848436515219</v>
      </c>
      <c r="F179" s="101">
        <v>1428.4852272712344</v>
      </c>
      <c r="G179" s="101">
        <v>1428.8408383227338</v>
      </c>
      <c r="H179" s="101">
        <v>1400.6244318778724</v>
      </c>
      <c r="I179" s="101">
        <v>1455.7677075751822</v>
      </c>
      <c r="J179" s="101">
        <v>1338.59806703246</v>
      </c>
      <c r="K179" s="101">
        <v>1420.2739757711904</v>
      </c>
      <c r="L179" s="101">
        <v>1390.9726844878192</v>
      </c>
      <c r="M179" s="101">
        <v>1422.4036493553222</v>
      </c>
      <c r="N179" s="101">
        <v>1395.1479163597912</v>
      </c>
      <c r="O179" s="101">
        <v>1384.0859634645801</v>
      </c>
      <c r="P179" s="101">
        <v>1408.4438539407035</v>
      </c>
      <c r="Q179" s="101">
        <v>1407.3722988550962</v>
      </c>
      <c r="R179" s="101">
        <v>1417.2696686049021</v>
      </c>
      <c r="S179" s="101">
        <v>1389.9337069997478</v>
      </c>
      <c r="T179" s="101">
        <v>1311.7685048877336</v>
      </c>
      <c r="U179" s="101">
        <v>1237.828275497644</v>
      </c>
      <c r="V179" s="101">
        <v>1154.6137461829692</v>
      </c>
      <c r="W179" s="101">
        <v>1130.3709531061374</v>
      </c>
      <c r="DA179" s="131" t="s">
        <v>2386</v>
      </c>
    </row>
    <row r="180" spans="1:105" ht="12" customHeight="1" x14ac:dyDescent="0.25">
      <c r="A180" s="107" t="s">
        <v>121</v>
      </c>
      <c r="B180" s="104">
        <v>1264.488942195743</v>
      </c>
      <c r="C180" s="104">
        <v>1108.6235445261784</v>
      </c>
      <c r="D180" s="104">
        <v>1276.9013809839066</v>
      </c>
      <c r="E180" s="104">
        <v>1267.4665599935709</v>
      </c>
      <c r="F180" s="104">
        <v>1227.5338527612153</v>
      </c>
      <c r="G180" s="104">
        <v>1234.0357012596157</v>
      </c>
      <c r="H180" s="104">
        <v>1209.5156045889457</v>
      </c>
      <c r="I180" s="104">
        <v>1270.6994405440757</v>
      </c>
      <c r="J180" s="104">
        <v>1151.738307347109</v>
      </c>
      <c r="K180" s="104">
        <v>1228.0920759643518</v>
      </c>
      <c r="L180" s="104">
        <v>1178.0087430052233</v>
      </c>
      <c r="M180" s="104">
        <v>1218.3476703461806</v>
      </c>
      <c r="N180" s="104">
        <v>1190.7934927536285</v>
      </c>
      <c r="O180" s="104">
        <v>1188.2204683381422</v>
      </c>
      <c r="P180" s="104">
        <v>1214.6469362673811</v>
      </c>
      <c r="Q180" s="104">
        <v>1225.5452686838264</v>
      </c>
      <c r="R180" s="104">
        <v>1246.7898806145809</v>
      </c>
      <c r="S180" s="104">
        <v>1232.7035235862688</v>
      </c>
      <c r="T180" s="104">
        <v>1168.2653712924141</v>
      </c>
      <c r="U180" s="104">
        <v>1099.6333003940524</v>
      </c>
      <c r="V180" s="104">
        <v>1029.0760137148027</v>
      </c>
      <c r="W180" s="104">
        <v>1009.2073471445951</v>
      </c>
      <c r="DA180" s="132" t="s">
        <v>2387</v>
      </c>
    </row>
    <row r="181" spans="1:105" ht="12" customHeight="1" x14ac:dyDescent="0.25">
      <c r="A181" s="108" t="s">
        <v>53</v>
      </c>
      <c r="B181" s="98">
        <v>789.86497372027338</v>
      </c>
      <c r="C181" s="98">
        <v>634.23895467733655</v>
      </c>
      <c r="D181" s="98">
        <v>758.72752177619543</v>
      </c>
      <c r="E181" s="98">
        <v>737.36136464661956</v>
      </c>
      <c r="F181" s="98">
        <v>713.66468629830774</v>
      </c>
      <c r="G181" s="98">
        <v>724.36267374048612</v>
      </c>
      <c r="H181" s="98">
        <v>698.64814637449831</v>
      </c>
      <c r="I181" s="98">
        <v>774.71145303903597</v>
      </c>
      <c r="J181" s="98">
        <v>645.64836135773351</v>
      </c>
      <c r="K181" s="98">
        <v>706.97526733514997</v>
      </c>
      <c r="L181" s="98">
        <v>587.18959996079559</v>
      </c>
      <c r="M181" s="98">
        <v>657.67063019251157</v>
      </c>
      <c r="N181" s="98">
        <v>616.55478522306657</v>
      </c>
      <c r="O181" s="98">
        <v>625.65678474668925</v>
      </c>
      <c r="P181" s="98">
        <v>659.14505142227802</v>
      </c>
      <c r="Q181" s="98">
        <v>669.19495928871197</v>
      </c>
      <c r="R181" s="98">
        <v>698.76973374307101</v>
      </c>
      <c r="S181" s="98">
        <v>691.08565977906005</v>
      </c>
      <c r="T181" s="98">
        <v>627.01728460318463</v>
      </c>
      <c r="U181" s="98">
        <v>567.90731948744292</v>
      </c>
      <c r="V181" s="98">
        <v>524.35842760869616</v>
      </c>
      <c r="W181" s="98">
        <v>510.94798289178709</v>
      </c>
      <c r="DA181" s="63" t="s">
        <v>2388</v>
      </c>
    </row>
    <row r="182" spans="1:105" ht="12" customHeight="1" x14ac:dyDescent="0.25">
      <c r="A182" s="108" t="s">
        <v>52</v>
      </c>
      <c r="B182" s="98">
        <v>474.62396847546955</v>
      </c>
      <c r="C182" s="98">
        <v>474.3845898488417</v>
      </c>
      <c r="D182" s="98">
        <v>518.17385920771142</v>
      </c>
      <c r="E182" s="98">
        <v>530.10519534695106</v>
      </c>
      <c r="F182" s="98">
        <v>513.8691664629074</v>
      </c>
      <c r="G182" s="98">
        <v>509.67302751912973</v>
      </c>
      <c r="H182" s="98">
        <v>510.86745821444737</v>
      </c>
      <c r="I182" s="98">
        <v>495.98798750503977</v>
      </c>
      <c r="J182" s="98">
        <v>506.08994598937528</v>
      </c>
      <c r="K182" s="98">
        <v>521.11680862920184</v>
      </c>
      <c r="L182" s="98">
        <v>590.81914304442762</v>
      </c>
      <c r="M182" s="98">
        <v>560.67704015366883</v>
      </c>
      <c r="N182" s="98">
        <v>574.23870753056201</v>
      </c>
      <c r="O182" s="98">
        <v>562.5636835914529</v>
      </c>
      <c r="P182" s="98">
        <v>555.50188484510318</v>
      </c>
      <c r="Q182" s="98">
        <v>556.35030939511478</v>
      </c>
      <c r="R182" s="98">
        <v>548.02014687150972</v>
      </c>
      <c r="S182" s="98">
        <v>541.61786380720878</v>
      </c>
      <c r="T182" s="98">
        <v>541.24808668922958</v>
      </c>
      <c r="U182" s="98">
        <v>531.72598090660972</v>
      </c>
      <c r="V182" s="98">
        <v>504.71758610610664</v>
      </c>
      <c r="W182" s="98">
        <v>498.25936425280815</v>
      </c>
      <c r="DA182" s="63" t="s">
        <v>2389</v>
      </c>
    </row>
    <row r="183" spans="1:105" ht="12" customHeight="1" x14ac:dyDescent="0.25">
      <c r="A183" s="121" t="s">
        <v>54</v>
      </c>
      <c r="B183" s="122">
        <v>229.24125795315109</v>
      </c>
      <c r="C183" s="122">
        <v>243.16343249938581</v>
      </c>
      <c r="D183" s="122">
        <v>242.32939133447894</v>
      </c>
      <c r="E183" s="122">
        <v>240.87969970614779</v>
      </c>
      <c r="F183" s="122">
        <v>247.24659172121903</v>
      </c>
      <c r="G183" s="122">
        <v>247.35426871235583</v>
      </c>
      <c r="H183" s="122">
        <v>270.15754558870151</v>
      </c>
      <c r="I183" s="122">
        <v>252.37065550269381</v>
      </c>
      <c r="J183" s="122">
        <v>258.85028919196827</v>
      </c>
      <c r="K183" s="122">
        <v>236.07569486788179</v>
      </c>
      <c r="L183" s="122">
        <v>288.10148417198832</v>
      </c>
      <c r="M183" s="122">
        <v>286.72184590181479</v>
      </c>
      <c r="N183" s="122">
        <v>285.92970398135105</v>
      </c>
      <c r="O183" s="122">
        <v>279.45103957780248</v>
      </c>
      <c r="P183" s="122">
        <v>272.72919072361992</v>
      </c>
      <c r="Q183" s="122">
        <v>266.52044603514543</v>
      </c>
      <c r="R183" s="122">
        <v>259.78472784297463</v>
      </c>
      <c r="S183" s="122">
        <v>252.99159591806281</v>
      </c>
      <c r="T183" s="122">
        <v>245.98623092329649</v>
      </c>
      <c r="U183" s="122">
        <v>239.22800576308435</v>
      </c>
      <c r="V183" s="122">
        <v>232.89805676445661</v>
      </c>
      <c r="W183" s="122">
        <v>229.88982965294625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229.24125795315109</v>
      </c>
      <c r="C185" s="33">
        <v>243.16343249938581</v>
      </c>
      <c r="D185" s="33">
        <v>242.32939133447894</v>
      </c>
      <c r="E185" s="33">
        <v>240.87969970614779</v>
      </c>
      <c r="F185" s="33">
        <v>247.24659172121903</v>
      </c>
      <c r="G185" s="33">
        <v>247.35426871235583</v>
      </c>
      <c r="H185" s="33">
        <v>270.15754558870151</v>
      </c>
      <c r="I185" s="33">
        <v>252.37065550269381</v>
      </c>
      <c r="J185" s="33">
        <v>258.85028919196827</v>
      </c>
      <c r="K185" s="33">
        <v>236.07569486788179</v>
      </c>
      <c r="L185" s="33">
        <v>288.10148417198832</v>
      </c>
      <c r="M185" s="33">
        <v>286.72184590181479</v>
      </c>
      <c r="N185" s="33">
        <v>285.92970398135105</v>
      </c>
      <c r="O185" s="33">
        <v>279.45103957780248</v>
      </c>
      <c r="P185" s="33">
        <v>272.72919072361992</v>
      </c>
      <c r="Q185" s="33">
        <v>266.52044603514543</v>
      </c>
      <c r="R185" s="33">
        <v>259.78472784297463</v>
      </c>
      <c r="S185" s="33">
        <v>252.99159591806281</v>
      </c>
      <c r="T185" s="33">
        <v>245.98623092329649</v>
      </c>
      <c r="U185" s="33">
        <v>239.22800576308435</v>
      </c>
      <c r="V185" s="33">
        <v>232.89805676445661</v>
      </c>
      <c r="W185" s="33">
        <v>229.88982965294625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9018.480653340217</v>
      </c>
      <c r="C187" s="117">
        <f t="shared" si="83"/>
        <v>8978.0234077879122</v>
      </c>
      <c r="D187" s="117">
        <f t="shared" si="83"/>
        <v>9200.4988713493494</v>
      </c>
      <c r="E187" s="117">
        <f t="shared" si="83"/>
        <v>9561.8908494737971</v>
      </c>
      <c r="F187" s="117">
        <f t="shared" si="83"/>
        <v>9201.330591407379</v>
      </c>
      <c r="G187" s="117">
        <f t="shared" si="83"/>
        <v>8650.0819432086519</v>
      </c>
      <c r="H187" s="117">
        <f t="shared" si="83"/>
        <v>8901.0110755046062</v>
      </c>
      <c r="I187" s="117">
        <f t="shared" si="83"/>
        <v>8478.3001856452211</v>
      </c>
      <c r="J187" s="117">
        <f t="shared" si="83"/>
        <v>9284.2790046458922</v>
      </c>
      <c r="K187" s="117">
        <f t="shared" si="83"/>
        <v>9919.2062608224951</v>
      </c>
      <c r="L187" s="117">
        <f t="shared" si="83"/>
        <v>10145.517127785251</v>
      </c>
      <c r="M187" s="117">
        <f t="shared" si="83"/>
        <v>10037.627874183556</v>
      </c>
      <c r="N187" s="117">
        <f t="shared" si="83"/>
        <v>9964.3097754014361</v>
      </c>
      <c r="O187" s="117">
        <f t="shared" si="83"/>
        <v>9564.9827712421938</v>
      </c>
      <c r="P187" s="117">
        <f t="shared" si="83"/>
        <v>8885.4741341552253</v>
      </c>
      <c r="Q187" s="117">
        <f t="shared" si="83"/>
        <v>8529.8115114860575</v>
      </c>
      <c r="R187" s="117">
        <f t="shared" ref="R187:V187" si="84">R188+R190+R192+R201</f>
        <v>8527.3859144167363</v>
      </c>
      <c r="S187" s="117">
        <f t="shared" si="84"/>
        <v>8590.2191723952092</v>
      </c>
      <c r="T187" s="117">
        <f t="shared" si="84"/>
        <v>8389.9414419138338</v>
      </c>
      <c r="U187" s="117">
        <f t="shared" si="84"/>
        <v>8489.5589447311886</v>
      </c>
      <c r="V187" s="117">
        <f t="shared" si="84"/>
        <v>8997.3179334993165</v>
      </c>
      <c r="W187" s="117">
        <f t="shared" ref="W187" si="85">W188+W190+W192+W201</f>
        <v>10131.388645672845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7714.1967833004064</v>
      </c>
      <c r="C188" s="122">
        <f t="shared" si="86"/>
        <v>7771.6183120222477</v>
      </c>
      <c r="D188" s="122">
        <f t="shared" si="86"/>
        <v>7866.4883957505926</v>
      </c>
      <c r="E188" s="122">
        <f t="shared" si="86"/>
        <v>8205.7950918905281</v>
      </c>
      <c r="F188" s="122">
        <f t="shared" si="86"/>
        <v>7906.3925238140737</v>
      </c>
      <c r="G188" s="122">
        <f t="shared" si="86"/>
        <v>7355.0063371631404</v>
      </c>
      <c r="H188" s="122">
        <f t="shared" si="86"/>
        <v>7572.9385686720725</v>
      </c>
      <c r="I188" s="122">
        <f t="shared" si="86"/>
        <v>7148.0615250068759</v>
      </c>
      <c r="J188" s="122">
        <f t="shared" si="86"/>
        <v>8024.4621903998504</v>
      </c>
      <c r="K188" s="122">
        <f t="shared" si="86"/>
        <v>8606.7250438807314</v>
      </c>
      <c r="L188" s="122">
        <f t="shared" si="86"/>
        <v>8797.6164707526477</v>
      </c>
      <c r="M188" s="122">
        <f t="shared" si="86"/>
        <v>8648.3459659219679</v>
      </c>
      <c r="N188" s="122">
        <f t="shared" si="86"/>
        <v>8566.8470079204744</v>
      </c>
      <c r="O188" s="122">
        <f t="shared" si="86"/>
        <v>8151.5421490394101</v>
      </c>
      <c r="P188" s="122">
        <f t="shared" si="86"/>
        <v>7429.4845492311861</v>
      </c>
      <c r="Q188" s="122">
        <f t="shared" si="86"/>
        <v>7024.6961377890639</v>
      </c>
      <c r="R188" s="122">
        <f t="shared" si="86"/>
        <v>6988.5568801082281</v>
      </c>
      <c r="S188" s="122">
        <f t="shared" si="86"/>
        <v>7036.1499052152258</v>
      </c>
      <c r="T188" s="122">
        <f t="shared" si="86"/>
        <v>6871.9146022991263</v>
      </c>
      <c r="U188" s="122">
        <f t="shared" si="86"/>
        <v>6997.924908330584</v>
      </c>
      <c r="V188" s="122">
        <f t="shared" si="86"/>
        <v>7543.3772132178028</v>
      </c>
      <c r="W188" s="122">
        <f t="shared" si="86"/>
        <v>8651.5989494411933</v>
      </c>
      <c r="DA188" s="130" t="s">
        <v>2545</v>
      </c>
    </row>
    <row r="189" spans="1:105" ht="12" customHeight="1" x14ac:dyDescent="0.25">
      <c r="A189" s="97" t="s">
        <v>53</v>
      </c>
      <c r="B189" s="98">
        <v>7714.1967833004064</v>
      </c>
      <c r="C189" s="98">
        <v>7771.6183120222477</v>
      </c>
      <c r="D189" s="98">
        <v>7866.4883957505926</v>
      </c>
      <c r="E189" s="98">
        <v>8205.7950918905281</v>
      </c>
      <c r="F189" s="98">
        <v>7906.3925238140737</v>
      </c>
      <c r="G189" s="98">
        <v>7355.0063371631404</v>
      </c>
      <c r="H189" s="98">
        <v>7572.9385686720725</v>
      </c>
      <c r="I189" s="98">
        <v>7148.0615250068759</v>
      </c>
      <c r="J189" s="98">
        <v>8024.4621903998504</v>
      </c>
      <c r="K189" s="98">
        <v>8606.7250438807314</v>
      </c>
      <c r="L189" s="98">
        <v>8797.6164707526477</v>
      </c>
      <c r="M189" s="98">
        <v>8648.3459659219679</v>
      </c>
      <c r="N189" s="98">
        <v>8566.8470079204744</v>
      </c>
      <c r="O189" s="98">
        <v>8151.5421490394101</v>
      </c>
      <c r="P189" s="98">
        <v>7429.4845492311861</v>
      </c>
      <c r="Q189" s="98">
        <v>7024.6961377890639</v>
      </c>
      <c r="R189" s="98">
        <v>6988.5568801082281</v>
      </c>
      <c r="S189" s="98">
        <v>7036.1499052152258</v>
      </c>
      <c r="T189" s="98">
        <v>6871.9146022991263</v>
      </c>
      <c r="U189" s="98">
        <v>6997.924908330584</v>
      </c>
      <c r="V189" s="98">
        <v>7543.3772132178028</v>
      </c>
      <c r="W189" s="98">
        <v>8651.5989494411933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103.59372093036319</v>
      </c>
      <c r="C190" s="122">
        <f t="shared" si="87"/>
        <v>99.285676423997799</v>
      </c>
      <c r="D190" s="122">
        <f t="shared" si="87"/>
        <v>89.452324148214686</v>
      </c>
      <c r="E190" s="122">
        <f t="shared" si="87"/>
        <v>111.662021116679</v>
      </c>
      <c r="F190" s="122">
        <f t="shared" si="87"/>
        <v>75.358600447912394</v>
      </c>
      <c r="G190" s="122">
        <f t="shared" si="87"/>
        <v>69.244700866469998</v>
      </c>
      <c r="H190" s="122">
        <f t="shared" si="87"/>
        <v>99.916601417521747</v>
      </c>
      <c r="I190" s="122">
        <f t="shared" si="87"/>
        <v>73.453988221390816</v>
      </c>
      <c r="J190" s="122">
        <f t="shared" si="87"/>
        <v>81.25191208500965</v>
      </c>
      <c r="K190" s="122">
        <f t="shared" si="87"/>
        <v>90.108594502382047</v>
      </c>
      <c r="L190" s="122">
        <f t="shared" si="87"/>
        <v>102.56725406580607</v>
      </c>
      <c r="M190" s="122">
        <f t="shared" si="87"/>
        <v>120.73171409166029</v>
      </c>
      <c r="N190" s="122">
        <f t="shared" si="87"/>
        <v>144.49916649443523</v>
      </c>
      <c r="O190" s="122">
        <f t="shared" si="87"/>
        <v>167.49398047854339</v>
      </c>
      <c r="P190" s="122">
        <f t="shared" si="87"/>
        <v>190.94378760052544</v>
      </c>
      <c r="Q190" s="122">
        <f t="shared" si="87"/>
        <v>231.62476304766477</v>
      </c>
      <c r="R190" s="122">
        <f t="shared" si="87"/>
        <v>249.4276618044735</v>
      </c>
      <c r="S190" s="122">
        <f t="shared" si="87"/>
        <v>274.23136223603569</v>
      </c>
      <c r="T190" s="122">
        <f t="shared" si="87"/>
        <v>286.35305071469338</v>
      </c>
      <c r="U190" s="122">
        <f t="shared" si="87"/>
        <v>312.16144774342712</v>
      </c>
      <c r="V190" s="122">
        <f t="shared" si="87"/>
        <v>334.62584935747338</v>
      </c>
      <c r="W190" s="122">
        <f t="shared" si="87"/>
        <v>375.6463855897361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103.59372093036319</v>
      </c>
      <c r="C191" s="98">
        <f>RES_hhdet_tesh!C147</f>
        <v>99.285676423997799</v>
      </c>
      <c r="D191" s="98">
        <f>RES_hhdet_tesh!D147</f>
        <v>89.452324148214686</v>
      </c>
      <c r="E191" s="98">
        <f>RES_hhdet_tesh!E147</f>
        <v>111.662021116679</v>
      </c>
      <c r="F191" s="98">
        <f>RES_hhdet_tesh!F147</f>
        <v>75.358600447912394</v>
      </c>
      <c r="G191" s="98">
        <f>RES_hhdet_tesh!G147</f>
        <v>69.244700866469998</v>
      </c>
      <c r="H191" s="98">
        <f>RES_hhdet_tesh!H147</f>
        <v>99.916601417521747</v>
      </c>
      <c r="I191" s="98">
        <f>RES_hhdet_tesh!I147</f>
        <v>73.453988221390816</v>
      </c>
      <c r="J191" s="98">
        <f>RES_hhdet_tesh!J147</f>
        <v>81.25191208500965</v>
      </c>
      <c r="K191" s="98">
        <f>RES_hhdet_tesh!K147</f>
        <v>90.108594502382047</v>
      </c>
      <c r="L191" s="98">
        <f>RES_hhdet_tesh!L147</f>
        <v>102.56725406580607</v>
      </c>
      <c r="M191" s="98">
        <f>RES_hhdet_tesh!M147</f>
        <v>120.73171409166029</v>
      </c>
      <c r="N191" s="98">
        <f>RES_hhdet_tesh!N147</f>
        <v>144.49916649443523</v>
      </c>
      <c r="O191" s="98">
        <f>RES_hhdet_tesh!O147</f>
        <v>167.49398047854339</v>
      </c>
      <c r="P191" s="98">
        <f>RES_hhdet_tesh!P147</f>
        <v>190.94378760052544</v>
      </c>
      <c r="Q191" s="98">
        <f>RES_hhdet_tesh!Q147</f>
        <v>231.62476304766477</v>
      </c>
      <c r="R191" s="98">
        <f>RES_hhdet_tesh!R147</f>
        <v>249.4276618044735</v>
      </c>
      <c r="S191" s="98">
        <f>RES_hhdet_tesh!S147</f>
        <v>274.23136223603569</v>
      </c>
      <c r="T191" s="98">
        <f>RES_hhdet_tesh!T147</f>
        <v>286.35305071469338</v>
      </c>
      <c r="U191" s="98">
        <f>RES_hhdet_tesh!U147</f>
        <v>312.16144774342712</v>
      </c>
      <c r="V191" s="98">
        <f>RES_hhdet_tesh!V147</f>
        <v>334.62584935747338</v>
      </c>
      <c r="W191" s="98">
        <f>RES_hhdet_tesh!W147</f>
        <v>375.6463855897361</v>
      </c>
      <c r="DA191" s="63" t="s">
        <v>2548</v>
      </c>
    </row>
    <row r="192" spans="1:105" ht="12" customHeight="1" x14ac:dyDescent="0.25">
      <c r="A192" s="121" t="s">
        <v>55</v>
      </c>
      <c r="B192" s="122">
        <v>1027.6394558050954</v>
      </c>
      <c r="C192" s="122">
        <v>922.75134154163106</v>
      </c>
      <c r="D192" s="122">
        <v>1059.7847205411938</v>
      </c>
      <c r="E192" s="122">
        <v>1059.9856547875611</v>
      </c>
      <c r="F192" s="122">
        <v>1029.5758462422082</v>
      </c>
      <c r="G192" s="122">
        <v>1035.1488920592744</v>
      </c>
      <c r="H192" s="122">
        <v>1019.2939012224526</v>
      </c>
      <c r="I192" s="122">
        <v>1061.2844053226277</v>
      </c>
      <c r="J192" s="122">
        <v>977.72456336149764</v>
      </c>
      <c r="K192" s="122">
        <v>1038.8313524853227</v>
      </c>
      <c r="L192" s="122">
        <v>1020.9126796182705</v>
      </c>
      <c r="M192" s="122">
        <v>1044.6900073402596</v>
      </c>
      <c r="N192" s="122">
        <v>1029.1841505082414</v>
      </c>
      <c r="O192" s="122">
        <v>1026.5380623091305</v>
      </c>
      <c r="P192" s="122">
        <v>1049.8904625371267</v>
      </c>
      <c r="Q192" s="122">
        <v>1062.0425846767155</v>
      </c>
      <c r="R192" s="122">
        <v>1081.640479620215</v>
      </c>
      <c r="S192" s="122">
        <v>1075.2236574719191</v>
      </c>
      <c r="T192" s="122">
        <v>1029.9368369051022</v>
      </c>
      <c r="U192" s="122">
        <v>980.38255654541115</v>
      </c>
      <c r="V192" s="122">
        <v>922.85956167957852</v>
      </c>
      <c r="W192" s="122">
        <v>908.4466080110459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1027.6394558050956</v>
      </c>
      <c r="C197" s="101">
        <v>922.67421537153155</v>
      </c>
      <c r="D197" s="101">
        <v>1059.6917761756363</v>
      </c>
      <c r="E197" s="101">
        <v>1059.8767019639986</v>
      </c>
      <c r="F197" s="101">
        <v>1029.4720358013708</v>
      </c>
      <c r="G197" s="101">
        <v>1035.0713742664284</v>
      </c>
      <c r="H197" s="101">
        <v>1019.2346563937546</v>
      </c>
      <c r="I197" s="101">
        <v>1061.4421449690535</v>
      </c>
      <c r="J197" s="101">
        <v>977.7440683647003</v>
      </c>
      <c r="K197" s="101">
        <v>1039.0071666221213</v>
      </c>
      <c r="L197" s="101">
        <v>1020.7627094337442</v>
      </c>
      <c r="M197" s="101">
        <v>1044.7996703024678</v>
      </c>
      <c r="N197" s="101">
        <v>1029.2652343348927</v>
      </c>
      <c r="O197" s="101">
        <v>1026.5846843722668</v>
      </c>
      <c r="P197" s="101">
        <v>1050.8330267360898</v>
      </c>
      <c r="Q197" s="101">
        <v>1062.5109625064426</v>
      </c>
      <c r="R197" s="101">
        <v>1081.9712721861983</v>
      </c>
      <c r="S197" s="101">
        <v>1075.3318084637572</v>
      </c>
      <c r="T197" s="101">
        <v>1029.8387020227706</v>
      </c>
      <c r="U197" s="101">
        <v>980.45129704574379</v>
      </c>
      <c r="V197" s="101">
        <v>922.92060135877568</v>
      </c>
      <c r="W197" s="101">
        <v>908.51343153949892</v>
      </c>
      <c r="DA197" s="131" t="s">
        <v>2554</v>
      </c>
    </row>
    <row r="198" spans="1:105" ht="12" customHeight="1" x14ac:dyDescent="0.25">
      <c r="A198" s="107" t="s">
        <v>121</v>
      </c>
      <c r="B198" s="104">
        <v>1027.6394558050949</v>
      </c>
      <c r="C198" s="104">
        <v>922.84855648938765</v>
      </c>
      <c r="D198" s="104">
        <v>1059.8950081130806</v>
      </c>
      <c r="E198" s="104">
        <v>1060.1077658030088</v>
      </c>
      <c r="F198" s="104">
        <v>1029.675556937638</v>
      </c>
      <c r="G198" s="104">
        <v>1035.221158726325</v>
      </c>
      <c r="H198" s="104">
        <v>1019.3516660988171</v>
      </c>
      <c r="I198" s="104">
        <v>1061.1587791381394</v>
      </c>
      <c r="J198" s="104">
        <v>977.70772327683198</v>
      </c>
      <c r="K198" s="104">
        <v>1038.705389301635</v>
      </c>
      <c r="L198" s="104">
        <v>1021.0727654045542</v>
      </c>
      <c r="M198" s="104">
        <v>1044.6123820590597</v>
      </c>
      <c r="N198" s="104">
        <v>1029.1195759223644</v>
      </c>
      <c r="O198" s="104">
        <v>1026.5007124519982</v>
      </c>
      <c r="P198" s="104">
        <v>1049.2669053642264</v>
      </c>
      <c r="Q198" s="104">
        <v>1061.6988807601856</v>
      </c>
      <c r="R198" s="104">
        <v>1081.4026183253152</v>
      </c>
      <c r="S198" s="104">
        <v>1075.1399421041697</v>
      </c>
      <c r="T198" s="104">
        <v>1030.0314447430078</v>
      </c>
      <c r="U198" s="104">
        <v>980.31562091613193</v>
      </c>
      <c r="V198" s="104">
        <v>922.79707341906453</v>
      </c>
      <c r="W198" s="104">
        <v>908.37679263940981</v>
      </c>
      <c r="DA198" s="132" t="s">
        <v>2555</v>
      </c>
    </row>
    <row r="199" spans="1:105" ht="12" customHeight="1" x14ac:dyDescent="0.25">
      <c r="A199" s="108" t="s">
        <v>53</v>
      </c>
      <c r="B199" s="98">
        <v>553.01548732962556</v>
      </c>
      <c r="C199" s="98">
        <v>448.46396664054578</v>
      </c>
      <c r="D199" s="98">
        <v>541.72114890536909</v>
      </c>
      <c r="E199" s="98">
        <v>530.00257045605792</v>
      </c>
      <c r="F199" s="98">
        <v>515.80639047473051</v>
      </c>
      <c r="G199" s="98">
        <v>525.5481312071953</v>
      </c>
      <c r="H199" s="98">
        <v>508.48420788436965</v>
      </c>
      <c r="I199" s="98">
        <v>565.17079163309973</v>
      </c>
      <c r="J199" s="98">
        <v>471.61777728745665</v>
      </c>
      <c r="K199" s="98">
        <v>517.58858067243341</v>
      </c>
      <c r="L199" s="98">
        <v>430.25362236012654</v>
      </c>
      <c r="M199" s="98">
        <v>483.93534190539089</v>
      </c>
      <c r="N199" s="98">
        <v>454.88086839180255</v>
      </c>
      <c r="O199" s="98">
        <v>463.9370288605453</v>
      </c>
      <c r="P199" s="98">
        <v>493.76502051912314</v>
      </c>
      <c r="Q199" s="98">
        <v>505.348571365071</v>
      </c>
      <c r="R199" s="98">
        <v>533.38247145380546</v>
      </c>
      <c r="S199" s="98">
        <v>533.52207829696079</v>
      </c>
      <c r="T199" s="98">
        <v>488.78335805377827</v>
      </c>
      <c r="U199" s="98">
        <v>448.58964000952227</v>
      </c>
      <c r="V199" s="98">
        <v>418.07948731295801</v>
      </c>
      <c r="W199" s="98">
        <v>410.11742838660177</v>
      </c>
      <c r="DA199" s="63" t="s">
        <v>2556</v>
      </c>
    </row>
    <row r="200" spans="1:105" ht="12" customHeight="1" x14ac:dyDescent="0.25">
      <c r="A200" s="108" t="s">
        <v>52</v>
      </c>
      <c r="B200" s="98">
        <v>474.62396847546955</v>
      </c>
      <c r="C200" s="98">
        <v>474.3845898488417</v>
      </c>
      <c r="D200" s="98">
        <v>518.17385920771142</v>
      </c>
      <c r="E200" s="98">
        <v>530.10519534695106</v>
      </c>
      <c r="F200" s="98">
        <v>513.8691664629074</v>
      </c>
      <c r="G200" s="98">
        <v>509.67302751912973</v>
      </c>
      <c r="H200" s="98">
        <v>510.86745821444737</v>
      </c>
      <c r="I200" s="98">
        <v>495.98798750503977</v>
      </c>
      <c r="J200" s="98">
        <v>506.08994598937528</v>
      </c>
      <c r="K200" s="98">
        <v>521.11680862920184</v>
      </c>
      <c r="L200" s="98">
        <v>590.81914304442762</v>
      </c>
      <c r="M200" s="98">
        <v>560.67704015366883</v>
      </c>
      <c r="N200" s="98">
        <v>574.23870753056201</v>
      </c>
      <c r="O200" s="98">
        <v>562.5636835914529</v>
      </c>
      <c r="P200" s="98">
        <v>555.50188484510318</v>
      </c>
      <c r="Q200" s="98">
        <v>556.35030939511478</v>
      </c>
      <c r="R200" s="98">
        <v>548.02014687150972</v>
      </c>
      <c r="S200" s="98">
        <v>541.61786380720878</v>
      </c>
      <c r="T200" s="98">
        <v>541.24808668922958</v>
      </c>
      <c r="U200" s="98">
        <v>531.72598090660972</v>
      </c>
      <c r="V200" s="98">
        <v>504.71758610610664</v>
      </c>
      <c r="W200" s="98">
        <v>498.25936425280815</v>
      </c>
      <c r="DA200" s="63" t="s">
        <v>2557</v>
      </c>
    </row>
    <row r="201" spans="1:105" ht="12" customHeight="1" x14ac:dyDescent="0.25">
      <c r="A201" s="121" t="s">
        <v>54</v>
      </c>
      <c r="B201" s="122">
        <v>173.05069330435222</v>
      </c>
      <c r="C201" s="122">
        <v>184.36807780003682</v>
      </c>
      <c r="D201" s="122">
        <v>184.77343090934843</v>
      </c>
      <c r="E201" s="122">
        <v>184.44808167902946</v>
      </c>
      <c r="F201" s="122">
        <v>190.00362090318526</v>
      </c>
      <c r="G201" s="122">
        <v>190.68201311976742</v>
      </c>
      <c r="H201" s="122">
        <v>208.86200419255874</v>
      </c>
      <c r="I201" s="122">
        <v>195.50026709432714</v>
      </c>
      <c r="J201" s="122">
        <v>200.84033879953498</v>
      </c>
      <c r="K201" s="122">
        <v>183.54126995405883</v>
      </c>
      <c r="L201" s="122">
        <v>224.42072334852872</v>
      </c>
      <c r="M201" s="122">
        <v>223.86018682966798</v>
      </c>
      <c r="N201" s="122">
        <v>223.77945047828445</v>
      </c>
      <c r="O201" s="122">
        <v>219.4085794151097</v>
      </c>
      <c r="P201" s="122">
        <v>215.15533478638628</v>
      </c>
      <c r="Q201" s="122">
        <v>211.44802597261372</v>
      </c>
      <c r="R201" s="122">
        <v>207.76089288381917</v>
      </c>
      <c r="S201" s="122">
        <v>204.61424747202958</v>
      </c>
      <c r="T201" s="122">
        <v>201.73695199491155</v>
      </c>
      <c r="U201" s="122">
        <v>199.09003211176625</v>
      </c>
      <c r="V201" s="122">
        <v>196.45530924446248</v>
      </c>
      <c r="W201" s="122">
        <v>195.69670263086968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173.05069330435222</v>
      </c>
      <c r="C203" s="33">
        <v>184.36807780003682</v>
      </c>
      <c r="D203" s="33">
        <v>184.77343090934843</v>
      </c>
      <c r="E203" s="33">
        <v>184.44808167902946</v>
      </c>
      <c r="F203" s="33">
        <v>190.00362090318526</v>
      </c>
      <c r="G203" s="33">
        <v>190.68201311976742</v>
      </c>
      <c r="H203" s="33">
        <v>208.86200419255874</v>
      </c>
      <c r="I203" s="33">
        <v>195.50026709432714</v>
      </c>
      <c r="J203" s="33">
        <v>200.84033879953498</v>
      </c>
      <c r="K203" s="33">
        <v>183.54126995405883</v>
      </c>
      <c r="L203" s="33">
        <v>224.42072334852872</v>
      </c>
      <c r="M203" s="33">
        <v>223.86018682966798</v>
      </c>
      <c r="N203" s="33">
        <v>223.77945047828445</v>
      </c>
      <c r="O203" s="33">
        <v>219.4085794151097</v>
      </c>
      <c r="P203" s="33">
        <v>215.15533478638628</v>
      </c>
      <c r="Q203" s="33">
        <v>211.44802597261372</v>
      </c>
      <c r="R203" s="33">
        <v>207.76089288381917</v>
      </c>
      <c r="S203" s="33">
        <v>204.61424747202958</v>
      </c>
      <c r="T203" s="33">
        <v>201.73695199491155</v>
      </c>
      <c r="U203" s="33">
        <v>199.09003211176625</v>
      </c>
      <c r="V203" s="33">
        <v>196.45530924446248</v>
      </c>
      <c r="W203" s="33">
        <v>195.69670263086968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63.836077482154622</v>
      </c>
      <c r="C223" s="118">
        <f t="shared" si="93"/>
        <v>61.911900819415777</v>
      </c>
      <c r="D223" s="118">
        <f t="shared" si="93"/>
        <v>62.357148121354356</v>
      </c>
      <c r="E223" s="118">
        <f t="shared" si="93"/>
        <v>62.506854155097393</v>
      </c>
      <c r="F223" s="118">
        <f t="shared" si="93"/>
        <v>58.388457716217992</v>
      </c>
      <c r="G223" s="118">
        <f t="shared" si="93"/>
        <v>53.652938319859167</v>
      </c>
      <c r="H223" s="118">
        <f t="shared" si="93"/>
        <v>52.991918897155401</v>
      </c>
      <c r="I223" s="118">
        <f t="shared" si="93"/>
        <v>49.262840001854158</v>
      </c>
      <c r="J223" s="118">
        <f t="shared" si="93"/>
        <v>50.635418155057401</v>
      </c>
      <c r="K223" s="118">
        <f t="shared" si="93"/>
        <v>51.779994201615501</v>
      </c>
      <c r="L223" s="118">
        <f t="shared" si="93"/>
        <v>51.298272812142926</v>
      </c>
      <c r="M223" s="118">
        <f t="shared" si="93"/>
        <v>49.116133219386484</v>
      </c>
      <c r="N223" s="118">
        <f t="shared" si="93"/>
        <v>47.252235897929644</v>
      </c>
      <c r="O223" s="118">
        <f t="shared" si="93"/>
        <v>44.232258549937612</v>
      </c>
      <c r="P223" s="118">
        <f t="shared" si="93"/>
        <v>40.403805952815731</v>
      </c>
      <c r="Q223" s="118">
        <f t="shared" si="93"/>
        <v>37.996244106864154</v>
      </c>
      <c r="R223" s="118">
        <f t="shared" ref="R223:V223" si="94">R224+R226+R228+R237</f>
        <v>36.767531948790911</v>
      </c>
      <c r="S223" s="118">
        <f t="shared" si="94"/>
        <v>35.510245490900232</v>
      </c>
      <c r="T223" s="118">
        <f t="shared" si="94"/>
        <v>33.311709698322261</v>
      </c>
      <c r="U223" s="118">
        <f t="shared" si="94"/>
        <v>32.115817977005577</v>
      </c>
      <c r="V223" s="118">
        <f t="shared" si="94"/>
        <v>32.129287776166933</v>
      </c>
      <c r="W223" s="118">
        <f t="shared" ref="W223" si="95">W224+W226+W228+W237</f>
        <v>34.318473199900815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47.637100199986556</v>
      </c>
      <c r="C224" s="123">
        <f t="shared" si="96"/>
        <v>47.233272647955594</v>
      </c>
      <c r="D224" s="123">
        <f t="shared" si="96"/>
        <v>46.114564453056161</v>
      </c>
      <c r="E224" s="123">
        <f t="shared" si="96"/>
        <v>46.362241447257389</v>
      </c>
      <c r="F224" s="123">
        <f t="shared" si="96"/>
        <v>42.901636507260058</v>
      </c>
      <c r="G224" s="123">
        <f t="shared" si="96"/>
        <v>38.22552389007744</v>
      </c>
      <c r="H224" s="123">
        <f t="shared" si="96"/>
        <v>37.536013356105521</v>
      </c>
      <c r="I224" s="123">
        <f t="shared" si="96"/>
        <v>33.660505777092439</v>
      </c>
      <c r="J224" s="123">
        <f t="shared" si="96"/>
        <v>36.101372969678053</v>
      </c>
      <c r="K224" s="123">
        <f t="shared" si="96"/>
        <v>36.836660963042071</v>
      </c>
      <c r="L224" s="123">
        <f t="shared" si="96"/>
        <v>36.094221030374662</v>
      </c>
      <c r="M224" s="123">
        <f t="shared" si="96"/>
        <v>33.817185979752338</v>
      </c>
      <c r="N224" s="123">
        <f t="shared" si="96"/>
        <v>32.178725213019447</v>
      </c>
      <c r="O224" s="123">
        <f t="shared" si="96"/>
        <v>29.316561585131083</v>
      </c>
      <c r="P224" s="123">
        <f t="shared" si="96"/>
        <v>25.434928118710523</v>
      </c>
      <c r="Q224" s="123">
        <f t="shared" si="96"/>
        <v>22.98738720822762</v>
      </c>
      <c r="R224" s="123">
        <f t="shared" si="96"/>
        <v>21.750508254231978</v>
      </c>
      <c r="S224" s="123">
        <f t="shared" si="96"/>
        <v>20.758113290278629</v>
      </c>
      <c r="T224" s="123">
        <f t="shared" si="96"/>
        <v>19.265981649058059</v>
      </c>
      <c r="U224" s="123">
        <f t="shared" si="96"/>
        <v>18.816552905988633</v>
      </c>
      <c r="V224" s="123">
        <f t="shared" si="96"/>
        <v>19.615589129073843</v>
      </c>
      <c r="W224" s="123">
        <f t="shared" si="96"/>
        <v>22.026071185128618</v>
      </c>
      <c r="DA224" s="130" t="s">
        <v>2881</v>
      </c>
    </row>
    <row r="225" spans="1:105" ht="12" customHeight="1" x14ac:dyDescent="0.25">
      <c r="A225" s="97" t="s">
        <v>53</v>
      </c>
      <c r="B225" s="99">
        <v>47.637100199986556</v>
      </c>
      <c r="C225" s="99">
        <v>47.233272647955594</v>
      </c>
      <c r="D225" s="99">
        <v>46.114564453056161</v>
      </c>
      <c r="E225" s="99">
        <v>46.362241447257389</v>
      </c>
      <c r="F225" s="99">
        <v>42.901636507260058</v>
      </c>
      <c r="G225" s="99">
        <v>38.22552389007744</v>
      </c>
      <c r="H225" s="99">
        <v>37.536013356105521</v>
      </c>
      <c r="I225" s="99">
        <v>33.660505777092439</v>
      </c>
      <c r="J225" s="99">
        <v>36.101372969678053</v>
      </c>
      <c r="K225" s="99">
        <v>36.836660963042071</v>
      </c>
      <c r="L225" s="99">
        <v>36.094221030374662</v>
      </c>
      <c r="M225" s="99">
        <v>33.817185979752338</v>
      </c>
      <c r="N225" s="99">
        <v>32.178725213019447</v>
      </c>
      <c r="O225" s="99">
        <v>29.316561585131083</v>
      </c>
      <c r="P225" s="99">
        <v>25.434928118710523</v>
      </c>
      <c r="Q225" s="99">
        <v>22.98738720822762</v>
      </c>
      <c r="R225" s="99">
        <v>21.750508254231978</v>
      </c>
      <c r="S225" s="99">
        <v>20.758113290278629</v>
      </c>
      <c r="T225" s="99">
        <v>19.265981649058059</v>
      </c>
      <c r="U225" s="99">
        <v>18.816552905988633</v>
      </c>
      <c r="V225" s="99">
        <v>19.615589129073843</v>
      </c>
      <c r="W225" s="99">
        <v>22.026071185128618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0.50514361331375079</v>
      </c>
      <c r="C226" s="123">
        <f t="shared" si="97"/>
        <v>0.46293654358082109</v>
      </c>
      <c r="D226" s="123">
        <f t="shared" si="97"/>
        <v>0.39587942015035305</v>
      </c>
      <c r="E226" s="123">
        <f t="shared" si="97"/>
        <v>0.46628994388839207</v>
      </c>
      <c r="F226" s="123">
        <f t="shared" si="97"/>
        <v>0.29344181036471478</v>
      </c>
      <c r="G226" s="123">
        <f t="shared" si="97"/>
        <v>0.25024648681090816</v>
      </c>
      <c r="H226" s="123">
        <f t="shared" si="97"/>
        <v>0.33467603941332813</v>
      </c>
      <c r="I226" s="123">
        <f t="shared" si="97"/>
        <v>0.23466776817389282</v>
      </c>
      <c r="J226" s="123">
        <f t="shared" si="97"/>
        <v>0.25115408722197646</v>
      </c>
      <c r="K226" s="123">
        <f t="shared" si="97"/>
        <v>0.26818017499640373</v>
      </c>
      <c r="L226" s="123">
        <f t="shared" si="97"/>
        <v>0.29458343314488722</v>
      </c>
      <c r="M226" s="123">
        <f t="shared" si="97"/>
        <v>0.33338028572944278</v>
      </c>
      <c r="N226" s="123">
        <f t="shared" si="97"/>
        <v>0.38448143023884096</v>
      </c>
      <c r="O226" s="123">
        <f t="shared" si="97"/>
        <v>0.42781774273443479</v>
      </c>
      <c r="P226" s="123">
        <f t="shared" si="97"/>
        <v>0.46388189097899379</v>
      </c>
      <c r="Q226" s="123">
        <f t="shared" si="97"/>
        <v>0.53594291584226927</v>
      </c>
      <c r="R226" s="123">
        <f t="shared" si="97"/>
        <v>0.55420920288163822</v>
      </c>
      <c r="S226" s="123">
        <f t="shared" si="97"/>
        <v>0.58767244988054834</v>
      </c>
      <c r="T226" s="123">
        <f t="shared" si="97"/>
        <v>0.59416862973588369</v>
      </c>
      <c r="U226" s="123">
        <f t="shared" si="97"/>
        <v>0.62825440892218476</v>
      </c>
      <c r="V226" s="123">
        <f t="shared" si="97"/>
        <v>0.65595968782319325</v>
      </c>
      <c r="W226" s="123">
        <f t="shared" si="97"/>
        <v>0.72103191955117119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0.50514361331375079</v>
      </c>
      <c r="C227" s="99">
        <f>RES_hhdet_fecs!C147</f>
        <v>0.46293654358082109</v>
      </c>
      <c r="D227" s="99">
        <f>RES_hhdet_fecs!D147</f>
        <v>0.39587942015035305</v>
      </c>
      <c r="E227" s="99">
        <f>RES_hhdet_fecs!E147</f>
        <v>0.46628994388839207</v>
      </c>
      <c r="F227" s="99">
        <f>RES_hhdet_fecs!F147</f>
        <v>0.29344181036471478</v>
      </c>
      <c r="G227" s="99">
        <f>RES_hhdet_fecs!G147</f>
        <v>0.25024648681090816</v>
      </c>
      <c r="H227" s="99">
        <f>RES_hhdet_fecs!H147</f>
        <v>0.33467603941332813</v>
      </c>
      <c r="I227" s="99">
        <f>RES_hhdet_fecs!I147</f>
        <v>0.23466776817389282</v>
      </c>
      <c r="J227" s="99">
        <f>RES_hhdet_fecs!J147</f>
        <v>0.25115408722197646</v>
      </c>
      <c r="K227" s="99">
        <f>RES_hhdet_fecs!K147</f>
        <v>0.26818017499640373</v>
      </c>
      <c r="L227" s="99">
        <f>RES_hhdet_fecs!L147</f>
        <v>0.29458343314488722</v>
      </c>
      <c r="M227" s="99">
        <f>RES_hhdet_fecs!M147</f>
        <v>0.33338028572944278</v>
      </c>
      <c r="N227" s="99">
        <f>RES_hhdet_fecs!N147</f>
        <v>0.38448143023884096</v>
      </c>
      <c r="O227" s="99">
        <f>RES_hhdet_fecs!O147</f>
        <v>0.42781774273443479</v>
      </c>
      <c r="P227" s="99">
        <f>RES_hhdet_fecs!P147</f>
        <v>0.46388189097899379</v>
      </c>
      <c r="Q227" s="99">
        <f>RES_hhdet_fecs!Q147</f>
        <v>0.53594291584226927</v>
      </c>
      <c r="R227" s="99">
        <f>RES_hhdet_fecs!R147</f>
        <v>0.55420920288163822</v>
      </c>
      <c r="S227" s="99">
        <f>RES_hhdet_fecs!S147</f>
        <v>0.58767244988054834</v>
      </c>
      <c r="T227" s="99">
        <f>RES_hhdet_fecs!T147</f>
        <v>0.59416862973588369</v>
      </c>
      <c r="U227" s="99">
        <f>RES_hhdet_fecs!U147</f>
        <v>0.62825440892218476</v>
      </c>
      <c r="V227" s="99">
        <f>RES_hhdet_fecs!V147</f>
        <v>0.65595968782319325</v>
      </c>
      <c r="W227" s="99">
        <f>RES_hhdet_fecs!W147</f>
        <v>0.72103191955117119</v>
      </c>
      <c r="DA227" s="63" t="s">
        <v>2884</v>
      </c>
    </row>
    <row r="228" spans="1:105" ht="12" customHeight="1" x14ac:dyDescent="0.25">
      <c r="A228" s="121" t="s">
        <v>55</v>
      </c>
      <c r="B228" s="123">
        <v>13.463924845641447</v>
      </c>
      <c r="C228" s="123">
        <v>11.853947894245604</v>
      </c>
      <c r="D228" s="123">
        <v>13.497021494225914</v>
      </c>
      <c r="E228" s="123">
        <v>13.346974525972419</v>
      </c>
      <c r="F228" s="123">
        <v>12.805612728127992</v>
      </c>
      <c r="G228" s="123">
        <v>12.794160354665088</v>
      </c>
      <c r="H228" s="123">
        <v>12.525889611176376</v>
      </c>
      <c r="I228" s="123">
        <v>12.951427055386517</v>
      </c>
      <c r="J228" s="123">
        <v>11.813475095990183</v>
      </c>
      <c r="K228" s="123">
        <v>12.431900126244416</v>
      </c>
      <c r="L228" s="123">
        <v>12.184049828057178</v>
      </c>
      <c r="M228" s="123">
        <v>12.266249625782763</v>
      </c>
      <c r="N228" s="123">
        <v>12.009275702831138</v>
      </c>
      <c r="O228" s="123">
        <v>11.883893067923401</v>
      </c>
      <c r="P228" s="123">
        <v>11.97649355723329</v>
      </c>
      <c r="Q228" s="123">
        <v>12.014485808977138</v>
      </c>
      <c r="R228" s="123">
        <v>12.081639726504243</v>
      </c>
      <c r="S228" s="123">
        <v>11.858924193569331</v>
      </c>
      <c r="T228" s="123">
        <v>11.222880016866522</v>
      </c>
      <c r="U228" s="123">
        <v>10.516657222196525</v>
      </c>
      <c r="V228" s="123">
        <v>9.7742322894630682</v>
      </c>
      <c r="W228" s="123">
        <v>9.5266897729010296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14.277450234392814</v>
      </c>
      <c r="C233" s="102">
        <v>12.715815811034256</v>
      </c>
      <c r="D233" s="102">
        <v>14.437429072186223</v>
      </c>
      <c r="E233" s="102">
        <v>14.310446974796436</v>
      </c>
      <c r="F233" s="102">
        <v>13.795496193436442</v>
      </c>
      <c r="G233" s="102">
        <v>13.765432785652623</v>
      </c>
      <c r="H233" s="102">
        <v>13.455468925306176</v>
      </c>
      <c r="I233" s="102">
        <v>13.937766603780585</v>
      </c>
      <c r="J233" s="102">
        <v>12.770144076403025</v>
      </c>
      <c r="K233" s="102">
        <v>13.495814424050867</v>
      </c>
      <c r="L233" s="102">
        <v>13.158497696741051</v>
      </c>
      <c r="M233" s="102">
        <v>13.391092702449738</v>
      </c>
      <c r="N233" s="102">
        <v>13.075425645358868</v>
      </c>
      <c r="O233" s="102">
        <v>12.897216952416773</v>
      </c>
      <c r="P233" s="102">
        <v>13.057838200730819</v>
      </c>
      <c r="Q233" s="102">
        <v>12.981832208471154</v>
      </c>
      <c r="R233" s="102">
        <v>12.990628041718521</v>
      </c>
      <c r="S233" s="102">
        <v>12.666593022470524</v>
      </c>
      <c r="T233" s="102">
        <v>11.884858095229557</v>
      </c>
      <c r="U233" s="102">
        <v>11.147188201546072</v>
      </c>
      <c r="V233" s="102">
        <v>10.32917781557892</v>
      </c>
      <c r="W233" s="102">
        <v>10.053716809601354</v>
      </c>
      <c r="DA233" s="131" t="s">
        <v>2890</v>
      </c>
    </row>
    <row r="234" spans="1:105" ht="12" customHeight="1" x14ac:dyDescent="0.25">
      <c r="A234" s="107" t="s">
        <v>121</v>
      </c>
      <c r="B234" s="105">
        <v>12.30012029350163</v>
      </c>
      <c r="C234" s="105">
        <v>10.767592323941056</v>
      </c>
      <c r="D234" s="105">
        <v>12.381136010100199</v>
      </c>
      <c r="E234" s="105">
        <v>12.267143868675062</v>
      </c>
      <c r="F234" s="105">
        <v>11.854822345927053</v>
      </c>
      <c r="G234" s="105">
        <v>11.888682801595611</v>
      </c>
      <c r="H234" s="105">
        <v>11.61953144741269</v>
      </c>
      <c r="I234" s="105">
        <v>12.165891669185301</v>
      </c>
      <c r="J234" s="105">
        <v>10.987513343524405</v>
      </c>
      <c r="K234" s="105">
        <v>11.669651796487187</v>
      </c>
      <c r="L234" s="105">
        <v>11.143874717628069</v>
      </c>
      <c r="M234" s="105">
        <v>11.470025829035134</v>
      </c>
      <c r="N234" s="105">
        <v>11.160201431617885</v>
      </c>
      <c r="O234" s="105">
        <v>11.072099256825862</v>
      </c>
      <c r="P234" s="105">
        <v>11.261125617763252</v>
      </c>
      <c r="Q234" s="105">
        <v>11.304629951066854</v>
      </c>
      <c r="R234" s="105">
        <v>11.428018212783645</v>
      </c>
      <c r="S234" s="105">
        <v>11.233739977668945</v>
      </c>
      <c r="T234" s="105">
        <v>10.584693948395504</v>
      </c>
      <c r="U234" s="105">
        <v>9.9026816520665903</v>
      </c>
      <c r="V234" s="105">
        <v>9.2061169084010643</v>
      </c>
      <c r="W234" s="105">
        <v>8.9760665226578134</v>
      </c>
      <c r="DA234" s="132" t="s">
        <v>2891</v>
      </c>
    </row>
    <row r="235" spans="1:105" ht="12" customHeight="1" x14ac:dyDescent="0.25">
      <c r="A235" s="108" t="s">
        <v>53</v>
      </c>
      <c r="B235" s="99">
        <v>7.6832891678058788</v>
      </c>
      <c r="C235" s="99">
        <v>6.1600951320647566</v>
      </c>
      <c r="D235" s="99">
        <v>7.3568004402023064</v>
      </c>
      <c r="E235" s="99">
        <v>7.1365337980739607</v>
      </c>
      <c r="F235" s="99">
        <v>6.8921668038705759</v>
      </c>
      <c r="G235" s="99">
        <v>6.9784999353147574</v>
      </c>
      <c r="H235" s="99">
        <v>6.7117481384078213</v>
      </c>
      <c r="I235" s="99">
        <v>7.4172186685739927</v>
      </c>
      <c r="J235" s="99">
        <v>6.1594460654722019</v>
      </c>
      <c r="K235" s="99">
        <v>6.7178637172227154</v>
      </c>
      <c r="L235" s="99">
        <v>5.5547697555825657</v>
      </c>
      <c r="M235" s="99">
        <v>6.1915816797700414</v>
      </c>
      <c r="N235" s="99">
        <v>5.7783953629153375</v>
      </c>
      <c r="O235" s="99">
        <v>5.8300073143080251</v>
      </c>
      <c r="P235" s="99">
        <v>6.1110064190367526</v>
      </c>
      <c r="Q235" s="99">
        <v>6.1727637266329349</v>
      </c>
      <c r="R235" s="99">
        <v>6.4048909667292699</v>
      </c>
      <c r="S235" s="99">
        <v>6.29792683780743</v>
      </c>
      <c r="T235" s="99">
        <v>5.6808891378306017</v>
      </c>
      <c r="U235" s="99">
        <v>5.1142552619562682</v>
      </c>
      <c r="V235" s="99">
        <v>4.6909119658179588</v>
      </c>
      <c r="W235" s="99">
        <v>4.5444606571987238</v>
      </c>
      <c r="DA235" s="63" t="s">
        <v>2892</v>
      </c>
    </row>
    <row r="236" spans="1:105" ht="12" customHeight="1" x14ac:dyDescent="0.25">
      <c r="A236" s="108" t="s">
        <v>52</v>
      </c>
      <c r="B236" s="99">
        <v>4.6168311256957502</v>
      </c>
      <c r="C236" s="99">
        <v>4.6074971918762966</v>
      </c>
      <c r="D236" s="99">
        <v>5.0243355698978958</v>
      </c>
      <c r="E236" s="99">
        <v>5.1306100706010991</v>
      </c>
      <c r="F236" s="99">
        <v>4.962655542056476</v>
      </c>
      <c r="G236" s="99">
        <v>4.910182866280854</v>
      </c>
      <c r="H236" s="99">
        <v>4.9077833090048681</v>
      </c>
      <c r="I236" s="99">
        <v>4.7486730006113076</v>
      </c>
      <c r="J236" s="99">
        <v>4.8280672780522016</v>
      </c>
      <c r="K236" s="99">
        <v>4.9517880792644711</v>
      </c>
      <c r="L236" s="99">
        <v>5.5891049620455027</v>
      </c>
      <c r="M236" s="99">
        <v>5.2784441492650904</v>
      </c>
      <c r="N236" s="99">
        <v>5.3818060687025495</v>
      </c>
      <c r="O236" s="99">
        <v>5.2420919425178365</v>
      </c>
      <c r="P236" s="99">
        <v>5.1501191987265003</v>
      </c>
      <c r="Q236" s="99">
        <v>5.1318662244339226</v>
      </c>
      <c r="R236" s="99">
        <v>5.0231272460543739</v>
      </c>
      <c r="S236" s="99">
        <v>4.9358131398615157</v>
      </c>
      <c r="T236" s="99">
        <v>4.9038048105649041</v>
      </c>
      <c r="U236" s="99">
        <v>4.7884263901103248</v>
      </c>
      <c r="V236" s="99">
        <v>4.5152049425831073</v>
      </c>
      <c r="W236" s="99">
        <v>4.4316058654590904</v>
      </c>
      <c r="DA236" s="63" t="s">
        <v>2893</v>
      </c>
    </row>
    <row r="237" spans="1:105" ht="12" customHeight="1" x14ac:dyDescent="0.25">
      <c r="A237" s="121" t="s">
        <v>54</v>
      </c>
      <c r="B237" s="123">
        <v>2.2299088232128694</v>
      </c>
      <c r="C237" s="123">
        <v>2.3617437336337566</v>
      </c>
      <c r="D237" s="123">
        <v>2.3496827539219294</v>
      </c>
      <c r="E237" s="123">
        <v>2.3313482379791934</v>
      </c>
      <c r="F237" s="123">
        <v>2.3877666704652358</v>
      </c>
      <c r="G237" s="123">
        <v>2.3830075883057273</v>
      </c>
      <c r="H237" s="123">
        <v>2.5953398904601732</v>
      </c>
      <c r="I237" s="123">
        <v>2.4162394012013091</v>
      </c>
      <c r="J237" s="123">
        <v>2.4694160021671885</v>
      </c>
      <c r="K237" s="123">
        <v>2.2432529373326124</v>
      </c>
      <c r="L237" s="123">
        <v>2.7254185205661994</v>
      </c>
      <c r="M237" s="123">
        <v>2.6993173281219436</v>
      </c>
      <c r="N237" s="123">
        <v>2.679753551840216</v>
      </c>
      <c r="O237" s="123">
        <v>2.6039861541486959</v>
      </c>
      <c r="P237" s="123">
        <v>2.5285023858929181</v>
      </c>
      <c r="Q237" s="123">
        <v>2.4584281738171292</v>
      </c>
      <c r="R237" s="123">
        <v>2.3811747651730477</v>
      </c>
      <c r="S237" s="123">
        <v>2.3055355571717193</v>
      </c>
      <c r="T237" s="123">
        <v>2.2286794026617933</v>
      </c>
      <c r="U237" s="123">
        <v>2.1543534398982351</v>
      </c>
      <c r="V237" s="123">
        <v>2.083506669806829</v>
      </c>
      <c r="W237" s="123">
        <v>2.0446803223199952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2.2299088232128694</v>
      </c>
      <c r="C239" s="110">
        <v>2.3617437336337566</v>
      </c>
      <c r="D239" s="110">
        <v>2.3496827539219294</v>
      </c>
      <c r="E239" s="110">
        <v>2.3313482379791934</v>
      </c>
      <c r="F239" s="110">
        <v>2.3877666704652358</v>
      </c>
      <c r="G239" s="110">
        <v>2.3830075883057273</v>
      </c>
      <c r="H239" s="110">
        <v>2.5953398904601732</v>
      </c>
      <c r="I239" s="110">
        <v>2.4162394012013091</v>
      </c>
      <c r="J239" s="110">
        <v>2.4694160021671885</v>
      </c>
      <c r="K239" s="110">
        <v>2.2432529373326124</v>
      </c>
      <c r="L239" s="110">
        <v>2.7254185205661994</v>
      </c>
      <c r="M239" s="110">
        <v>2.6993173281219436</v>
      </c>
      <c r="N239" s="110">
        <v>2.679753551840216</v>
      </c>
      <c r="O239" s="110">
        <v>2.6039861541486959</v>
      </c>
      <c r="P239" s="110">
        <v>2.5285023858929181</v>
      </c>
      <c r="Q239" s="110">
        <v>2.4584281738171292</v>
      </c>
      <c r="R239" s="110">
        <v>2.3811747651730477</v>
      </c>
      <c r="S239" s="110">
        <v>2.3055355571717193</v>
      </c>
      <c r="T239" s="110">
        <v>2.2286794026617933</v>
      </c>
      <c r="U239" s="110">
        <v>2.1543534398982351</v>
      </c>
      <c r="V239" s="110">
        <v>2.083506669806829</v>
      </c>
      <c r="W239" s="110">
        <v>2.0446803223199952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87.725873433166115</v>
      </c>
      <c r="C241" s="118">
        <f t="shared" si="98"/>
        <v>87.199750002763452</v>
      </c>
      <c r="D241" s="118">
        <f t="shared" si="98"/>
        <v>89.210200242069732</v>
      </c>
      <c r="E241" s="118">
        <f t="shared" si="98"/>
        <v>92.544524967710117</v>
      </c>
      <c r="F241" s="118">
        <f t="shared" si="98"/>
        <v>88.861206769909842</v>
      </c>
      <c r="G241" s="118">
        <f t="shared" si="98"/>
        <v>83.334769266114151</v>
      </c>
      <c r="H241" s="118">
        <f t="shared" si="98"/>
        <v>85.509916294749758</v>
      </c>
      <c r="I241" s="118">
        <f t="shared" si="98"/>
        <v>81.172681994122286</v>
      </c>
      <c r="J241" s="118">
        <f t="shared" si="98"/>
        <v>88.57145655207097</v>
      </c>
      <c r="K241" s="118">
        <f t="shared" si="98"/>
        <v>94.254889699894292</v>
      </c>
      <c r="L241" s="118">
        <f t="shared" si="98"/>
        <v>95.975834210839395</v>
      </c>
      <c r="M241" s="118">
        <f t="shared" si="98"/>
        <v>94.498355257177877</v>
      </c>
      <c r="N241" s="118">
        <f t="shared" si="98"/>
        <v>93.386220950341468</v>
      </c>
      <c r="O241" s="118">
        <f t="shared" si="98"/>
        <v>89.128609929722856</v>
      </c>
      <c r="P241" s="118">
        <f t="shared" si="98"/>
        <v>82.378210005283194</v>
      </c>
      <c r="Q241" s="118">
        <f t="shared" si="98"/>
        <v>78.680376118017364</v>
      </c>
      <c r="R241" s="118">
        <f t="shared" ref="R241:V241" si="99">R242+R244+R246+R255</f>
        <v>78.161623744774488</v>
      </c>
      <c r="S241" s="118">
        <f t="shared" si="99"/>
        <v>78.283453147865444</v>
      </c>
      <c r="T241" s="118">
        <f t="shared" si="99"/>
        <v>76.014375320716695</v>
      </c>
      <c r="U241" s="118">
        <f t="shared" si="99"/>
        <v>76.452213266005288</v>
      </c>
      <c r="V241" s="118">
        <f t="shared" si="99"/>
        <v>80.490031498104415</v>
      </c>
      <c r="W241" s="118">
        <f t="shared" ref="W241" si="100">W242+W244+W246+W255</f>
        <v>90.110341257186647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75.038654143999651</v>
      </c>
      <c r="C242" s="123">
        <f t="shared" si="101"/>
        <v>75.482446764104864</v>
      </c>
      <c r="D242" s="123">
        <f t="shared" si="101"/>
        <v>76.27532102331601</v>
      </c>
      <c r="E242" s="123">
        <f t="shared" si="101"/>
        <v>79.419585594115716</v>
      </c>
      <c r="F242" s="123">
        <f t="shared" si="101"/>
        <v>76.355432932580953</v>
      </c>
      <c r="G242" s="123">
        <f t="shared" si="101"/>
        <v>70.858028869832751</v>
      </c>
      <c r="H242" s="123">
        <f t="shared" si="101"/>
        <v>72.751436619880877</v>
      </c>
      <c r="I242" s="123">
        <f t="shared" si="101"/>
        <v>68.436751747266328</v>
      </c>
      <c r="J242" s="123">
        <f t="shared" si="101"/>
        <v>76.552880831681179</v>
      </c>
      <c r="K242" s="123">
        <f t="shared" si="101"/>
        <v>81.783350235629626</v>
      </c>
      <c r="L242" s="123">
        <f t="shared" si="101"/>
        <v>83.22479467656548</v>
      </c>
      <c r="M242" s="123">
        <f t="shared" si="101"/>
        <v>81.419084241668941</v>
      </c>
      <c r="N242" s="123">
        <f t="shared" si="101"/>
        <v>80.289100355393387</v>
      </c>
      <c r="O242" s="123">
        <f t="shared" si="101"/>
        <v>75.95785982090942</v>
      </c>
      <c r="P242" s="123">
        <f t="shared" si="101"/>
        <v>68.879570092379893</v>
      </c>
      <c r="Q242" s="123">
        <f t="shared" si="101"/>
        <v>64.796945804929692</v>
      </c>
      <c r="R242" s="123">
        <f t="shared" si="101"/>
        <v>64.05678819560454</v>
      </c>
      <c r="S242" s="123">
        <f t="shared" si="101"/>
        <v>64.121077750416759</v>
      </c>
      <c r="T242" s="123">
        <f t="shared" si="101"/>
        <v>62.260779692870251</v>
      </c>
      <c r="U242" s="123">
        <f t="shared" si="101"/>
        <v>63.019392526064927</v>
      </c>
      <c r="V242" s="123">
        <f t="shared" si="101"/>
        <v>67.483073731711443</v>
      </c>
      <c r="W242" s="123">
        <f t="shared" si="101"/>
        <v>76.94883307901064</v>
      </c>
      <c r="DA242" s="130" t="s">
        <v>3049</v>
      </c>
    </row>
    <row r="243" spans="1:105" ht="12" customHeight="1" x14ac:dyDescent="0.25">
      <c r="A243" s="97" t="s">
        <v>53</v>
      </c>
      <c r="B243" s="99">
        <v>75.038654143999651</v>
      </c>
      <c r="C243" s="99">
        <v>75.482446764104864</v>
      </c>
      <c r="D243" s="99">
        <v>76.27532102331601</v>
      </c>
      <c r="E243" s="99">
        <v>79.419585594115716</v>
      </c>
      <c r="F243" s="99">
        <v>76.355432932580953</v>
      </c>
      <c r="G243" s="99">
        <v>70.858028869832751</v>
      </c>
      <c r="H243" s="99">
        <v>72.751436619880877</v>
      </c>
      <c r="I243" s="99">
        <v>68.436751747266328</v>
      </c>
      <c r="J243" s="99">
        <v>76.552880831681179</v>
      </c>
      <c r="K243" s="99">
        <v>81.783350235629626</v>
      </c>
      <c r="L243" s="99">
        <v>83.22479467656548</v>
      </c>
      <c r="M243" s="99">
        <v>81.419084241668941</v>
      </c>
      <c r="N243" s="99">
        <v>80.289100355393387</v>
      </c>
      <c r="O243" s="99">
        <v>75.95785982090942</v>
      </c>
      <c r="P243" s="99">
        <v>68.879570092379893</v>
      </c>
      <c r="Q243" s="99">
        <v>64.796945804929692</v>
      </c>
      <c r="R243" s="99">
        <v>64.05678819560454</v>
      </c>
      <c r="S243" s="99">
        <v>64.121077750416759</v>
      </c>
      <c r="T243" s="99">
        <v>62.260779692870251</v>
      </c>
      <c r="U243" s="99">
        <v>63.019392526064927</v>
      </c>
      <c r="V243" s="99">
        <v>67.483073731711443</v>
      </c>
      <c r="W243" s="99">
        <v>76.94883307901064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1.0076918718500396</v>
      </c>
      <c r="C244" s="123">
        <f t="shared" si="102"/>
        <v>0.96431984745304111</v>
      </c>
      <c r="D244" s="123">
        <f t="shared" si="102"/>
        <v>0.86735076662320187</v>
      </c>
      <c r="E244" s="123">
        <f t="shared" si="102"/>
        <v>1.0807181198628879</v>
      </c>
      <c r="F244" s="123">
        <f t="shared" si="102"/>
        <v>0.72777041426447797</v>
      </c>
      <c r="G244" s="123">
        <f t="shared" si="102"/>
        <v>0.66710248613759049</v>
      </c>
      <c r="H244" s="123">
        <f t="shared" si="102"/>
        <v>0.95987524913666089</v>
      </c>
      <c r="I244" s="123">
        <f t="shared" si="102"/>
        <v>0.70326092454123257</v>
      </c>
      <c r="J244" s="123">
        <f t="shared" si="102"/>
        <v>0.77513829532793155</v>
      </c>
      <c r="K244" s="123">
        <f t="shared" si="102"/>
        <v>0.85623540961938538</v>
      </c>
      <c r="L244" s="123">
        <f t="shared" si="102"/>
        <v>0.97027856221556319</v>
      </c>
      <c r="M244" s="123">
        <f t="shared" si="102"/>
        <v>1.1366179890355546</v>
      </c>
      <c r="N244" s="123">
        <f t="shared" si="102"/>
        <v>1.3542564807351005</v>
      </c>
      <c r="O244" s="123">
        <f t="shared" si="102"/>
        <v>1.5607456917258993</v>
      </c>
      <c r="P244" s="123">
        <f t="shared" si="102"/>
        <v>1.7702608996065403</v>
      </c>
      <c r="Q244" s="123">
        <f t="shared" si="102"/>
        <v>2.1365446880387031</v>
      </c>
      <c r="R244" s="123">
        <f t="shared" si="102"/>
        <v>2.2862423782814805</v>
      </c>
      <c r="S244" s="123">
        <f t="shared" si="102"/>
        <v>2.4990954906327678</v>
      </c>
      <c r="T244" s="123">
        <f t="shared" si="102"/>
        <v>2.5944100351543877</v>
      </c>
      <c r="U244" s="123">
        <f t="shared" si="102"/>
        <v>2.8111511718894278</v>
      </c>
      <c r="V244" s="123">
        <f t="shared" si="102"/>
        <v>2.9935637880018255</v>
      </c>
      <c r="W244" s="123">
        <f t="shared" si="102"/>
        <v>3.3410646044041696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1.0076918718500396</v>
      </c>
      <c r="C245" s="99">
        <f>RES_hhdet_tess!C147</f>
        <v>0.96431984745304111</v>
      </c>
      <c r="D245" s="99">
        <f>RES_hhdet_tess!D147</f>
        <v>0.86735076662320187</v>
      </c>
      <c r="E245" s="99">
        <f>RES_hhdet_tess!E147</f>
        <v>1.0807181198628879</v>
      </c>
      <c r="F245" s="99">
        <f>RES_hhdet_tess!F147</f>
        <v>0.72777041426447797</v>
      </c>
      <c r="G245" s="99">
        <f>RES_hhdet_tess!G147</f>
        <v>0.66710248613759049</v>
      </c>
      <c r="H245" s="99">
        <f>RES_hhdet_tess!H147</f>
        <v>0.95987524913666089</v>
      </c>
      <c r="I245" s="99">
        <f>RES_hhdet_tess!I147</f>
        <v>0.70326092454123257</v>
      </c>
      <c r="J245" s="99">
        <f>RES_hhdet_tess!J147</f>
        <v>0.77513829532793155</v>
      </c>
      <c r="K245" s="99">
        <f>RES_hhdet_tess!K147</f>
        <v>0.85623540961938538</v>
      </c>
      <c r="L245" s="99">
        <f>RES_hhdet_tess!L147</f>
        <v>0.97027856221556319</v>
      </c>
      <c r="M245" s="99">
        <f>RES_hhdet_tess!M147</f>
        <v>1.1366179890355546</v>
      </c>
      <c r="N245" s="99">
        <f>RES_hhdet_tess!N147</f>
        <v>1.3542564807351005</v>
      </c>
      <c r="O245" s="99">
        <f>RES_hhdet_tess!O147</f>
        <v>1.5607456917258993</v>
      </c>
      <c r="P245" s="99">
        <f>RES_hhdet_tess!P147</f>
        <v>1.7702608996065403</v>
      </c>
      <c r="Q245" s="99">
        <f>RES_hhdet_tess!Q147</f>
        <v>2.1365446880387031</v>
      </c>
      <c r="R245" s="99">
        <f>RES_hhdet_tess!R147</f>
        <v>2.2862423782814805</v>
      </c>
      <c r="S245" s="99">
        <f>RES_hhdet_tess!S147</f>
        <v>2.4990954906327678</v>
      </c>
      <c r="T245" s="99">
        <f>RES_hhdet_tess!T147</f>
        <v>2.5944100351543877</v>
      </c>
      <c r="U245" s="99">
        <f>RES_hhdet_tess!U147</f>
        <v>2.8111511718894278</v>
      </c>
      <c r="V245" s="99">
        <f>RES_hhdet_tess!V147</f>
        <v>2.9935637880018255</v>
      </c>
      <c r="W245" s="99">
        <f>RES_hhdet_tess!W147</f>
        <v>3.3410646044041696</v>
      </c>
      <c r="DA245" s="63" t="s">
        <v>3052</v>
      </c>
    </row>
    <row r="246" spans="1:105" ht="12" customHeight="1" x14ac:dyDescent="0.25">
      <c r="A246" s="121" t="s">
        <v>55</v>
      </c>
      <c r="B246" s="123">
        <v>9.9962036068121964</v>
      </c>
      <c r="C246" s="123">
        <v>8.9622941088956445</v>
      </c>
      <c r="D246" s="123">
        <v>10.275921822823939</v>
      </c>
      <c r="E246" s="123">
        <v>10.259045040270497</v>
      </c>
      <c r="F246" s="123">
        <v>9.9430567404751944</v>
      </c>
      <c r="G246" s="123">
        <v>9.9726100448748696</v>
      </c>
      <c r="H246" s="123">
        <v>9.7921163600326953</v>
      </c>
      <c r="I246" s="123">
        <v>10.160916652188439</v>
      </c>
      <c r="J246" s="123">
        <v>9.3274328184591599</v>
      </c>
      <c r="K246" s="123">
        <v>9.8712469496704518</v>
      </c>
      <c r="L246" s="123">
        <v>9.6577576922563839</v>
      </c>
      <c r="M246" s="123">
        <v>9.8351411991643953</v>
      </c>
      <c r="N246" s="123">
        <v>9.6455871650256917</v>
      </c>
      <c r="O246" s="123">
        <v>9.5655070920406686</v>
      </c>
      <c r="P246" s="123">
        <v>9.7336501912680511</v>
      </c>
      <c r="Q246" s="123">
        <v>9.7964544589517182</v>
      </c>
      <c r="R246" s="123">
        <v>9.9142664638012103</v>
      </c>
      <c r="S246" s="123">
        <v>9.7986115515734582</v>
      </c>
      <c r="T246" s="123">
        <v>9.3314125991417463</v>
      </c>
      <c r="U246" s="123">
        <v>8.8287762395240126</v>
      </c>
      <c r="V246" s="123">
        <v>8.2559042302316499</v>
      </c>
      <c r="W246" s="123">
        <v>8.0798828990507552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9.9962036068121982</v>
      </c>
      <c r="C251" s="102">
        <v>8.9615450149753162</v>
      </c>
      <c r="D251" s="102">
        <v>10.275020612402777</v>
      </c>
      <c r="E251" s="102">
        <v>10.257990543052403</v>
      </c>
      <c r="F251" s="102">
        <v>9.9420541984019053</v>
      </c>
      <c r="G251" s="102">
        <v>9.9718632395355371</v>
      </c>
      <c r="H251" s="102">
        <v>9.7915472089216706</v>
      </c>
      <c r="I251" s="102">
        <v>10.162426878280559</v>
      </c>
      <c r="J251" s="102">
        <v>9.3276188950024057</v>
      </c>
      <c r="K251" s="102">
        <v>9.8729175815371448</v>
      </c>
      <c r="L251" s="102">
        <v>9.6563389855127681</v>
      </c>
      <c r="M251" s="102">
        <v>9.8361736113728568</v>
      </c>
      <c r="N251" s="102">
        <v>9.646347088424486</v>
      </c>
      <c r="O251" s="102">
        <v>9.5659415266631633</v>
      </c>
      <c r="P251" s="102">
        <v>9.7423888078408218</v>
      </c>
      <c r="Q251" s="102">
        <v>9.8007748526390408</v>
      </c>
      <c r="R251" s="102">
        <v>9.9172984931170465</v>
      </c>
      <c r="S251" s="102">
        <v>9.7995971414556884</v>
      </c>
      <c r="T251" s="102">
        <v>9.330523479494218</v>
      </c>
      <c r="U251" s="102">
        <v>8.8293952779717877</v>
      </c>
      <c r="V251" s="102">
        <v>8.2564502913731506</v>
      </c>
      <c r="W251" s="102">
        <v>8.0804772391914312</v>
      </c>
      <c r="DA251" s="131" t="s">
        <v>3058</v>
      </c>
    </row>
    <row r="252" spans="1:105" ht="12" customHeight="1" x14ac:dyDescent="0.25">
      <c r="A252" s="107" t="s">
        <v>121</v>
      </c>
      <c r="B252" s="105">
        <v>9.9962036068121911</v>
      </c>
      <c r="C252" s="105">
        <v>8.9632383166300063</v>
      </c>
      <c r="D252" s="105">
        <v>10.276991197051339</v>
      </c>
      <c r="E252" s="105">
        <v>10.260226888724514</v>
      </c>
      <c r="F252" s="105">
        <v>9.9440196895438895</v>
      </c>
      <c r="G252" s="105">
        <v>9.9733062609412411</v>
      </c>
      <c r="H252" s="105">
        <v>9.7926712935903328</v>
      </c>
      <c r="I252" s="105">
        <v>10.159713885820144</v>
      </c>
      <c r="J252" s="105">
        <v>9.3272721650765398</v>
      </c>
      <c r="K252" s="105">
        <v>9.8700500145858747</v>
      </c>
      <c r="L252" s="105">
        <v>9.6592720918370425</v>
      </c>
      <c r="M252" s="105">
        <v>9.834410402855573</v>
      </c>
      <c r="N252" s="105">
        <v>9.644981967407352</v>
      </c>
      <c r="O252" s="105">
        <v>9.5651590578698933</v>
      </c>
      <c r="P252" s="105">
        <v>9.7278691239930897</v>
      </c>
      <c r="Q252" s="105">
        <v>9.7932840778255486</v>
      </c>
      <c r="R252" s="105">
        <v>9.9120862382054664</v>
      </c>
      <c r="S252" s="105">
        <v>9.7978486457689087</v>
      </c>
      <c r="T252" s="105">
        <v>9.332269763133727</v>
      </c>
      <c r="U252" s="105">
        <v>8.8281734547341237</v>
      </c>
      <c r="V252" s="105">
        <v>8.2553452100776212</v>
      </c>
      <c r="W252" s="105">
        <v>8.0792619489339312</v>
      </c>
      <c r="DA252" s="132" t="s">
        <v>3059</v>
      </c>
    </row>
    <row r="253" spans="1:105" ht="12" customHeight="1" x14ac:dyDescent="0.25">
      <c r="A253" s="108" t="s">
        <v>53</v>
      </c>
      <c r="B253" s="99">
        <v>5.3793724811164427</v>
      </c>
      <c r="C253" s="99">
        <v>4.355741124753707</v>
      </c>
      <c r="D253" s="99">
        <v>5.2526556271534419</v>
      </c>
      <c r="E253" s="99">
        <v>5.1296168181234165</v>
      </c>
      <c r="F253" s="99">
        <v>4.9813641474874126</v>
      </c>
      <c r="G253" s="99">
        <v>5.0631233946603862</v>
      </c>
      <c r="H253" s="99">
        <v>4.8848879845854647</v>
      </c>
      <c r="I253" s="99">
        <v>5.4110408852088367</v>
      </c>
      <c r="J253" s="99">
        <v>4.4992048870243373</v>
      </c>
      <c r="K253" s="99">
        <v>4.9182619353214063</v>
      </c>
      <c r="L253" s="99">
        <v>4.0701671297915398</v>
      </c>
      <c r="M253" s="99">
        <v>4.5559662535904835</v>
      </c>
      <c r="N253" s="99">
        <v>4.2631758987048034</v>
      </c>
      <c r="O253" s="99">
        <v>4.3230671153520568</v>
      </c>
      <c r="P253" s="99">
        <v>4.5777499252665894</v>
      </c>
      <c r="Q253" s="99">
        <v>4.6614178533916268</v>
      </c>
      <c r="R253" s="99">
        <v>4.8889589921510916</v>
      </c>
      <c r="S253" s="99">
        <v>4.8620355059073921</v>
      </c>
      <c r="T253" s="99">
        <v>4.4284649525688238</v>
      </c>
      <c r="U253" s="99">
        <v>4.039747064623799</v>
      </c>
      <c r="V253" s="99">
        <v>3.7401402674945148</v>
      </c>
      <c r="W253" s="99">
        <v>3.6476560834748422</v>
      </c>
      <c r="DA253" s="63" t="s">
        <v>3060</v>
      </c>
    </row>
    <row r="254" spans="1:105" ht="12" customHeight="1" x14ac:dyDescent="0.25">
      <c r="A254" s="108" t="s">
        <v>52</v>
      </c>
      <c r="B254" s="99">
        <v>4.6168311256957502</v>
      </c>
      <c r="C254" s="99">
        <v>4.6074971918762966</v>
      </c>
      <c r="D254" s="99">
        <v>5.0243355698978958</v>
      </c>
      <c r="E254" s="99">
        <v>5.1306100706010991</v>
      </c>
      <c r="F254" s="99">
        <v>4.962655542056476</v>
      </c>
      <c r="G254" s="99">
        <v>4.910182866280854</v>
      </c>
      <c r="H254" s="99">
        <v>4.9077833090048681</v>
      </c>
      <c r="I254" s="99">
        <v>4.7486730006113076</v>
      </c>
      <c r="J254" s="99">
        <v>4.8280672780522016</v>
      </c>
      <c r="K254" s="99">
        <v>4.9517880792644711</v>
      </c>
      <c r="L254" s="99">
        <v>5.5891049620455027</v>
      </c>
      <c r="M254" s="99">
        <v>5.2784441492650904</v>
      </c>
      <c r="N254" s="99">
        <v>5.3818060687025495</v>
      </c>
      <c r="O254" s="99">
        <v>5.2420919425178365</v>
      </c>
      <c r="P254" s="99">
        <v>5.1501191987265003</v>
      </c>
      <c r="Q254" s="99">
        <v>5.1318662244339226</v>
      </c>
      <c r="R254" s="99">
        <v>5.0231272460543739</v>
      </c>
      <c r="S254" s="99">
        <v>4.9358131398615157</v>
      </c>
      <c r="T254" s="99">
        <v>4.9038048105649041</v>
      </c>
      <c r="U254" s="99">
        <v>4.7884263901103248</v>
      </c>
      <c r="V254" s="99">
        <v>4.5152049425831073</v>
      </c>
      <c r="W254" s="99">
        <v>4.4316058654590904</v>
      </c>
      <c r="DA254" s="63" t="s">
        <v>3061</v>
      </c>
    </row>
    <row r="255" spans="1:105" ht="12" customHeight="1" x14ac:dyDescent="0.25">
      <c r="A255" s="121" t="s">
        <v>54</v>
      </c>
      <c r="B255" s="123">
        <v>1.6833238105042208</v>
      </c>
      <c r="C255" s="123">
        <v>1.7906892823099034</v>
      </c>
      <c r="D255" s="123">
        <v>1.7916066293065809</v>
      </c>
      <c r="E255" s="123">
        <v>1.7851762134610165</v>
      </c>
      <c r="F255" s="123">
        <v>1.8349466825892013</v>
      </c>
      <c r="G255" s="123">
        <v>1.8370278652689369</v>
      </c>
      <c r="H255" s="123">
        <v>2.0064880656995352</v>
      </c>
      <c r="I255" s="123">
        <v>1.8717526701263052</v>
      </c>
      <c r="J255" s="123">
        <v>1.9160046066026961</v>
      </c>
      <c r="K255" s="123">
        <v>1.744057104974835</v>
      </c>
      <c r="L255" s="123">
        <v>2.1230032798019591</v>
      </c>
      <c r="M255" s="123">
        <v>2.1075118273089837</v>
      </c>
      <c r="N255" s="123">
        <v>2.0972769491872958</v>
      </c>
      <c r="O255" s="123">
        <v>2.0444973250468559</v>
      </c>
      <c r="P255" s="123">
        <v>1.9947288220287007</v>
      </c>
      <c r="Q255" s="123">
        <v>1.9504311660972566</v>
      </c>
      <c r="R255" s="123">
        <v>1.9043267070872556</v>
      </c>
      <c r="S255" s="123">
        <v>1.8646683552424541</v>
      </c>
      <c r="T255" s="123">
        <v>1.8277729935503053</v>
      </c>
      <c r="U255" s="123">
        <v>1.7928933285269208</v>
      </c>
      <c r="V255" s="123">
        <v>1.7574897481594955</v>
      </c>
      <c r="W255" s="123">
        <v>1.7405606747210827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1.6833238105042208</v>
      </c>
      <c r="C257" s="110">
        <v>1.7906892823099034</v>
      </c>
      <c r="D257" s="110">
        <v>1.7916066293065809</v>
      </c>
      <c r="E257" s="110">
        <v>1.7851762134610165</v>
      </c>
      <c r="F257" s="110">
        <v>1.8349466825892013</v>
      </c>
      <c r="G257" s="110">
        <v>1.8370278652689369</v>
      </c>
      <c r="H257" s="110">
        <v>2.0064880656995352</v>
      </c>
      <c r="I257" s="110">
        <v>1.8717526701263052</v>
      </c>
      <c r="J257" s="110">
        <v>1.9160046066026961</v>
      </c>
      <c r="K257" s="110">
        <v>1.744057104974835</v>
      </c>
      <c r="L257" s="110">
        <v>2.1230032798019591</v>
      </c>
      <c r="M257" s="110">
        <v>2.1075118273089837</v>
      </c>
      <c r="N257" s="110">
        <v>2.0972769491872958</v>
      </c>
      <c r="O257" s="110">
        <v>2.0444973250468559</v>
      </c>
      <c r="P257" s="110">
        <v>1.9947288220287007</v>
      </c>
      <c r="Q257" s="110">
        <v>1.9504311660972566</v>
      </c>
      <c r="R257" s="110">
        <v>1.9043267070872556</v>
      </c>
      <c r="S257" s="110">
        <v>1.8646683552424541</v>
      </c>
      <c r="T257" s="110">
        <v>1.8277729935503053</v>
      </c>
      <c r="U257" s="110">
        <v>1.7928933285269208</v>
      </c>
      <c r="V257" s="110">
        <v>1.7574897481594955</v>
      </c>
      <c r="W257" s="110">
        <v>1.7405606747210827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0.24588608934083678</v>
      </c>
      <c r="D279" s="117">
        <f t="shared" si="108"/>
        <v>0.49166605416277576</v>
      </c>
      <c r="E279" s="117">
        <f t="shared" si="108"/>
        <v>0.49504102732891031</v>
      </c>
      <c r="F279" s="117">
        <f t="shared" si="108"/>
        <v>0.50957211062111796</v>
      </c>
      <c r="G279" s="117">
        <f t="shared" si="108"/>
        <v>0.53342794851487052</v>
      </c>
      <c r="H279" s="117">
        <f t="shared" si="108"/>
        <v>0.70437534205566732</v>
      </c>
      <c r="I279" s="117">
        <f t="shared" si="108"/>
        <v>0.86062075428240092</v>
      </c>
      <c r="J279" s="117">
        <f t="shared" si="108"/>
        <v>0.85942008855403917</v>
      </c>
      <c r="K279" s="117">
        <f t="shared" si="108"/>
        <v>1.1930275648228048</v>
      </c>
      <c r="L279" s="117">
        <f t="shared" si="108"/>
        <v>1.1236477975629615</v>
      </c>
      <c r="M279" s="117">
        <f t="shared" si="108"/>
        <v>1.2375850517847369</v>
      </c>
      <c r="N279" s="117">
        <f t="shared" si="108"/>
        <v>0.88078381028932706</v>
      </c>
      <c r="O279" s="117">
        <f t="shared" si="108"/>
        <v>1.1584603067485861</v>
      </c>
      <c r="P279" s="117">
        <f t="shared" si="108"/>
        <v>2.6375188168678547</v>
      </c>
      <c r="Q279" s="117">
        <f t="shared" si="108"/>
        <v>1.9025852969011283</v>
      </c>
      <c r="R279" s="117">
        <f t="shared" ref="R279:V279" si="109">R280+R282+R284+R293</f>
        <v>2.6600583456789888</v>
      </c>
      <c r="S279" s="117">
        <f t="shared" si="109"/>
        <v>3.0443691187060997</v>
      </c>
      <c r="T279" s="117">
        <f t="shared" si="109"/>
        <v>4.342586859681048</v>
      </c>
      <c r="U279" s="117">
        <f t="shared" si="109"/>
        <v>5.6441136714034288</v>
      </c>
      <c r="V279" s="117">
        <f t="shared" si="109"/>
        <v>7.2710717487203684</v>
      </c>
      <c r="W279" s="117">
        <f t="shared" ref="W279" si="110">W280+W282+W284+W293</f>
        <v>3.9105778871491159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0.1877021657772176</v>
      </c>
      <c r="D280" s="122">
        <f t="shared" si="111"/>
        <v>0.35995559181159698</v>
      </c>
      <c r="E280" s="122">
        <f t="shared" si="111"/>
        <v>0.35927605470463037</v>
      </c>
      <c r="F280" s="122">
        <f t="shared" si="111"/>
        <v>0.36464292868475839</v>
      </c>
      <c r="G280" s="122">
        <f t="shared" si="111"/>
        <v>0.36563724023444616</v>
      </c>
      <c r="H280" s="122">
        <f t="shared" si="111"/>
        <v>0.47537352311968017</v>
      </c>
      <c r="I280" s="122">
        <f t="shared" si="111"/>
        <v>0.56200901213093024</v>
      </c>
      <c r="J280" s="122">
        <f t="shared" si="111"/>
        <v>0.58091879143923952</v>
      </c>
      <c r="K280" s="122">
        <f t="shared" si="111"/>
        <v>0.80553971156157123</v>
      </c>
      <c r="L280" s="122">
        <f t="shared" si="111"/>
        <v>0.72768526666759814</v>
      </c>
      <c r="M280" s="122">
        <f t="shared" si="111"/>
        <v>0.80152255428213226</v>
      </c>
      <c r="N280" s="122">
        <f t="shared" si="111"/>
        <v>0.54374895672302237</v>
      </c>
      <c r="O280" s="122">
        <f t="shared" si="111"/>
        <v>0.6869100568418931</v>
      </c>
      <c r="P280" s="122">
        <f t="shared" si="111"/>
        <v>1.4629977814392536</v>
      </c>
      <c r="Q280" s="122">
        <f t="shared" si="111"/>
        <v>0.98283311412803676</v>
      </c>
      <c r="R280" s="122">
        <f t="shared" si="111"/>
        <v>1.3376466126279578</v>
      </c>
      <c r="S280" s="122">
        <f t="shared" si="111"/>
        <v>1.5026398792223536</v>
      </c>
      <c r="T280" s="122">
        <f t="shared" si="111"/>
        <v>2.099095511482604</v>
      </c>
      <c r="U280" s="122">
        <f t="shared" si="111"/>
        <v>2.7592245531378885</v>
      </c>
      <c r="V280" s="122">
        <f t="shared" si="111"/>
        <v>3.6769712143833893</v>
      </c>
      <c r="W280" s="122">
        <f t="shared" si="111"/>
        <v>1.9794790521058629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0.1877021657772176</v>
      </c>
      <c r="D281" s="98">
        <v>0.35995559181159698</v>
      </c>
      <c r="E281" s="98">
        <v>0.35927605470463037</v>
      </c>
      <c r="F281" s="98">
        <v>0.36464292868475839</v>
      </c>
      <c r="G281" s="98">
        <v>0.36563724023444616</v>
      </c>
      <c r="H281" s="98">
        <v>0.47537352311968017</v>
      </c>
      <c r="I281" s="98">
        <v>0.56200901213093024</v>
      </c>
      <c r="J281" s="98">
        <v>0.58091879143923952</v>
      </c>
      <c r="K281" s="98">
        <v>0.80553971156157123</v>
      </c>
      <c r="L281" s="98">
        <v>0.72768526666759814</v>
      </c>
      <c r="M281" s="98">
        <v>0.80152255428213226</v>
      </c>
      <c r="N281" s="98">
        <v>0.54374895672302237</v>
      </c>
      <c r="O281" s="98">
        <v>0.6869100568418931</v>
      </c>
      <c r="P281" s="98">
        <v>1.4629977814392536</v>
      </c>
      <c r="Q281" s="98">
        <v>0.98283311412803676</v>
      </c>
      <c r="R281" s="98">
        <v>1.3376466126279578</v>
      </c>
      <c r="S281" s="98">
        <v>1.5026398792223536</v>
      </c>
      <c r="T281" s="98">
        <v>2.099095511482604</v>
      </c>
      <c r="U281" s="98">
        <v>2.7592245531378885</v>
      </c>
      <c r="V281" s="98">
        <v>3.6769712143833893</v>
      </c>
      <c r="W281" s="98">
        <v>1.9794790521058629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9.7613358812634885E-4</v>
      </c>
      <c r="D282" s="122">
        <f t="shared" si="112"/>
        <v>6.4791797307354397E-4</v>
      </c>
      <c r="E282" s="122">
        <f t="shared" si="112"/>
        <v>3.1009379123398814E-3</v>
      </c>
      <c r="F282" s="122">
        <f t="shared" si="112"/>
        <v>2.6448821348890924E-3</v>
      </c>
      <c r="G282" s="122">
        <f t="shared" si="112"/>
        <v>3.2743579539671833E-3</v>
      </c>
      <c r="H282" s="122">
        <f t="shared" si="112"/>
        <v>7.2112620053863428E-3</v>
      </c>
      <c r="I282" s="122">
        <f t="shared" si="112"/>
        <v>6.7569613301806091E-3</v>
      </c>
      <c r="J282" s="122">
        <f t="shared" si="112"/>
        <v>6.9820552706214975E-3</v>
      </c>
      <c r="K282" s="122">
        <f t="shared" si="112"/>
        <v>1.086836433004401E-2</v>
      </c>
      <c r="L282" s="122">
        <f t="shared" si="112"/>
        <v>1.1537783689445188E-2</v>
      </c>
      <c r="M282" s="122">
        <f t="shared" si="112"/>
        <v>1.7564536912015403E-2</v>
      </c>
      <c r="N282" s="122">
        <f t="shared" si="112"/>
        <v>1.5396577151313857E-2</v>
      </c>
      <c r="O282" s="122">
        <f t="shared" si="112"/>
        <v>2.4858671580570185E-2</v>
      </c>
      <c r="P282" s="122">
        <f t="shared" si="112"/>
        <v>7.0161899695447741E-2</v>
      </c>
      <c r="Q282" s="122">
        <f t="shared" si="112"/>
        <v>5.9136699800459026E-2</v>
      </c>
      <c r="R282" s="122">
        <f t="shared" si="112"/>
        <v>9.3617384450595947E-2</v>
      </c>
      <c r="S282" s="122">
        <f t="shared" si="112"/>
        <v>0.11780257163157561</v>
      </c>
      <c r="T282" s="122">
        <f t="shared" si="112"/>
        <v>0.18394676553304606</v>
      </c>
      <c r="U282" s="122">
        <f t="shared" si="112"/>
        <v>0.26316211489770491</v>
      </c>
      <c r="V282" s="122">
        <f t="shared" si="112"/>
        <v>0.32600154425076922</v>
      </c>
      <c r="W282" s="122">
        <f t="shared" si="112"/>
        <v>0.1906528238717482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9.7613358812634885E-4</v>
      </c>
      <c r="D283" s="98">
        <v>6.4791797307354397E-4</v>
      </c>
      <c r="E283" s="98">
        <v>3.1009379123398814E-3</v>
      </c>
      <c r="F283" s="98">
        <v>2.6448821348890924E-3</v>
      </c>
      <c r="G283" s="98">
        <v>3.2743579539671833E-3</v>
      </c>
      <c r="H283" s="98">
        <v>7.2112620053863428E-3</v>
      </c>
      <c r="I283" s="98">
        <v>6.7569613301806091E-3</v>
      </c>
      <c r="J283" s="98">
        <v>6.9820552706214975E-3</v>
      </c>
      <c r="K283" s="98">
        <v>1.086836433004401E-2</v>
      </c>
      <c r="L283" s="98">
        <v>1.1537783689445188E-2</v>
      </c>
      <c r="M283" s="98">
        <v>1.7564536912015403E-2</v>
      </c>
      <c r="N283" s="98">
        <v>1.5396577151313857E-2</v>
      </c>
      <c r="O283" s="98">
        <v>2.4858671580570185E-2</v>
      </c>
      <c r="P283" s="98">
        <v>7.0161899695447741E-2</v>
      </c>
      <c r="Q283" s="98">
        <v>5.9136699800459026E-2</v>
      </c>
      <c r="R283" s="98">
        <v>9.3617384450595947E-2</v>
      </c>
      <c r="S283" s="98">
        <v>0.11780257163157561</v>
      </c>
      <c r="T283" s="98">
        <v>0.18394676553304606</v>
      </c>
      <c r="U283" s="98">
        <v>0.26316211489770491</v>
      </c>
      <c r="V283" s="98">
        <v>0.32600154425076922</v>
      </c>
      <c r="W283" s="98">
        <v>0.1906528238717482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4.750150067362683E-2</v>
      </c>
      <c r="D284" s="122">
        <v>0.11143364398597098</v>
      </c>
      <c r="E284" s="122">
        <v>0.11273378788571421</v>
      </c>
      <c r="F284" s="122">
        <v>0.11948638772636622</v>
      </c>
      <c r="G284" s="122">
        <v>0.13846074391330754</v>
      </c>
      <c r="H284" s="122">
        <v>0.18356058948664861</v>
      </c>
      <c r="I284" s="122">
        <v>0.24465815701505345</v>
      </c>
      <c r="J284" s="122">
        <v>0.22430540967381235</v>
      </c>
      <c r="K284" s="122">
        <v>0.31711153811415121</v>
      </c>
      <c r="L284" s="122">
        <v>0.31599803055111636</v>
      </c>
      <c r="M284" s="122">
        <v>0.3378036999126563</v>
      </c>
      <c r="N284" s="122">
        <v>0.26220105342252553</v>
      </c>
      <c r="O284" s="122">
        <v>0.36370326428968736</v>
      </c>
      <c r="P284" s="122">
        <v>0.90116413949922569</v>
      </c>
      <c r="Q284" s="122">
        <v>0.70973448047863175</v>
      </c>
      <c r="R284" s="122">
        <v>1.017976978307056</v>
      </c>
      <c r="S284" s="122">
        <v>1.1837334059431379</v>
      </c>
      <c r="T284" s="122">
        <v>1.7086365880746388</v>
      </c>
      <c r="U284" s="122">
        <v>2.1553252801618505</v>
      </c>
      <c r="V284" s="122">
        <v>2.6674648013813886</v>
      </c>
      <c r="W284" s="122">
        <v>1.4139995116687292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2.3485912719948064E-2</v>
      </c>
      <c r="D289" s="101">
        <v>6.214867938641145E-2</v>
      </c>
      <c r="E289" s="101">
        <v>6.1065489400098587E-2</v>
      </c>
      <c r="F289" s="101">
        <v>5.161045994122377E-2</v>
      </c>
      <c r="G289" s="101">
        <v>7.208961359915525E-2</v>
      </c>
      <c r="H289" s="101">
        <v>0.1063332159401628</v>
      </c>
      <c r="I289" s="101">
        <v>8.2228327202993265E-2</v>
      </c>
      <c r="J289" s="101">
        <v>0.12879752797095059</v>
      </c>
      <c r="K289" s="101">
        <v>0.10304394697049531</v>
      </c>
      <c r="L289" s="101">
        <v>0.28156106873014997</v>
      </c>
      <c r="M289" s="101">
        <v>3.0378618144083078E-2</v>
      </c>
      <c r="N289" s="101">
        <v>0.16010855617231567</v>
      </c>
      <c r="O289" s="101">
        <v>0.17948262418923958</v>
      </c>
      <c r="P289" s="101">
        <v>0.25503167288357431</v>
      </c>
      <c r="Q289" s="101">
        <v>0.39169425136592656</v>
      </c>
      <c r="R289" s="101">
        <v>0.45236739917871011</v>
      </c>
      <c r="S289" s="101">
        <v>0.60939267062588509</v>
      </c>
      <c r="T289" s="101">
        <v>1.1117020751982738</v>
      </c>
      <c r="U289" s="101">
        <v>1.0695854733164385</v>
      </c>
      <c r="V289" s="101">
        <v>1.4842729666006278</v>
      </c>
      <c r="W289" s="101">
        <v>0.7573767587150827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2.4015587953678766E-2</v>
      </c>
      <c r="D290" s="104">
        <v>4.9284964599559535E-2</v>
      </c>
      <c r="E290" s="104">
        <v>5.1668298485615625E-2</v>
      </c>
      <c r="F290" s="104">
        <v>6.7875927785142454E-2</v>
      </c>
      <c r="G290" s="104">
        <v>6.6371130314152302E-2</v>
      </c>
      <c r="H290" s="104">
        <v>7.7227373546485817E-2</v>
      </c>
      <c r="I290" s="104">
        <v>0.16242982981206017</v>
      </c>
      <c r="J290" s="104">
        <v>9.5507881702861744E-2</v>
      </c>
      <c r="K290" s="104">
        <v>0.21406759114365592</v>
      </c>
      <c r="L290" s="104">
        <v>3.443696182096638E-2</v>
      </c>
      <c r="M290" s="104">
        <v>0.30742508176857319</v>
      </c>
      <c r="N290" s="104">
        <v>0.10209249725020986</v>
      </c>
      <c r="O290" s="104">
        <v>0.18422064010044781</v>
      </c>
      <c r="P290" s="104">
        <v>0.64613246661565138</v>
      </c>
      <c r="Q290" s="104">
        <v>0.31804022911270519</v>
      </c>
      <c r="R290" s="104">
        <v>0.56560957912834597</v>
      </c>
      <c r="S290" s="104">
        <v>0.57434073531725272</v>
      </c>
      <c r="T290" s="104">
        <v>0.59693451287636501</v>
      </c>
      <c r="U290" s="104">
        <v>1.0857398068454123</v>
      </c>
      <c r="V290" s="104">
        <v>1.1831918347807608</v>
      </c>
      <c r="W290" s="104">
        <v>0.65662275295364636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1.3592801328819777E-2</v>
      </c>
      <c r="D291" s="98">
        <v>2.908784232147758E-2</v>
      </c>
      <c r="E291" s="98">
        <v>2.9915627351974158E-2</v>
      </c>
      <c r="F291" s="98">
        <v>3.9340152991004851E-2</v>
      </c>
      <c r="G291" s="98">
        <v>3.8876288333584218E-2</v>
      </c>
      <c r="H291" s="98">
        <v>4.4538892686816108E-2</v>
      </c>
      <c r="I291" s="98">
        <v>9.8907212156616964E-2</v>
      </c>
      <c r="J291" s="98">
        <v>5.344911300127899E-2</v>
      </c>
      <c r="K291" s="98">
        <v>0.12302914579077799</v>
      </c>
      <c r="L291" s="98">
        <v>1.7117109761066163E-2</v>
      </c>
      <c r="M291" s="98">
        <v>0.16548874964751156</v>
      </c>
      <c r="N291" s="98">
        <v>5.258363213231057E-2</v>
      </c>
      <c r="O291" s="98">
        <v>9.6221232834269144E-2</v>
      </c>
      <c r="P291" s="98">
        <v>0.34723397702076803</v>
      </c>
      <c r="Q291" s="98">
        <v>0.17152948334921339</v>
      </c>
      <c r="R291" s="98">
        <v>0.31335324986595892</v>
      </c>
      <c r="S291" s="98">
        <v>0.31852488282096114</v>
      </c>
      <c r="T291" s="98">
        <v>0.31681112726869043</v>
      </c>
      <c r="U291" s="98">
        <v>0.55545809830411741</v>
      </c>
      <c r="V291" s="98">
        <v>0.59765107206276047</v>
      </c>
      <c r="W291" s="98">
        <v>0.32965329791402059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1.0422786624858991E-2</v>
      </c>
      <c r="D292" s="98">
        <v>2.0197122278081955E-2</v>
      </c>
      <c r="E292" s="98">
        <v>2.1752671133641467E-2</v>
      </c>
      <c r="F292" s="98">
        <v>2.8535774794137603E-2</v>
      </c>
      <c r="G292" s="98">
        <v>2.7494841980568081E-2</v>
      </c>
      <c r="H292" s="98">
        <v>3.2688480859669716E-2</v>
      </c>
      <c r="I292" s="98">
        <v>6.3522617655443203E-2</v>
      </c>
      <c r="J292" s="98">
        <v>4.2058768701582754E-2</v>
      </c>
      <c r="K292" s="98">
        <v>9.1038445352877917E-2</v>
      </c>
      <c r="L292" s="98">
        <v>1.731985205990022E-2</v>
      </c>
      <c r="M292" s="98">
        <v>0.1419363321210616</v>
      </c>
      <c r="N292" s="98">
        <v>4.9508865117899294E-2</v>
      </c>
      <c r="O292" s="98">
        <v>8.7999407266178678E-2</v>
      </c>
      <c r="P292" s="98">
        <v>0.29889848959488335</v>
      </c>
      <c r="Q292" s="98">
        <v>0.1465107457634918</v>
      </c>
      <c r="R292" s="98">
        <v>0.25225632926238706</v>
      </c>
      <c r="S292" s="98">
        <v>0.25581585249629157</v>
      </c>
      <c r="T292" s="98">
        <v>0.28012338560767458</v>
      </c>
      <c r="U292" s="98">
        <v>0.53028170854129486</v>
      </c>
      <c r="V292" s="98">
        <v>0.58554076271800048</v>
      </c>
      <c r="W292" s="98">
        <v>0.32696945503962577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9.7062893018659991E-3</v>
      </c>
      <c r="D293" s="122">
        <v>1.9628900392134215E-2</v>
      </c>
      <c r="E293" s="122">
        <v>1.993024682622585E-2</v>
      </c>
      <c r="F293" s="122">
        <v>2.2797912075104225E-2</v>
      </c>
      <c r="G293" s="122">
        <v>2.6055606413149583E-2</v>
      </c>
      <c r="H293" s="122">
        <v>3.822996744395217E-2</v>
      </c>
      <c r="I293" s="122">
        <v>4.719662380623673E-2</v>
      </c>
      <c r="J293" s="122">
        <v>4.7213832170365809E-2</v>
      </c>
      <c r="K293" s="122">
        <v>5.9507950817038489E-2</v>
      </c>
      <c r="L293" s="122">
        <v>6.8426716654801892E-2</v>
      </c>
      <c r="M293" s="122">
        <v>8.0694260677932769E-2</v>
      </c>
      <c r="N293" s="122">
        <v>5.9437222992465365E-2</v>
      </c>
      <c r="O293" s="122">
        <v>8.2988314036435626E-2</v>
      </c>
      <c r="P293" s="122">
        <v>0.20319499623392778</v>
      </c>
      <c r="Q293" s="122">
        <v>0.15088100249400052</v>
      </c>
      <c r="R293" s="122">
        <v>0.2108173702933791</v>
      </c>
      <c r="S293" s="122">
        <v>0.24019326190903284</v>
      </c>
      <c r="T293" s="122">
        <v>0.35090799459075933</v>
      </c>
      <c r="U293" s="122">
        <v>0.4664017232059845</v>
      </c>
      <c r="V293" s="122">
        <v>0.6006341887048211</v>
      </c>
      <c r="W293" s="122">
        <v>0.32644649950277599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9.7062893018659991E-3</v>
      </c>
      <c r="D295" s="33">
        <v>1.9628900392134215E-2</v>
      </c>
      <c r="E295" s="33">
        <v>1.993024682622585E-2</v>
      </c>
      <c r="F295" s="33">
        <v>2.2797912075104225E-2</v>
      </c>
      <c r="G295" s="33">
        <v>2.6055606413149583E-2</v>
      </c>
      <c r="H295" s="33">
        <v>3.822996744395217E-2</v>
      </c>
      <c r="I295" s="33">
        <v>4.719662380623673E-2</v>
      </c>
      <c r="J295" s="33">
        <v>4.7213832170365809E-2</v>
      </c>
      <c r="K295" s="33">
        <v>5.9507950817038489E-2</v>
      </c>
      <c r="L295" s="33">
        <v>6.8426716654801892E-2</v>
      </c>
      <c r="M295" s="33">
        <v>8.0694260677932769E-2</v>
      </c>
      <c r="N295" s="33">
        <v>5.9437222992465365E-2</v>
      </c>
      <c r="O295" s="33">
        <v>8.2988314036435626E-2</v>
      </c>
      <c r="P295" s="33">
        <v>0.20319499623392778</v>
      </c>
      <c r="Q295" s="33">
        <v>0.15088100249400052</v>
      </c>
      <c r="R295" s="33">
        <v>0.2108173702933791</v>
      </c>
      <c r="S295" s="33">
        <v>0.24019326190903284</v>
      </c>
      <c r="T295" s="33">
        <v>0.35090799459075933</v>
      </c>
      <c r="U295" s="33">
        <v>0.4664017232059845</v>
      </c>
      <c r="V295" s="33">
        <v>0.6006341887048211</v>
      </c>
      <c r="W295" s="33">
        <v>0.32644649950277599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0.37104506441074586</v>
      </c>
      <c r="D297" s="117">
        <f t="shared" si="113"/>
        <v>0.76052440634740381</v>
      </c>
      <c r="E297" s="117">
        <f t="shared" si="113"/>
        <v>0.80531965443881903</v>
      </c>
      <c r="F297" s="117">
        <f t="shared" si="113"/>
        <v>0.86259270054900217</v>
      </c>
      <c r="G297" s="117">
        <f t="shared" si="113"/>
        <v>0.92294612618572458</v>
      </c>
      <c r="H297" s="117">
        <f t="shared" si="113"/>
        <v>1.2681343746891738</v>
      </c>
      <c r="I297" s="117">
        <f t="shared" si="113"/>
        <v>1.5877821415818654</v>
      </c>
      <c r="J297" s="117">
        <f t="shared" si="113"/>
        <v>1.6823370761219529</v>
      </c>
      <c r="K297" s="117">
        <f t="shared" si="113"/>
        <v>2.4446618926446164</v>
      </c>
      <c r="L297" s="117">
        <f t="shared" si="113"/>
        <v>2.3228709899768023</v>
      </c>
      <c r="M297" s="117">
        <f t="shared" si="113"/>
        <v>2.7175208592612852</v>
      </c>
      <c r="N297" s="117">
        <f t="shared" si="113"/>
        <v>1.9584652967010929</v>
      </c>
      <c r="O297" s="117">
        <f t="shared" si="113"/>
        <v>2.6520223485376064</v>
      </c>
      <c r="P297" s="117">
        <f t="shared" si="113"/>
        <v>6.1242181472146697</v>
      </c>
      <c r="Q297" s="117">
        <f t="shared" si="113"/>
        <v>4.3932561309043923</v>
      </c>
      <c r="R297" s="117">
        <f t="shared" ref="R297:V297" si="114">R298+R300+R302+R311</f>
        <v>6.1915696096151551</v>
      </c>
      <c r="S297" s="117">
        <f t="shared" si="114"/>
        <v>7.1171216924036305</v>
      </c>
      <c r="T297" s="117">
        <f t="shared" si="114"/>
        <v>10.149614327377085</v>
      </c>
      <c r="U297" s="117">
        <f t="shared" si="114"/>
        <v>13.492144275857441</v>
      </c>
      <c r="V297" s="117">
        <f t="shared" si="114"/>
        <v>17.786253160972851</v>
      </c>
      <c r="W297" s="117">
        <f t="shared" ref="W297" si="115">W298+W300+W302+W311</f>
        <v>9.707101948432534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0.32372986747576038</v>
      </c>
      <c r="D298" s="122">
        <f t="shared" si="116"/>
        <v>0.65722115076449883</v>
      </c>
      <c r="E298" s="122">
        <f t="shared" si="116"/>
        <v>0.69335825055186995</v>
      </c>
      <c r="F298" s="122">
        <f t="shared" si="116"/>
        <v>0.74255038081597835</v>
      </c>
      <c r="G298" s="122">
        <f t="shared" si="116"/>
        <v>0.78454816837894004</v>
      </c>
      <c r="H298" s="122">
        <f t="shared" si="116"/>
        <v>1.0732892203248188</v>
      </c>
      <c r="I298" s="122">
        <f t="shared" si="116"/>
        <v>1.3334675993586476</v>
      </c>
      <c r="J298" s="122">
        <f t="shared" si="116"/>
        <v>1.4469031917150386</v>
      </c>
      <c r="K298" s="122">
        <f t="shared" si="116"/>
        <v>2.1041662422976204</v>
      </c>
      <c r="L298" s="122">
        <f t="shared" si="116"/>
        <v>1.99159730770084</v>
      </c>
      <c r="M298" s="122">
        <f t="shared" si="116"/>
        <v>2.3036500938979949</v>
      </c>
      <c r="N298" s="122">
        <f t="shared" si="116"/>
        <v>1.6453934557763521</v>
      </c>
      <c r="O298" s="122">
        <f t="shared" si="116"/>
        <v>2.1920199532643401</v>
      </c>
      <c r="P298" s="122">
        <f t="shared" si="116"/>
        <v>4.9110851015866723</v>
      </c>
      <c r="Q298" s="122">
        <f t="shared" si="116"/>
        <v>3.4327630326880776</v>
      </c>
      <c r="R298" s="122">
        <f t="shared" si="116"/>
        <v>4.7530632547754967</v>
      </c>
      <c r="S298" s="122">
        <f t="shared" si="116"/>
        <v>5.3969530681354829</v>
      </c>
      <c r="T298" s="122">
        <f t="shared" si="116"/>
        <v>7.5908350658185109</v>
      </c>
      <c r="U298" s="122">
        <f t="shared" si="116"/>
        <v>10.03202652474817</v>
      </c>
      <c r="V298" s="122">
        <f t="shared" si="116"/>
        <v>13.455657725340705</v>
      </c>
      <c r="W298" s="122">
        <f t="shared" si="116"/>
        <v>7.29725238786222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0.32372986747576038</v>
      </c>
      <c r="D299" s="98">
        <v>0.65722115076449883</v>
      </c>
      <c r="E299" s="98">
        <v>0.69335825055186995</v>
      </c>
      <c r="F299" s="98">
        <v>0.74255038081597835</v>
      </c>
      <c r="G299" s="98">
        <v>0.78454816837894004</v>
      </c>
      <c r="H299" s="98">
        <v>1.0732892203248188</v>
      </c>
      <c r="I299" s="98">
        <v>1.3334675993586476</v>
      </c>
      <c r="J299" s="98">
        <v>1.4469031917150386</v>
      </c>
      <c r="K299" s="98">
        <v>2.1041662422976204</v>
      </c>
      <c r="L299" s="98">
        <v>1.99159730770084</v>
      </c>
      <c r="M299" s="98">
        <v>2.3036500938979949</v>
      </c>
      <c r="N299" s="98">
        <v>1.6453934557763521</v>
      </c>
      <c r="O299" s="98">
        <v>2.1920199532643401</v>
      </c>
      <c r="P299" s="98">
        <v>4.9110851015866723</v>
      </c>
      <c r="Q299" s="98">
        <v>3.4327630326880776</v>
      </c>
      <c r="R299" s="98">
        <v>4.7530632547754967</v>
      </c>
      <c r="S299" s="98">
        <v>5.3969530681354829</v>
      </c>
      <c r="T299" s="98">
        <v>7.5908350658185109</v>
      </c>
      <c r="U299" s="98">
        <v>10.03202652474817</v>
      </c>
      <c r="V299" s="98">
        <v>13.455657725340705</v>
      </c>
      <c r="W299" s="98">
        <v>7.29725238786222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2.5477673835450926E-3</v>
      </c>
      <c r="D300" s="122">
        <f t="shared" si="117"/>
        <v>1.752268372807257E-3</v>
      </c>
      <c r="E300" s="122">
        <f t="shared" si="117"/>
        <v>8.6821826762966646E-3</v>
      </c>
      <c r="F300" s="122">
        <f t="shared" si="117"/>
        <v>7.6578759462787712E-3</v>
      </c>
      <c r="G300" s="122">
        <f t="shared" si="117"/>
        <v>9.7961027715825245E-3</v>
      </c>
      <c r="H300" s="122">
        <f t="shared" si="117"/>
        <v>2.2275396340421721E-2</v>
      </c>
      <c r="I300" s="122">
        <f t="shared" si="117"/>
        <v>2.1535655099149419E-2</v>
      </c>
      <c r="J300" s="122">
        <f t="shared" si="117"/>
        <v>2.295131882587035E-2</v>
      </c>
      <c r="K300" s="122">
        <f t="shared" si="117"/>
        <v>3.6840132232569787E-2</v>
      </c>
      <c r="L300" s="122">
        <f t="shared" si="117"/>
        <v>4.0322100303840938E-2</v>
      </c>
      <c r="M300" s="122">
        <f t="shared" si="117"/>
        <v>6.3589667100872133E-2</v>
      </c>
      <c r="N300" s="122">
        <f t="shared" si="117"/>
        <v>5.8078361762239461E-2</v>
      </c>
      <c r="O300" s="122">
        <f t="shared" si="117"/>
        <v>9.8277678276252292E-2</v>
      </c>
      <c r="P300" s="122">
        <f t="shared" si="117"/>
        <v>0.29117666346979904</v>
      </c>
      <c r="Q300" s="122">
        <f t="shared" si="117"/>
        <v>0.25541335050437852</v>
      </c>
      <c r="R300" s="122">
        <f t="shared" si="117"/>
        <v>0.41426013709821807</v>
      </c>
      <c r="S300" s="122">
        <f t="shared" si="117"/>
        <v>0.53121965008444894</v>
      </c>
      <c r="T300" s="122">
        <f t="shared" si="117"/>
        <v>0.84245819348694362</v>
      </c>
      <c r="U300" s="122">
        <f t="shared" si="117"/>
        <v>1.2221458386757713</v>
      </c>
      <c r="V300" s="122">
        <f t="shared" si="117"/>
        <v>1.5353093974264824</v>
      </c>
      <c r="W300" s="122">
        <f t="shared" si="117"/>
        <v>0.91009621840688482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2.5477673835450926E-3</v>
      </c>
      <c r="D301" s="98">
        <v>1.752268372807257E-3</v>
      </c>
      <c r="E301" s="98">
        <v>8.6821826762966646E-3</v>
      </c>
      <c r="F301" s="98">
        <v>7.6578759462787712E-3</v>
      </c>
      <c r="G301" s="98">
        <v>9.7961027715825245E-3</v>
      </c>
      <c r="H301" s="98">
        <v>2.2275396340421721E-2</v>
      </c>
      <c r="I301" s="98">
        <v>2.1535655099149419E-2</v>
      </c>
      <c r="J301" s="98">
        <v>2.295131882587035E-2</v>
      </c>
      <c r="K301" s="98">
        <v>3.6840132232569787E-2</v>
      </c>
      <c r="L301" s="98">
        <v>4.0322100303840938E-2</v>
      </c>
      <c r="M301" s="98">
        <v>6.3589667100872133E-2</v>
      </c>
      <c r="N301" s="98">
        <v>5.8078361762239461E-2</v>
      </c>
      <c r="O301" s="98">
        <v>9.8277678276252292E-2</v>
      </c>
      <c r="P301" s="98">
        <v>0.29117666346979904</v>
      </c>
      <c r="Q301" s="98">
        <v>0.25541335050437852</v>
      </c>
      <c r="R301" s="98">
        <v>0.41426013709821807</v>
      </c>
      <c r="S301" s="98">
        <v>0.53121965008444894</v>
      </c>
      <c r="T301" s="98">
        <v>0.84245819348694362</v>
      </c>
      <c r="U301" s="98">
        <v>1.2221458386757713</v>
      </c>
      <c r="V301" s="98">
        <v>1.5353093974264824</v>
      </c>
      <c r="W301" s="98">
        <v>0.91009621840688482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3.7300760192556681E-2</v>
      </c>
      <c r="D302" s="122">
        <v>8.6425939383296374E-2</v>
      </c>
      <c r="E302" s="122">
        <v>8.7895331337165108E-2</v>
      </c>
      <c r="F302" s="122">
        <v>9.475642083278657E-2</v>
      </c>
      <c r="G302" s="122">
        <v>0.1084187459938922</v>
      </c>
      <c r="H302" s="122">
        <v>0.14290165562272061</v>
      </c>
      <c r="I302" s="122">
        <v>0.19608266330060181</v>
      </c>
      <c r="J302" s="122">
        <v>0.17569925331595304</v>
      </c>
      <c r="K302" s="122">
        <v>0.25719416826535013</v>
      </c>
      <c r="L302" s="122">
        <v>0.23740321505104051</v>
      </c>
      <c r="M302" s="122">
        <v>0.28693424745790919</v>
      </c>
      <c r="N302" s="122">
        <v>0.20814025801765001</v>
      </c>
      <c r="O302" s="122">
        <v>0.29593987465647326</v>
      </c>
      <c r="P302" s="122">
        <v>0.7597111297010527</v>
      </c>
      <c r="Q302" s="122">
        <v>0.58348349683447909</v>
      </c>
      <c r="R302" s="122">
        <v>0.85221376731399667</v>
      </c>
      <c r="S302" s="122">
        <v>0.98991191643210308</v>
      </c>
      <c r="T302" s="122">
        <v>1.4207755660863091</v>
      </c>
      <c r="U302" s="122">
        <v>1.8391071017538654</v>
      </c>
      <c r="V302" s="122">
        <v>2.2751440018982256</v>
      </c>
      <c r="W302" s="122">
        <v>1.2144198093593319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1.7024693479654164E-2</v>
      </c>
      <c r="D307" s="101">
        <v>4.5113880312003925E-2</v>
      </c>
      <c r="E307" s="101">
        <v>4.4394200244421353E-2</v>
      </c>
      <c r="F307" s="101">
        <v>3.7577294857884205E-2</v>
      </c>
      <c r="G307" s="101">
        <v>5.2572663040144803E-2</v>
      </c>
      <c r="H307" s="101">
        <v>7.7677189098653246E-2</v>
      </c>
      <c r="I307" s="101">
        <v>6.0176985951462363E-2</v>
      </c>
      <c r="J307" s="101">
        <v>9.4446536645871951E-2</v>
      </c>
      <c r="K307" s="101">
        <v>7.5733654507556744E-2</v>
      </c>
      <c r="L307" s="101">
        <v>0.20747048614846628</v>
      </c>
      <c r="M307" s="101">
        <v>2.2488872706927787E-2</v>
      </c>
      <c r="N307" s="101">
        <v>0.11941314574471365</v>
      </c>
      <c r="O307" s="101">
        <v>0.13536880174717586</v>
      </c>
      <c r="P307" s="101">
        <v>0.19513285957922188</v>
      </c>
      <c r="Q307" s="101">
        <v>0.30389293640941234</v>
      </c>
      <c r="R307" s="101">
        <v>0.35443890171687958</v>
      </c>
      <c r="S307" s="101">
        <v>0.48210399645534918</v>
      </c>
      <c r="T307" s="101">
        <v>0.88768195766595248</v>
      </c>
      <c r="U307" s="101">
        <v>0.86145421091189955</v>
      </c>
      <c r="V307" s="101">
        <v>1.2045744059932708</v>
      </c>
      <c r="W307" s="101">
        <v>0.61832170028445144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2.0276066712902521E-2</v>
      </c>
      <c r="D308" s="104">
        <v>4.1312059071292456E-2</v>
      </c>
      <c r="E308" s="104">
        <v>4.3501131092743756E-2</v>
      </c>
      <c r="F308" s="104">
        <v>5.7179125974902364E-2</v>
      </c>
      <c r="G308" s="104">
        <v>5.5846082953747406E-2</v>
      </c>
      <c r="H308" s="104">
        <v>6.5224466524067382E-2</v>
      </c>
      <c r="I308" s="104">
        <v>0.13590567734913944</v>
      </c>
      <c r="J308" s="104">
        <v>8.1252716670081104E-2</v>
      </c>
      <c r="K308" s="104">
        <v>0.1814605137577934</v>
      </c>
      <c r="L308" s="104">
        <v>2.9932728902574233E-2</v>
      </c>
      <c r="M308" s="104">
        <v>0.2644453747509814</v>
      </c>
      <c r="N308" s="104">
        <v>8.8727112272936351E-2</v>
      </c>
      <c r="O308" s="104">
        <v>0.1605710729092974</v>
      </c>
      <c r="P308" s="104">
        <v>0.56457827012183082</v>
      </c>
      <c r="Q308" s="104">
        <v>0.27959056042506675</v>
      </c>
      <c r="R308" s="104">
        <v>0.49777486559711703</v>
      </c>
      <c r="S308" s="104">
        <v>0.5078079199767539</v>
      </c>
      <c r="T308" s="104">
        <v>0.53309360842035658</v>
      </c>
      <c r="U308" s="104">
        <v>0.97765289084196583</v>
      </c>
      <c r="V308" s="104">
        <v>1.0705695959049546</v>
      </c>
      <c r="W308" s="104">
        <v>0.59609810907488037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9.8532800880435298E-3</v>
      </c>
      <c r="D309" s="98">
        <v>2.1114936793210498E-2</v>
      </c>
      <c r="E309" s="98">
        <v>2.1748459959102288E-2</v>
      </c>
      <c r="F309" s="98">
        <v>2.8643351180764765E-2</v>
      </c>
      <c r="G309" s="98">
        <v>2.8351240973179325E-2</v>
      </c>
      <c r="H309" s="98">
        <v>3.2535985664397665E-2</v>
      </c>
      <c r="I309" s="98">
        <v>7.2383059693696225E-2</v>
      </c>
      <c r="J309" s="98">
        <v>3.9193947968498344E-2</v>
      </c>
      <c r="K309" s="98">
        <v>9.0422068404915484E-2</v>
      </c>
      <c r="L309" s="98">
        <v>1.2612876842674012E-2</v>
      </c>
      <c r="M309" s="98">
        <v>0.12250904262991978</v>
      </c>
      <c r="N309" s="98">
        <v>3.9218247155037057E-2</v>
      </c>
      <c r="O309" s="98">
        <v>7.2571665643118732E-2</v>
      </c>
      <c r="P309" s="98">
        <v>0.26567978052694746</v>
      </c>
      <c r="Q309" s="98">
        <v>0.13307981466157495</v>
      </c>
      <c r="R309" s="98">
        <v>0.24551853633472995</v>
      </c>
      <c r="S309" s="98">
        <v>0.25199206748046232</v>
      </c>
      <c r="T309" s="98">
        <v>0.25297022281268206</v>
      </c>
      <c r="U309" s="98">
        <v>0.44737118230067097</v>
      </c>
      <c r="V309" s="98">
        <v>0.485028833186954</v>
      </c>
      <c r="W309" s="98">
        <v>0.2691286540352546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1.0422786624858991E-2</v>
      </c>
      <c r="D310" s="98">
        <v>2.0197122278081955E-2</v>
      </c>
      <c r="E310" s="98">
        <v>2.1752671133641467E-2</v>
      </c>
      <c r="F310" s="98">
        <v>2.8535774794137603E-2</v>
      </c>
      <c r="G310" s="98">
        <v>2.7494841980568081E-2</v>
      </c>
      <c r="H310" s="98">
        <v>3.2688480859669716E-2</v>
      </c>
      <c r="I310" s="98">
        <v>6.3522617655443203E-2</v>
      </c>
      <c r="J310" s="98">
        <v>4.2058768701582754E-2</v>
      </c>
      <c r="K310" s="98">
        <v>9.1038445352877917E-2</v>
      </c>
      <c r="L310" s="98">
        <v>1.731985205990022E-2</v>
      </c>
      <c r="M310" s="98">
        <v>0.1419363321210616</v>
      </c>
      <c r="N310" s="98">
        <v>4.9508865117899294E-2</v>
      </c>
      <c r="O310" s="98">
        <v>8.7999407266178678E-2</v>
      </c>
      <c r="P310" s="98">
        <v>0.29889848959488335</v>
      </c>
      <c r="Q310" s="98">
        <v>0.1465107457634918</v>
      </c>
      <c r="R310" s="98">
        <v>0.25225632926238706</v>
      </c>
      <c r="S310" s="98">
        <v>0.25581585249629157</v>
      </c>
      <c r="T310" s="98">
        <v>0.28012338560767458</v>
      </c>
      <c r="U310" s="98">
        <v>0.53028170854129486</v>
      </c>
      <c r="V310" s="98">
        <v>0.58554076271800048</v>
      </c>
      <c r="W310" s="98">
        <v>0.32696945503962577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7.4666693588836906E-3</v>
      </c>
      <c r="D311" s="122">
        <v>1.5125047826801347E-2</v>
      </c>
      <c r="E311" s="122">
        <v>1.5383889873487414E-2</v>
      </c>
      <c r="F311" s="122">
        <v>1.7628022953958461E-2</v>
      </c>
      <c r="G311" s="122">
        <v>2.018310904130987E-2</v>
      </c>
      <c r="H311" s="122">
        <v>2.9668102401212981E-2</v>
      </c>
      <c r="I311" s="122">
        <v>3.6696223823466552E-2</v>
      </c>
      <c r="J311" s="122">
        <v>3.6783312265091093E-2</v>
      </c>
      <c r="K311" s="122">
        <v>4.6461349849075601E-2</v>
      </c>
      <c r="L311" s="122">
        <v>5.3548366921080587E-2</v>
      </c>
      <c r="M311" s="122">
        <v>6.3346850804508817E-2</v>
      </c>
      <c r="N311" s="122">
        <v>4.6853221144851451E-2</v>
      </c>
      <c r="O311" s="122">
        <v>6.5784842340540495E-2</v>
      </c>
      <c r="P311" s="122">
        <v>0.16224525245714569</v>
      </c>
      <c r="Q311" s="122">
        <v>0.12159625087745815</v>
      </c>
      <c r="R311" s="122">
        <v>0.17203245042744356</v>
      </c>
      <c r="S311" s="122">
        <v>0.19903705775159602</v>
      </c>
      <c r="T311" s="122">
        <v>0.2955455019853217</v>
      </c>
      <c r="U311" s="122">
        <v>0.39886481067963397</v>
      </c>
      <c r="V311" s="122">
        <v>0.52014203630743805</v>
      </c>
      <c r="W311" s="122">
        <v>0.28533353280409895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7.4666693588836906E-3</v>
      </c>
      <c r="D313" s="33">
        <v>1.5125047826801347E-2</v>
      </c>
      <c r="E313" s="33">
        <v>1.5383889873487414E-2</v>
      </c>
      <c r="F313" s="33">
        <v>1.7628022953958461E-2</v>
      </c>
      <c r="G313" s="33">
        <v>2.018310904130987E-2</v>
      </c>
      <c r="H313" s="33">
        <v>2.9668102401212981E-2</v>
      </c>
      <c r="I313" s="33">
        <v>3.6696223823466552E-2</v>
      </c>
      <c r="J313" s="33">
        <v>3.6783312265091093E-2</v>
      </c>
      <c r="K313" s="33">
        <v>4.6461349849075601E-2</v>
      </c>
      <c r="L313" s="33">
        <v>5.3548366921080587E-2</v>
      </c>
      <c r="M313" s="33">
        <v>6.3346850804508817E-2</v>
      </c>
      <c r="N313" s="33">
        <v>4.6853221144851451E-2</v>
      </c>
      <c r="O313" s="33">
        <v>6.5784842340540495E-2</v>
      </c>
      <c r="P313" s="33">
        <v>0.16224525245714569</v>
      </c>
      <c r="Q313" s="33">
        <v>0.12159625087745815</v>
      </c>
      <c r="R313" s="33">
        <v>0.17203245042744356</v>
      </c>
      <c r="S313" s="33">
        <v>0.19903705775159602</v>
      </c>
      <c r="T313" s="33">
        <v>0.2955455019853217</v>
      </c>
      <c r="U313" s="33">
        <v>0.39886481067963397</v>
      </c>
      <c r="V313" s="33">
        <v>0.52014203630743805</v>
      </c>
      <c r="W313" s="33">
        <v>0.28533353280409895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1.5090120201815038</v>
      </c>
      <c r="D315" s="154">
        <f t="shared" si="118"/>
        <v>1.5468312280424736</v>
      </c>
      <c r="E315" s="154">
        <f t="shared" si="118"/>
        <v>1.6267735601311211</v>
      </c>
      <c r="F315" s="154">
        <f t="shared" si="118"/>
        <v>1.6927784754498967</v>
      </c>
      <c r="G315" s="154">
        <f t="shared" si="118"/>
        <v>1.7302170400994565</v>
      </c>
      <c r="H315" s="154">
        <f t="shared" si="118"/>
        <v>1.8003673595220091</v>
      </c>
      <c r="I315" s="154">
        <f t="shared" si="118"/>
        <v>1.8449266226513246</v>
      </c>
      <c r="J315" s="154">
        <f t="shared" si="118"/>
        <v>1.957525892782491</v>
      </c>
      <c r="K315" s="154">
        <f t="shared" si="118"/>
        <v>2.0491243997431958</v>
      </c>
      <c r="L315" s="154">
        <f t="shared" si="118"/>
        <v>2.0672589711961273</v>
      </c>
      <c r="M315" s="154">
        <f t="shared" si="118"/>
        <v>2.1958255356610152</v>
      </c>
      <c r="N315" s="154">
        <f t="shared" si="118"/>
        <v>2.2235482462577965</v>
      </c>
      <c r="O315" s="154">
        <f t="shared" si="118"/>
        <v>2.2892647534734736</v>
      </c>
      <c r="P315" s="154">
        <f t="shared" si="118"/>
        <v>2.3219618787354821</v>
      </c>
      <c r="Q315" s="154">
        <f t="shared" si="118"/>
        <v>2.30909811931165</v>
      </c>
      <c r="R315" s="154">
        <f t="shared" ref="R315:V315" si="119">IF(R297=0,"",R297/R279)</f>
        <v>2.3276066931662496</v>
      </c>
      <c r="S315" s="154">
        <f t="shared" si="119"/>
        <v>2.3377985437680793</v>
      </c>
      <c r="T315" s="154">
        <f t="shared" si="119"/>
        <v>2.3372277067412646</v>
      </c>
      <c r="U315" s="154">
        <f t="shared" si="119"/>
        <v>2.3904806071176403</v>
      </c>
      <c r="V315" s="154">
        <f t="shared" si="119"/>
        <v>2.4461666416787931</v>
      </c>
      <c r="W315" s="154">
        <f t="shared" ref="W315" si="120">IF(W297=0,"",W297/W279)</f>
        <v>2.4822678971135881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1.7246996918511486</v>
      </c>
      <c r="D316" s="155">
        <f t="shared" si="121"/>
        <v>1.8258395360850306</v>
      </c>
      <c r="E316" s="155">
        <f t="shared" si="121"/>
        <v>1.9298760423148622</v>
      </c>
      <c r="F316" s="155">
        <f t="shared" si="121"/>
        <v>2.0363767466828597</v>
      </c>
      <c r="G316" s="155">
        <f t="shared" si="121"/>
        <v>2.1457009353748777</v>
      </c>
      <c r="H316" s="155">
        <f t="shared" si="121"/>
        <v>2.2577808147186338</v>
      </c>
      <c r="I316" s="155">
        <f t="shared" si="121"/>
        <v>2.3726801004536062</v>
      </c>
      <c r="J316" s="155">
        <f t="shared" si="121"/>
        <v>2.4907150759063983</v>
      </c>
      <c r="K316" s="155">
        <f t="shared" si="121"/>
        <v>2.6121198149481781</v>
      </c>
      <c r="L316" s="155">
        <f t="shared" si="121"/>
        <v>2.7368938178744089</v>
      </c>
      <c r="M316" s="155">
        <f t="shared" si="121"/>
        <v>2.8740926647550342</v>
      </c>
      <c r="N316" s="155">
        <f t="shared" si="121"/>
        <v>3.0260167590804059</v>
      </c>
      <c r="O316" s="155">
        <f t="shared" si="121"/>
        <v>3.1911309660281768</v>
      </c>
      <c r="P316" s="155">
        <f t="shared" si="121"/>
        <v>3.3568643533794651</v>
      </c>
      <c r="Q316" s="155">
        <f t="shared" si="121"/>
        <v>3.4927221960094448</v>
      </c>
      <c r="R316" s="155">
        <f t="shared" ref="R316:V316" si="122">IF(R298=0,"",R298/R280)</f>
        <v>3.5533026510174963</v>
      </c>
      <c r="S316" s="155">
        <f t="shared" si="122"/>
        <v>3.5916477013298187</v>
      </c>
      <c r="T316" s="155">
        <f t="shared" si="122"/>
        <v>3.6162409115233913</v>
      </c>
      <c r="U316" s="155">
        <f t="shared" si="122"/>
        <v>3.6358137337315992</v>
      </c>
      <c r="V316" s="155">
        <f t="shared" si="122"/>
        <v>3.659440594124193</v>
      </c>
      <c r="W316" s="155">
        <f t="shared" ref="W316" si="123">IF(W298=0,"",W298/W280)</f>
        <v>3.6864509276312165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1.7246996918511486</v>
      </c>
      <c r="D317" s="156">
        <f t="shared" si="124"/>
        <v>1.8258395360850306</v>
      </c>
      <c r="E317" s="156">
        <f t="shared" si="124"/>
        <v>1.9298760423148622</v>
      </c>
      <c r="F317" s="156">
        <f t="shared" si="124"/>
        <v>2.0363767466828597</v>
      </c>
      <c r="G317" s="156">
        <f t="shared" si="124"/>
        <v>2.1457009353748777</v>
      </c>
      <c r="H317" s="156">
        <f t="shared" si="124"/>
        <v>2.2577808147186338</v>
      </c>
      <c r="I317" s="156">
        <f t="shared" si="124"/>
        <v>2.3726801004536062</v>
      </c>
      <c r="J317" s="156">
        <f t="shared" si="124"/>
        <v>2.4907150759063983</v>
      </c>
      <c r="K317" s="156">
        <f t="shared" si="124"/>
        <v>2.6121198149481781</v>
      </c>
      <c r="L317" s="156">
        <f t="shared" si="124"/>
        <v>2.7368938178744089</v>
      </c>
      <c r="M317" s="156">
        <f t="shared" si="124"/>
        <v>2.8740926647550342</v>
      </c>
      <c r="N317" s="156">
        <f t="shared" si="124"/>
        <v>3.0260167590804059</v>
      </c>
      <c r="O317" s="156">
        <f t="shared" si="124"/>
        <v>3.1911309660281768</v>
      </c>
      <c r="P317" s="156">
        <f t="shared" si="124"/>
        <v>3.3568643533794651</v>
      </c>
      <c r="Q317" s="156">
        <f t="shared" si="124"/>
        <v>3.4927221960094448</v>
      </c>
      <c r="R317" s="156">
        <f t="shared" ref="R317:V317" si="125">IF(R299=0,"",R299/R281)</f>
        <v>3.5533026510174963</v>
      </c>
      <c r="S317" s="156">
        <f t="shared" si="125"/>
        <v>3.5916477013298187</v>
      </c>
      <c r="T317" s="156">
        <f t="shared" si="125"/>
        <v>3.6162409115233913</v>
      </c>
      <c r="U317" s="156">
        <f t="shared" si="125"/>
        <v>3.6358137337315992</v>
      </c>
      <c r="V317" s="156">
        <f t="shared" si="125"/>
        <v>3.659440594124193</v>
      </c>
      <c r="W317" s="156">
        <f t="shared" ref="W317" si="126">IF(W299=0,"",W299/W281)</f>
        <v>3.6864509276312165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2.7044602027243969</v>
      </c>
      <c r="E318" s="155">
        <f t="shared" si="127"/>
        <v>2.7998569857676805</v>
      </c>
      <c r="F318" s="155">
        <f t="shared" si="127"/>
        <v>2.8953562222158866</v>
      </c>
      <c r="G318" s="155">
        <f t="shared" si="127"/>
        <v>2.9917629377428487</v>
      </c>
      <c r="H318" s="155">
        <f t="shared" si="127"/>
        <v>3.0889733757813058</v>
      </c>
      <c r="I318" s="155">
        <f t="shared" si="127"/>
        <v>3.1871804568361775</v>
      </c>
      <c r="J318" s="155">
        <f t="shared" si="127"/>
        <v>3.287186642942082</v>
      </c>
      <c r="K318" s="155">
        <f t="shared" si="127"/>
        <v>3.3896666613144912</v>
      </c>
      <c r="L318" s="155">
        <f t="shared" si="127"/>
        <v>3.4947873343064804</v>
      </c>
      <c r="M318" s="155">
        <f t="shared" si="127"/>
        <v>3.6203440727988814</v>
      </c>
      <c r="N318" s="155">
        <f t="shared" si="127"/>
        <v>3.7721606037146627</v>
      </c>
      <c r="O318" s="155">
        <f t="shared" si="127"/>
        <v>3.9534565617362767</v>
      </c>
      <c r="P318" s="155">
        <f t="shared" si="127"/>
        <v>4.1500681243482811</v>
      </c>
      <c r="Q318" s="155">
        <f t="shared" si="127"/>
        <v>4.319032874106985</v>
      </c>
      <c r="R318" s="155">
        <f t="shared" ref="R318:V318" si="128">IF(R300=0,"",R300/R282)</f>
        <v>4.425034298163208</v>
      </c>
      <c r="S318" s="155">
        <f t="shared" si="128"/>
        <v>4.5094062271053321</v>
      </c>
      <c r="T318" s="155">
        <f t="shared" si="128"/>
        <v>4.5799021855352811</v>
      </c>
      <c r="U318" s="155">
        <f t="shared" si="128"/>
        <v>4.6440797116668477</v>
      </c>
      <c r="V318" s="155">
        <f t="shared" si="128"/>
        <v>4.7095157201018685</v>
      </c>
      <c r="W318" s="155">
        <f t="shared" ref="W318" si="129">IF(W300=0,"",W300/W282)</f>
        <v>4.7735784864068149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2.7044602027243969</v>
      </c>
      <c r="E319" s="156">
        <f t="shared" si="130"/>
        <v>2.7998569857676805</v>
      </c>
      <c r="F319" s="156">
        <f t="shared" si="130"/>
        <v>2.8953562222158866</v>
      </c>
      <c r="G319" s="156">
        <f t="shared" si="130"/>
        <v>2.9917629377428487</v>
      </c>
      <c r="H319" s="156">
        <f t="shared" si="130"/>
        <v>3.0889733757813058</v>
      </c>
      <c r="I319" s="156">
        <f t="shared" si="130"/>
        <v>3.1871804568361775</v>
      </c>
      <c r="J319" s="156">
        <f t="shared" si="130"/>
        <v>3.287186642942082</v>
      </c>
      <c r="K319" s="156">
        <f t="shared" si="130"/>
        <v>3.3896666613144912</v>
      </c>
      <c r="L319" s="156">
        <f t="shared" si="130"/>
        <v>3.4947873343064804</v>
      </c>
      <c r="M319" s="156">
        <f t="shared" si="130"/>
        <v>3.6203440727988814</v>
      </c>
      <c r="N319" s="156">
        <f t="shared" si="130"/>
        <v>3.7721606037146627</v>
      </c>
      <c r="O319" s="156">
        <f t="shared" si="130"/>
        <v>3.9534565617362767</v>
      </c>
      <c r="P319" s="156">
        <f t="shared" si="130"/>
        <v>4.1500681243482811</v>
      </c>
      <c r="Q319" s="156">
        <f t="shared" si="130"/>
        <v>4.319032874106985</v>
      </c>
      <c r="R319" s="156">
        <f t="shared" ref="R319:V319" si="131">IF(R301=0,"",R301/R283)</f>
        <v>4.425034298163208</v>
      </c>
      <c r="S319" s="156">
        <f t="shared" si="131"/>
        <v>4.5094062271053321</v>
      </c>
      <c r="T319" s="156">
        <f t="shared" si="131"/>
        <v>4.5799021855352811</v>
      </c>
      <c r="U319" s="156">
        <f t="shared" si="131"/>
        <v>4.6440797116668477</v>
      </c>
      <c r="V319" s="156">
        <f t="shared" si="131"/>
        <v>4.7095157201018685</v>
      </c>
      <c r="W319" s="156">
        <f t="shared" ref="W319" si="132">IF(W301=0,"",W301/W283)</f>
        <v>4.7735784864068149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0.78525435330649096</v>
      </c>
      <c r="D320" s="155">
        <f t="shared" si="133"/>
        <v>0.77558209793603294</v>
      </c>
      <c r="E320" s="155">
        <f t="shared" si="133"/>
        <v>0.77967158724650054</v>
      </c>
      <c r="F320" s="155">
        <f t="shared" si="133"/>
        <v>0.79303109446899234</v>
      </c>
      <c r="G320" s="155">
        <f t="shared" si="133"/>
        <v>0.78302876995789428</v>
      </c>
      <c r="H320" s="155">
        <f t="shared" si="133"/>
        <v>0.77849856563635988</v>
      </c>
      <c r="I320" s="155">
        <f t="shared" si="133"/>
        <v>0.80145565426023024</v>
      </c>
      <c r="J320" s="155">
        <f t="shared" si="133"/>
        <v>0.78330368211563439</v>
      </c>
      <c r="K320" s="155">
        <f t="shared" si="133"/>
        <v>0.81105269708845307</v>
      </c>
      <c r="L320" s="155">
        <f t="shared" si="133"/>
        <v>0.75128067930359388</v>
      </c>
      <c r="M320" s="155">
        <f t="shared" si="133"/>
        <v>0.84941120399835734</v>
      </c>
      <c r="N320" s="155">
        <f t="shared" si="133"/>
        <v>0.79381930507441967</v>
      </c>
      <c r="O320" s="155">
        <f t="shared" si="133"/>
        <v>0.81368495615359393</v>
      </c>
      <c r="P320" s="155">
        <f t="shared" si="133"/>
        <v>0.8430330240650965</v>
      </c>
      <c r="Q320" s="155">
        <f t="shared" si="133"/>
        <v>0.82211518938883832</v>
      </c>
      <c r="R320" s="155">
        <f t="shared" ref="R320:V320" si="134">IF(R302=0,"",R302/R284)</f>
        <v>0.83716408668815734</v>
      </c>
      <c r="S320" s="155">
        <f t="shared" si="134"/>
        <v>0.83626254987996407</v>
      </c>
      <c r="T320" s="155">
        <f t="shared" si="134"/>
        <v>0.83152589380477726</v>
      </c>
      <c r="U320" s="155">
        <f t="shared" si="134"/>
        <v>0.85328517170074702</v>
      </c>
      <c r="V320" s="155">
        <f t="shared" si="134"/>
        <v>0.85292372020054641</v>
      </c>
      <c r="W320" s="155">
        <f t="shared" ref="W320" si="135">IF(W302=0,"",W302/W284)</f>
        <v>0.85885447578842256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0.72488958307309126</v>
      </c>
      <c r="D325" s="157">
        <f t="shared" si="148"/>
        <v>0.72590247705034727</v>
      </c>
      <c r="E325" s="157">
        <f t="shared" si="148"/>
        <v>0.72699327689904147</v>
      </c>
      <c r="F325" s="157">
        <f t="shared" si="148"/>
        <v>0.72809455487664432</v>
      </c>
      <c r="G325" s="157">
        <f t="shared" si="148"/>
        <v>0.7292682040504217</v>
      </c>
      <c r="H325" s="157">
        <f t="shared" si="148"/>
        <v>0.73050728703968437</v>
      </c>
      <c r="I325" s="157">
        <f t="shared" si="148"/>
        <v>0.73182792351966763</v>
      </c>
      <c r="J325" s="157">
        <f t="shared" si="148"/>
        <v>0.7332946379776305</v>
      </c>
      <c r="K325" s="157">
        <f t="shared" si="148"/>
        <v>0.73496461203336527</v>
      </c>
      <c r="L325" s="157">
        <f t="shared" si="148"/>
        <v>0.73685785852484953</v>
      </c>
      <c r="M325" s="157">
        <f t="shared" si="148"/>
        <v>0.74028623027766005</v>
      </c>
      <c r="N325" s="157">
        <f t="shared" si="148"/>
        <v>0.7458261357137973</v>
      </c>
      <c r="O325" s="157">
        <f t="shared" si="148"/>
        <v>0.75421675139119981</v>
      </c>
      <c r="P325" s="157">
        <f t="shared" si="148"/>
        <v>0.76513186528130916</v>
      </c>
      <c r="Q325" s="157">
        <f t="shared" si="148"/>
        <v>0.77584221711109835</v>
      </c>
      <c r="R325" s="157">
        <f t="shared" ref="R325:V325" si="149">IF(R307=0,"",R307/R289)</f>
        <v>0.78351999361664137</v>
      </c>
      <c r="S325" s="157">
        <f t="shared" si="149"/>
        <v>0.79112207890553998</v>
      </c>
      <c r="T325" s="157">
        <f t="shared" si="149"/>
        <v>0.79848907137070246</v>
      </c>
      <c r="U325" s="157">
        <f t="shared" si="149"/>
        <v>0.80540941551946177</v>
      </c>
      <c r="V325" s="157">
        <f t="shared" si="149"/>
        <v>0.81155854286833795</v>
      </c>
      <c r="W325" s="157">
        <f t="shared" ref="W325" si="150">IF(W307=0,"",W307/W289)</f>
        <v>0.81639909486192419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0.84428774977364585</v>
      </c>
      <c r="D326" s="158">
        <f t="shared" si="151"/>
        <v>0.83822844161405097</v>
      </c>
      <c r="E326" s="158">
        <f t="shared" si="151"/>
        <v>0.84193078478971783</v>
      </c>
      <c r="F326" s="158">
        <f t="shared" si="151"/>
        <v>0.84240654736830656</v>
      </c>
      <c r="G326" s="158">
        <f t="shared" si="151"/>
        <v>0.84142130304867446</v>
      </c>
      <c r="H326" s="158">
        <f t="shared" si="151"/>
        <v>0.84457703957530716</v>
      </c>
      <c r="I326" s="158">
        <f t="shared" si="151"/>
        <v>0.8367039324389457</v>
      </c>
      <c r="J326" s="158">
        <f t="shared" si="151"/>
        <v>0.85074357447136739</v>
      </c>
      <c r="K326" s="158">
        <f t="shared" si="151"/>
        <v>0.84767858968441123</v>
      </c>
      <c r="L326" s="158">
        <f t="shared" si="151"/>
        <v>0.86920353363896874</v>
      </c>
      <c r="M326" s="158">
        <f t="shared" si="151"/>
        <v>0.86019453334667562</v>
      </c>
      <c r="N326" s="158">
        <f t="shared" si="151"/>
        <v>0.86908553187295035</v>
      </c>
      <c r="O326" s="158">
        <f t="shared" si="151"/>
        <v>0.87162368354460562</v>
      </c>
      <c r="P326" s="158">
        <f t="shared" si="151"/>
        <v>0.87378099583667468</v>
      </c>
      <c r="Q326" s="158">
        <f t="shared" si="151"/>
        <v>0.87910438627557119</v>
      </c>
      <c r="R326" s="158">
        <f t="shared" ref="R326:V326" si="152">IF(R308=0,"",R308/R290)</f>
        <v>0.88006795493851397</v>
      </c>
      <c r="S326" s="158">
        <f t="shared" si="152"/>
        <v>0.8841579375285864</v>
      </c>
      <c r="T326" s="158">
        <f t="shared" si="152"/>
        <v>0.89305208012117243</v>
      </c>
      <c r="U326" s="158">
        <f t="shared" si="152"/>
        <v>0.90044860166130403</v>
      </c>
      <c r="V326" s="158">
        <f t="shared" si="152"/>
        <v>0.90481489512926316</v>
      </c>
      <c r="W326" s="158">
        <f t="shared" ref="W326" si="153">IF(W308=0,"",W308/W290)</f>
        <v>0.90782432742924057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0.72488958307309137</v>
      </c>
      <c r="D327" s="156">
        <f t="shared" si="154"/>
        <v>0.72590247705034727</v>
      </c>
      <c r="E327" s="156">
        <f t="shared" si="154"/>
        <v>0.72699327689904147</v>
      </c>
      <c r="F327" s="156">
        <f t="shared" si="154"/>
        <v>0.72809455487664432</v>
      </c>
      <c r="G327" s="156">
        <f t="shared" si="154"/>
        <v>0.7292682040504217</v>
      </c>
      <c r="H327" s="156">
        <f t="shared" si="154"/>
        <v>0.73050728703968415</v>
      </c>
      <c r="I327" s="156">
        <f t="shared" si="154"/>
        <v>0.73182792351966763</v>
      </c>
      <c r="J327" s="156">
        <f t="shared" si="154"/>
        <v>0.7332946379776305</v>
      </c>
      <c r="K327" s="156">
        <f t="shared" si="154"/>
        <v>0.73496461203336527</v>
      </c>
      <c r="L327" s="156">
        <f t="shared" si="154"/>
        <v>0.73685785852484953</v>
      </c>
      <c r="M327" s="156">
        <f t="shared" si="154"/>
        <v>0.74028623027766005</v>
      </c>
      <c r="N327" s="156">
        <f t="shared" si="154"/>
        <v>0.7458261357137973</v>
      </c>
      <c r="O327" s="156">
        <f t="shared" si="154"/>
        <v>0.75421675139119992</v>
      </c>
      <c r="P327" s="156">
        <f t="shared" si="154"/>
        <v>0.76513186528130905</v>
      </c>
      <c r="Q327" s="156">
        <f t="shared" si="154"/>
        <v>0.77584221711109835</v>
      </c>
      <c r="R327" s="156">
        <f t="shared" ref="R327:V327" si="155">IF(R309=0,"",R309/R291)</f>
        <v>0.78351999361664137</v>
      </c>
      <c r="S327" s="156">
        <f t="shared" si="155"/>
        <v>0.79112207890554009</v>
      </c>
      <c r="T327" s="156">
        <f t="shared" si="155"/>
        <v>0.79848907137070246</v>
      </c>
      <c r="U327" s="156">
        <f t="shared" si="155"/>
        <v>0.80540941551946177</v>
      </c>
      <c r="V327" s="156">
        <f t="shared" si="155"/>
        <v>0.81155854286833806</v>
      </c>
      <c r="W327" s="156">
        <f t="shared" ref="W327" si="156">IF(W309=0,"",W309/W291)</f>
        <v>0.81639909486192408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0.76926095304497577</v>
      </c>
      <c r="D329" s="155">
        <f t="shared" si="160"/>
        <v>0.77054993018673257</v>
      </c>
      <c r="E329" s="155">
        <f t="shared" si="160"/>
        <v>0.77188657057894694</v>
      </c>
      <c r="F329" s="155">
        <f t="shared" si="160"/>
        <v>0.77322971050531486</v>
      </c>
      <c r="G329" s="155">
        <f t="shared" si="160"/>
        <v>0.774616745481847</v>
      </c>
      <c r="H329" s="155">
        <f t="shared" si="160"/>
        <v>0.77604309877345601</v>
      </c>
      <c r="I329" s="155">
        <f t="shared" si="160"/>
        <v>0.77751798463637944</v>
      </c>
      <c r="J329" s="155">
        <f t="shared" si="160"/>
        <v>0.77907915062608435</v>
      </c>
      <c r="K329" s="155">
        <f t="shared" si="160"/>
        <v>0.78075869209350512</v>
      </c>
      <c r="L329" s="155">
        <f t="shared" si="160"/>
        <v>0.7825651958608596</v>
      </c>
      <c r="M329" s="155">
        <f t="shared" si="160"/>
        <v>0.78502300253222468</v>
      </c>
      <c r="N329" s="155">
        <f t="shared" si="160"/>
        <v>0.78828079082346869</v>
      </c>
      <c r="O329" s="155">
        <f t="shared" si="160"/>
        <v>0.7927000699358463</v>
      </c>
      <c r="P329" s="155">
        <f t="shared" si="160"/>
        <v>0.79847070776467943</v>
      </c>
      <c r="Q329" s="155">
        <f t="shared" si="160"/>
        <v>0.80590829108716444</v>
      </c>
      <c r="R329" s="155">
        <f t="shared" ref="R329:V329" si="161">IF(R311=0,"",R311/R293)</f>
        <v>0.81602597636066987</v>
      </c>
      <c r="S329" s="155">
        <f t="shared" si="161"/>
        <v>0.82865379390607674</v>
      </c>
      <c r="T329" s="155">
        <f t="shared" si="161"/>
        <v>0.84223074578279922</v>
      </c>
      <c r="U329" s="155">
        <f t="shared" si="161"/>
        <v>0.85519583405028909</v>
      </c>
      <c r="V329" s="155">
        <f t="shared" si="161"/>
        <v>0.86598806076798174</v>
      </c>
      <c r="W329" s="155">
        <f t="shared" ref="W329" si="162">IF(W311=0,"",W311/W293)</f>
        <v>0.87405909770422452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0.76926095304497577</v>
      </c>
      <c r="D331" s="159">
        <f t="shared" si="166"/>
        <v>0.77054993018673257</v>
      </c>
      <c r="E331" s="159">
        <f t="shared" si="166"/>
        <v>0.77188657057894694</v>
      </c>
      <c r="F331" s="159">
        <f t="shared" si="166"/>
        <v>0.77322971050531486</v>
      </c>
      <c r="G331" s="159">
        <f t="shared" si="166"/>
        <v>0.774616745481847</v>
      </c>
      <c r="H331" s="159">
        <f t="shared" si="166"/>
        <v>0.77604309877345601</v>
      </c>
      <c r="I331" s="159">
        <f t="shared" si="166"/>
        <v>0.77751798463637944</v>
      </c>
      <c r="J331" s="159">
        <f t="shared" si="166"/>
        <v>0.77907915062608435</v>
      </c>
      <c r="K331" s="159">
        <f t="shared" si="166"/>
        <v>0.78075869209350512</v>
      </c>
      <c r="L331" s="159">
        <f t="shared" si="166"/>
        <v>0.7825651958608596</v>
      </c>
      <c r="M331" s="159">
        <f t="shared" si="166"/>
        <v>0.78502300253222468</v>
      </c>
      <c r="N331" s="159">
        <f t="shared" si="166"/>
        <v>0.78828079082346869</v>
      </c>
      <c r="O331" s="159">
        <f t="shared" si="166"/>
        <v>0.7927000699358463</v>
      </c>
      <c r="P331" s="159">
        <f t="shared" si="166"/>
        <v>0.79847070776467943</v>
      </c>
      <c r="Q331" s="159">
        <f t="shared" si="166"/>
        <v>0.80590829108716444</v>
      </c>
      <c r="R331" s="159">
        <f t="shared" ref="R331:V331" si="167">IF(R313=0,"",R313/R295)</f>
        <v>0.81602597636066987</v>
      </c>
      <c r="S331" s="159">
        <f t="shared" si="167"/>
        <v>0.82865379390607674</v>
      </c>
      <c r="T331" s="159">
        <f t="shared" si="167"/>
        <v>0.84223074578279922</v>
      </c>
      <c r="U331" s="159">
        <f t="shared" si="167"/>
        <v>0.85519583405028909</v>
      </c>
      <c r="V331" s="159">
        <f t="shared" si="167"/>
        <v>0.86598806076798174</v>
      </c>
      <c r="W331" s="159">
        <f t="shared" ref="W331" si="168">IF(W313=0,"",W313/W295)</f>
        <v>0.87405909770422452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6071.4548174818092</v>
      </c>
      <c r="D351" s="117">
        <f t="shared" si="174"/>
        <v>6006.3825734381116</v>
      </c>
      <c r="E351" s="117">
        <f t="shared" si="174"/>
        <v>5935.388812201265</v>
      </c>
      <c r="F351" s="117">
        <f t="shared" si="174"/>
        <v>5492.4222859347556</v>
      </c>
      <c r="G351" s="117">
        <f t="shared" si="174"/>
        <v>5039.6157930365107</v>
      </c>
      <c r="H351" s="117">
        <f t="shared" si="174"/>
        <v>4958.768297885842</v>
      </c>
      <c r="I351" s="117">
        <f t="shared" si="174"/>
        <v>4584.9836794797629</v>
      </c>
      <c r="J351" s="117">
        <f t="shared" si="174"/>
        <v>4692.514380226984</v>
      </c>
      <c r="K351" s="117">
        <f t="shared" si="174"/>
        <v>4712.9451694596537</v>
      </c>
      <c r="L351" s="117">
        <f t="shared" si="174"/>
        <v>4709.1977966332415</v>
      </c>
      <c r="M351" s="117">
        <f t="shared" si="174"/>
        <v>4373.4774087683045</v>
      </c>
      <c r="N351" s="117">
        <f t="shared" si="174"/>
        <v>4206.7826339486137</v>
      </c>
      <c r="O351" s="117">
        <f t="shared" si="174"/>
        <v>3863.7491733541892</v>
      </c>
      <c r="P351" s="117">
        <f t="shared" si="174"/>
        <v>3497.6446796092532</v>
      </c>
      <c r="Q351" s="117">
        <f t="shared" si="174"/>
        <v>3308.4729370454729</v>
      </c>
      <c r="R351" s="117">
        <f t="shared" ref="R351:V351" si="175">R352+R354+R356+R365</f>
        <v>3212.5107539196929</v>
      </c>
      <c r="S351" s="117">
        <f t="shared" si="175"/>
        <v>3129.6749624813879</v>
      </c>
      <c r="T351" s="117">
        <f t="shared" si="175"/>
        <v>2964.2144135515082</v>
      </c>
      <c r="U351" s="117">
        <f t="shared" si="175"/>
        <v>2817.2121029365612</v>
      </c>
      <c r="V351" s="117">
        <f t="shared" si="175"/>
        <v>2746.2511183949691</v>
      </c>
      <c r="W351" s="117">
        <f t="shared" ref="W351" si="176">W352+W354+W356+W365</f>
        <v>2682.0794260508474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4634.7689766221674</v>
      </c>
      <c r="D352" s="122">
        <f t="shared" si="177"/>
        <v>4397.3566520681443</v>
      </c>
      <c r="E352" s="122">
        <f t="shared" si="177"/>
        <v>4307.6087796029396</v>
      </c>
      <c r="F352" s="122">
        <f t="shared" si="177"/>
        <v>3930.3032999107877</v>
      </c>
      <c r="G352" s="122">
        <f t="shared" si="177"/>
        <v>3454.3956977470425</v>
      </c>
      <c r="H352" s="122">
        <f t="shared" si="177"/>
        <v>3346.606582252954</v>
      </c>
      <c r="I352" s="122">
        <f t="shared" si="177"/>
        <v>2994.1203898684007</v>
      </c>
      <c r="J352" s="122">
        <f t="shared" si="177"/>
        <v>3171.8711476236413</v>
      </c>
      <c r="K352" s="122">
        <f t="shared" si="177"/>
        <v>3182.2102056593321</v>
      </c>
      <c r="L352" s="122">
        <f t="shared" si="177"/>
        <v>3049.7223968807807</v>
      </c>
      <c r="M352" s="122">
        <f t="shared" si="177"/>
        <v>2832.484748192403</v>
      </c>
      <c r="N352" s="122">
        <f t="shared" si="177"/>
        <v>2597.0432717407598</v>
      </c>
      <c r="O352" s="122">
        <f t="shared" si="177"/>
        <v>2291.0134674709539</v>
      </c>
      <c r="P352" s="122">
        <f t="shared" si="177"/>
        <v>1940.0985402666499</v>
      </c>
      <c r="Q352" s="122">
        <f t="shared" si="177"/>
        <v>1709.0833010330543</v>
      </c>
      <c r="R352" s="122">
        <f t="shared" si="177"/>
        <v>1615.4548395496522</v>
      </c>
      <c r="S352" s="122">
        <f t="shared" si="177"/>
        <v>1544.7451423456175</v>
      </c>
      <c r="T352" s="122">
        <f t="shared" si="177"/>
        <v>1432.8254958646958</v>
      </c>
      <c r="U352" s="122">
        <f t="shared" si="177"/>
        <v>1377.243843476122</v>
      </c>
      <c r="V352" s="122">
        <f t="shared" si="177"/>
        <v>1388.775500885906</v>
      </c>
      <c r="W352" s="122">
        <f t="shared" si="177"/>
        <v>1357.6305582350171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4634.7689766221674</v>
      </c>
      <c r="D353" s="98">
        <v>4397.3566520681443</v>
      </c>
      <c r="E353" s="98">
        <v>4307.6087796029396</v>
      </c>
      <c r="F353" s="98">
        <v>3930.3032999107877</v>
      </c>
      <c r="G353" s="98">
        <v>3454.3956977470425</v>
      </c>
      <c r="H353" s="98">
        <v>3346.606582252954</v>
      </c>
      <c r="I353" s="98">
        <v>2994.1203898684007</v>
      </c>
      <c r="J353" s="98">
        <v>3171.8711476236413</v>
      </c>
      <c r="K353" s="98">
        <v>3182.2102056593321</v>
      </c>
      <c r="L353" s="98">
        <v>3049.7223968807807</v>
      </c>
      <c r="M353" s="98">
        <v>2832.484748192403</v>
      </c>
      <c r="N353" s="98">
        <v>2597.0432717407598</v>
      </c>
      <c r="O353" s="98">
        <v>2291.0134674709539</v>
      </c>
      <c r="P353" s="98">
        <v>1940.0985402666499</v>
      </c>
      <c r="Q353" s="98">
        <v>1709.0833010330543</v>
      </c>
      <c r="R353" s="98">
        <v>1615.4548395496522</v>
      </c>
      <c r="S353" s="98">
        <v>1544.7451423456175</v>
      </c>
      <c r="T353" s="98">
        <v>1432.8254958646958</v>
      </c>
      <c r="U353" s="98">
        <v>1377.243843476122</v>
      </c>
      <c r="V353" s="98">
        <v>1388.775500885906</v>
      </c>
      <c r="W353" s="98">
        <v>1357.6305582350171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24.102831486007297</v>
      </c>
      <c r="D354" s="122">
        <f t="shared" si="178"/>
        <v>7.9152164147534831</v>
      </c>
      <c r="E354" s="122">
        <f t="shared" si="178"/>
        <v>37.179286515992601</v>
      </c>
      <c r="F354" s="122">
        <f t="shared" si="178"/>
        <v>28.50785841405018</v>
      </c>
      <c r="G354" s="122">
        <f t="shared" si="178"/>
        <v>30.934835909535611</v>
      </c>
      <c r="H354" s="122">
        <f t="shared" si="178"/>
        <v>50.766935304263413</v>
      </c>
      <c r="I354" s="122">
        <f t="shared" si="178"/>
        <v>35.99792041685776</v>
      </c>
      <c r="J354" s="122">
        <f t="shared" si="178"/>
        <v>38.122677369637564</v>
      </c>
      <c r="K354" s="122">
        <f t="shared" si="178"/>
        <v>42.934469143482282</v>
      </c>
      <c r="L354" s="122">
        <f t="shared" si="178"/>
        <v>48.354747498467582</v>
      </c>
      <c r="M354" s="122">
        <f t="shared" si="178"/>
        <v>62.070970612804352</v>
      </c>
      <c r="N354" s="122">
        <f t="shared" si="178"/>
        <v>73.536834607712592</v>
      </c>
      <c r="O354" s="122">
        <f t="shared" si="178"/>
        <v>82.909764979074055</v>
      </c>
      <c r="P354" s="122">
        <f t="shared" si="178"/>
        <v>93.042519208444389</v>
      </c>
      <c r="Q354" s="122">
        <f t="shared" si="178"/>
        <v>102.83490111832214</v>
      </c>
      <c r="R354" s="122">
        <f t="shared" si="178"/>
        <v>113.06024726484225</v>
      </c>
      <c r="S354" s="122">
        <f t="shared" si="178"/>
        <v>121.10350111157291</v>
      </c>
      <c r="T354" s="122">
        <f t="shared" si="178"/>
        <v>125.56056363125519</v>
      </c>
      <c r="U354" s="122">
        <f t="shared" si="178"/>
        <v>131.35516722147244</v>
      </c>
      <c r="V354" s="122">
        <f t="shared" si="178"/>
        <v>123.12931799286976</v>
      </c>
      <c r="W354" s="122">
        <f t="shared" si="178"/>
        <v>130.75970641200871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24.102831486007297</v>
      </c>
      <c r="D355" s="98">
        <f>RES_hhdet_in_fech!D147</f>
        <v>7.9152164147534831</v>
      </c>
      <c r="E355" s="98">
        <f>RES_hhdet_in_fech!E147</f>
        <v>37.179286515992601</v>
      </c>
      <c r="F355" s="98">
        <f>RES_hhdet_in_fech!F147</f>
        <v>28.50785841405018</v>
      </c>
      <c r="G355" s="98">
        <f>RES_hhdet_in_fech!G147</f>
        <v>30.934835909535611</v>
      </c>
      <c r="H355" s="98">
        <f>RES_hhdet_in_fech!H147</f>
        <v>50.766935304263413</v>
      </c>
      <c r="I355" s="98">
        <f>RES_hhdet_in_fech!I147</f>
        <v>35.99792041685776</v>
      </c>
      <c r="J355" s="98">
        <f>RES_hhdet_in_fech!J147</f>
        <v>38.122677369637564</v>
      </c>
      <c r="K355" s="98">
        <f>RES_hhdet_in_fech!K147</f>
        <v>42.934469143482282</v>
      </c>
      <c r="L355" s="98">
        <f>RES_hhdet_in_fech!L147</f>
        <v>48.354747498467582</v>
      </c>
      <c r="M355" s="98">
        <f>RES_hhdet_in_fech!M147</f>
        <v>62.070970612804352</v>
      </c>
      <c r="N355" s="98">
        <f>RES_hhdet_in_fech!N147</f>
        <v>73.536834607712592</v>
      </c>
      <c r="O355" s="98">
        <f>RES_hhdet_in_fech!O147</f>
        <v>82.909764979074055</v>
      </c>
      <c r="P355" s="98">
        <f>RES_hhdet_in_fech!P147</f>
        <v>93.042519208444389</v>
      </c>
      <c r="Q355" s="98">
        <f>RES_hhdet_in_fech!Q147</f>
        <v>102.83490111832214</v>
      </c>
      <c r="R355" s="98">
        <f>RES_hhdet_in_fech!R147</f>
        <v>113.06024726484225</v>
      </c>
      <c r="S355" s="98">
        <f>RES_hhdet_in_fech!S147</f>
        <v>121.10350111157291</v>
      </c>
      <c r="T355" s="98">
        <f>RES_hhdet_in_fech!T147</f>
        <v>125.56056363125519</v>
      </c>
      <c r="U355" s="98">
        <f>RES_hhdet_in_fech!U147</f>
        <v>131.35516722147244</v>
      </c>
      <c r="V355" s="98">
        <f>RES_hhdet_in_fech!V147</f>
        <v>123.12931799286976</v>
      </c>
      <c r="W355" s="98">
        <f>RES_hhdet_in_fech!W147</f>
        <v>130.75970641200871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1172.9139125993208</v>
      </c>
      <c r="D356" s="122">
        <v>1361.3164701227338</v>
      </c>
      <c r="E356" s="122">
        <v>1351.6432506297488</v>
      </c>
      <c r="F356" s="122">
        <v>1287.883864001519</v>
      </c>
      <c r="G356" s="122">
        <v>1308.1222190997291</v>
      </c>
      <c r="H356" s="122">
        <v>1292.2576608533434</v>
      </c>
      <c r="I356" s="122">
        <v>1303.423896511714</v>
      </c>
      <c r="J356" s="122">
        <v>1224.7285983598299</v>
      </c>
      <c r="K356" s="122">
        <v>1252.7198329713244</v>
      </c>
      <c r="L356" s="122">
        <v>1324.3448992106246</v>
      </c>
      <c r="M356" s="122">
        <v>1193.7578334804598</v>
      </c>
      <c r="N356" s="122">
        <v>1252.3196103917749</v>
      </c>
      <c r="O356" s="122">
        <v>1213.0395651531585</v>
      </c>
      <c r="P356" s="122">
        <v>1195.0443491876847</v>
      </c>
      <c r="Q356" s="122">
        <v>1234.182417459104</v>
      </c>
      <c r="R356" s="122">
        <v>1229.3948346532773</v>
      </c>
      <c r="S356" s="122">
        <v>1216.9026351205423</v>
      </c>
      <c r="T356" s="122">
        <v>1166.3014156185027</v>
      </c>
      <c r="U356" s="122">
        <v>1075.8125754627606</v>
      </c>
      <c r="V356" s="122">
        <v>1007.4894660972185</v>
      </c>
      <c r="W356" s="122">
        <v>969.79502982292388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1270.4240229441673</v>
      </c>
      <c r="D361" s="101">
        <v>1454.3041071709561</v>
      </c>
      <c r="E361" s="101">
        <v>1449.3706973941767</v>
      </c>
      <c r="F361" s="101">
        <v>1402.4057222346555</v>
      </c>
      <c r="G361" s="101">
        <v>1404.3588042850513</v>
      </c>
      <c r="H361" s="101">
        <v>1377.1217164633558</v>
      </c>
      <c r="I361" s="101">
        <v>1427.3364856280771</v>
      </c>
      <c r="J361" s="101">
        <v>1308.2229260280833</v>
      </c>
      <c r="K361" s="101">
        <v>1382.2388734335184</v>
      </c>
      <c r="L361" s="101">
        <v>1350.3320533326369</v>
      </c>
      <c r="M361" s="101">
        <v>1369.3927481228147</v>
      </c>
      <c r="N361" s="101">
        <v>1332.9008649134082</v>
      </c>
      <c r="O361" s="101">
        <v>1308.7040246525744</v>
      </c>
      <c r="P361" s="101">
        <v>1315.8910184720362</v>
      </c>
      <c r="Q361" s="101">
        <v>1307.5212811095653</v>
      </c>
      <c r="R361" s="101">
        <v>1313.2882806910629</v>
      </c>
      <c r="S361" s="101">
        <v>1286.2498655860334</v>
      </c>
      <c r="T361" s="101">
        <v>1215.0263259614628</v>
      </c>
      <c r="U361" s="101">
        <v>1139.9632564763726</v>
      </c>
      <c r="V361" s="101">
        <v>1059.1541662513989</v>
      </c>
      <c r="W361" s="101">
        <v>1020.4230426154323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1091.0206558643908</v>
      </c>
      <c r="D362" s="104">
        <v>1259.7453588854448</v>
      </c>
      <c r="E362" s="104">
        <v>1251.8798153910618</v>
      </c>
      <c r="F362" s="104">
        <v>1212.5914595103022</v>
      </c>
      <c r="G362" s="104">
        <v>1217.5019645955699</v>
      </c>
      <c r="H362" s="104">
        <v>1191.1861463469895</v>
      </c>
      <c r="I362" s="104">
        <v>1248.5518312718175</v>
      </c>
      <c r="J362" s="104">
        <v>1127.6717403089158</v>
      </c>
      <c r="K362" s="104">
        <v>1198.6548314880686</v>
      </c>
      <c r="L362" s="104">
        <v>1144.2910456509685</v>
      </c>
      <c r="M362" s="104">
        <v>1178.8175736790326</v>
      </c>
      <c r="N362" s="104">
        <v>1143.8687312330835</v>
      </c>
      <c r="O362" s="104">
        <v>1132.3922010402791</v>
      </c>
      <c r="P362" s="104">
        <v>1153.2413423480702</v>
      </c>
      <c r="Q362" s="104">
        <v>1154.434414663159</v>
      </c>
      <c r="R362" s="104">
        <v>1169.6371630979131</v>
      </c>
      <c r="S362" s="104">
        <v>1151.0568243563068</v>
      </c>
      <c r="T362" s="104">
        <v>1085.2506463579998</v>
      </c>
      <c r="U362" s="104">
        <v>1019.3052917026272</v>
      </c>
      <c r="V362" s="104">
        <v>949.39430374639494</v>
      </c>
      <c r="W362" s="104">
        <v>917.30001403614494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617.51671661786725</v>
      </c>
      <c r="D363" s="98">
        <v>743.49803560172359</v>
      </c>
      <c r="E363" s="98">
        <v>724.8307210488739</v>
      </c>
      <c r="F363" s="98">
        <v>702.80488369491002</v>
      </c>
      <c r="G363" s="98">
        <v>713.14074656085882</v>
      </c>
      <c r="H363" s="98">
        <v>686.98583812688514</v>
      </c>
      <c r="I363" s="98">
        <v>760.27156469362535</v>
      </c>
      <c r="J363" s="98">
        <v>631.07937482728391</v>
      </c>
      <c r="K363" s="98">
        <v>688.89213555452488</v>
      </c>
      <c r="L363" s="98">
        <v>568.7771043462842</v>
      </c>
      <c r="M363" s="98">
        <v>634.5645098584107</v>
      </c>
      <c r="N363" s="98">
        <v>589.15957774448168</v>
      </c>
      <c r="O363" s="98">
        <v>591.46561197809206</v>
      </c>
      <c r="P363" s="98">
        <v>619.75616217795152</v>
      </c>
      <c r="Q363" s="98">
        <v>622.62418581502868</v>
      </c>
      <c r="R363" s="98">
        <v>647.9904509141362</v>
      </c>
      <c r="S363" s="98">
        <v>638.3671182505218</v>
      </c>
      <c r="T363" s="98">
        <v>575.97520871265749</v>
      </c>
      <c r="U363" s="98">
        <v>521.47059115893489</v>
      </c>
      <c r="V363" s="98">
        <v>479.5558139981996</v>
      </c>
      <c r="W363" s="98">
        <v>460.52466723604317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473.50393924652366</v>
      </c>
      <c r="D364" s="98">
        <v>516.24732328372113</v>
      </c>
      <c r="E364" s="98">
        <v>527.04909434218803</v>
      </c>
      <c r="F364" s="98">
        <v>509.78657581539215</v>
      </c>
      <c r="G364" s="98">
        <v>504.36121803471099</v>
      </c>
      <c r="H364" s="98">
        <v>504.20030822010449</v>
      </c>
      <c r="I364" s="98">
        <v>488.28026657819197</v>
      </c>
      <c r="J364" s="98">
        <v>496.59236548163193</v>
      </c>
      <c r="K364" s="98">
        <v>509.76269593354374</v>
      </c>
      <c r="L364" s="98">
        <v>575.51394130468441</v>
      </c>
      <c r="M364" s="98">
        <v>544.25306382062195</v>
      </c>
      <c r="N364" s="98">
        <v>554.70915348860194</v>
      </c>
      <c r="O364" s="98">
        <v>540.92658906218708</v>
      </c>
      <c r="P364" s="98">
        <v>533.48518017011872</v>
      </c>
      <c r="Q364" s="98">
        <v>531.81022884813035</v>
      </c>
      <c r="R364" s="98">
        <v>521.64671218377691</v>
      </c>
      <c r="S364" s="98">
        <v>512.68970610578515</v>
      </c>
      <c r="T364" s="98">
        <v>509.27543764534244</v>
      </c>
      <c r="U364" s="98">
        <v>497.83470054369218</v>
      </c>
      <c r="V364" s="98">
        <v>469.83848974819551</v>
      </c>
      <c r="W364" s="98">
        <v>456.77534680010183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239.66909677431332</v>
      </c>
      <c r="D365" s="122">
        <v>239.79423483247996</v>
      </c>
      <c r="E365" s="122">
        <v>238.95749545258417</v>
      </c>
      <c r="F365" s="122">
        <v>245.72726360839866</v>
      </c>
      <c r="G365" s="122">
        <v>246.16304028020281</v>
      </c>
      <c r="H365" s="122">
        <v>269.13711947528077</v>
      </c>
      <c r="I365" s="122">
        <v>251.44147268279121</v>
      </c>
      <c r="J365" s="122">
        <v>257.79195687387528</v>
      </c>
      <c r="K365" s="122">
        <v>235.08066168551551</v>
      </c>
      <c r="L365" s="122">
        <v>286.77575304336796</v>
      </c>
      <c r="M365" s="122">
        <v>285.1638564826369</v>
      </c>
      <c r="N365" s="122">
        <v>283.88291720836639</v>
      </c>
      <c r="O365" s="122">
        <v>276.78637575100265</v>
      </c>
      <c r="P365" s="122">
        <v>269.45927094647436</v>
      </c>
      <c r="Q365" s="122">
        <v>262.37231743499194</v>
      </c>
      <c r="R365" s="122">
        <v>254.60083245192098</v>
      </c>
      <c r="S365" s="122">
        <v>246.92368390365527</v>
      </c>
      <c r="T365" s="122">
        <v>239.5269384370543</v>
      </c>
      <c r="U365" s="122">
        <v>232.80051677620602</v>
      </c>
      <c r="V365" s="122">
        <v>226.8568334189747</v>
      </c>
      <c r="W365" s="122">
        <v>223.89413158089786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239.66909677431332</v>
      </c>
      <c r="D367" s="33">
        <v>239.79423483247996</v>
      </c>
      <c r="E367" s="33">
        <v>238.95749545258417</v>
      </c>
      <c r="F367" s="33">
        <v>245.72726360839866</v>
      </c>
      <c r="G367" s="33">
        <v>246.16304028020281</v>
      </c>
      <c r="H367" s="33">
        <v>269.13711947528077</v>
      </c>
      <c r="I367" s="33">
        <v>251.44147268279121</v>
      </c>
      <c r="J367" s="33">
        <v>257.79195687387528</v>
      </c>
      <c r="K367" s="33">
        <v>235.08066168551551</v>
      </c>
      <c r="L367" s="33">
        <v>286.77575304336796</v>
      </c>
      <c r="M367" s="33">
        <v>285.1638564826369</v>
      </c>
      <c r="N367" s="33">
        <v>283.88291720836639</v>
      </c>
      <c r="O367" s="33">
        <v>276.78637575100265</v>
      </c>
      <c r="P367" s="33">
        <v>269.45927094647436</v>
      </c>
      <c r="Q367" s="33">
        <v>262.37231743499194</v>
      </c>
      <c r="R367" s="33">
        <v>254.60083245192098</v>
      </c>
      <c r="S367" s="33">
        <v>246.92368390365527</v>
      </c>
      <c r="T367" s="33">
        <v>239.5269384370543</v>
      </c>
      <c r="U367" s="33">
        <v>232.80051677620602</v>
      </c>
      <c r="V367" s="33">
        <v>226.8568334189747</v>
      </c>
      <c r="W367" s="33">
        <v>223.89413158089786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9161.8982995689476</v>
      </c>
      <c r="D369" s="117">
        <f t="shared" si="179"/>
        <v>9290.8601321641872</v>
      </c>
      <c r="E369" s="117">
        <f t="shared" si="179"/>
        <v>9655.5335887870788</v>
      </c>
      <c r="F369" s="117">
        <f t="shared" si="179"/>
        <v>9297.454223711673</v>
      </c>
      <c r="G369" s="117">
        <f t="shared" si="179"/>
        <v>8719.6291206661081</v>
      </c>
      <c r="H369" s="117">
        <f t="shared" si="179"/>
        <v>8927.604586946185</v>
      </c>
      <c r="I369" s="117">
        <f t="shared" si="179"/>
        <v>8458.9584546940423</v>
      </c>
      <c r="J369" s="117">
        <f t="shared" si="179"/>
        <v>9185.7184015485036</v>
      </c>
      <c r="K369" s="117">
        <f t="shared" si="179"/>
        <v>9657.4109413916049</v>
      </c>
      <c r="L369" s="117">
        <f t="shared" si="179"/>
        <v>9735.131392227102</v>
      </c>
      <c r="M369" s="117">
        <f t="shared" si="179"/>
        <v>9603.3933738100095</v>
      </c>
      <c r="N369" s="117">
        <f t="shared" si="179"/>
        <v>9353.9841481041949</v>
      </c>
      <c r="O369" s="117">
        <f t="shared" si="179"/>
        <v>8845.1447988220116</v>
      </c>
      <c r="P369" s="117">
        <f t="shared" si="179"/>
        <v>8121.3976114146653</v>
      </c>
      <c r="Q369" s="117">
        <f t="shared" si="179"/>
        <v>7639.5886367251933</v>
      </c>
      <c r="R369" s="117">
        <f t="shared" ref="R369:V369" si="180">R370+R372+R374+R383</f>
        <v>7477.4615326920311</v>
      </c>
      <c r="S369" s="117">
        <f t="shared" si="180"/>
        <v>7316.5495697564065</v>
      </c>
      <c r="T369" s="117">
        <f t="shared" si="180"/>
        <v>6928.0440560743918</v>
      </c>
      <c r="U369" s="117">
        <f t="shared" si="180"/>
        <v>6734.4908982069555</v>
      </c>
      <c r="V369" s="117">
        <f t="shared" si="180"/>
        <v>6717.7878754908497</v>
      </c>
      <c r="W369" s="117">
        <f t="shared" ref="W369" si="181">W370+W372+W374+W383</f>
        <v>6657.6396567948577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7993.5846257815147</v>
      </c>
      <c r="D370" s="122">
        <f t="shared" si="182"/>
        <v>8028.8676296125223</v>
      </c>
      <c r="E370" s="122">
        <f t="shared" si="182"/>
        <v>8313.1509834208737</v>
      </c>
      <c r="F370" s="122">
        <f t="shared" si="182"/>
        <v>8003.5782473492382</v>
      </c>
      <c r="G370" s="122">
        <f t="shared" si="182"/>
        <v>7412.1000798107825</v>
      </c>
      <c r="H370" s="122">
        <f t="shared" si="182"/>
        <v>7555.9041358218183</v>
      </c>
      <c r="I370" s="122">
        <f t="shared" si="182"/>
        <v>7104.0898674031478</v>
      </c>
      <c r="J370" s="122">
        <f t="shared" si="182"/>
        <v>7900.227286218731</v>
      </c>
      <c r="K370" s="122">
        <f t="shared" si="182"/>
        <v>8312.3143335330587</v>
      </c>
      <c r="L370" s="122">
        <f t="shared" si="182"/>
        <v>8346.7663742561326</v>
      </c>
      <c r="M370" s="122">
        <f t="shared" si="182"/>
        <v>8140.8236378102947</v>
      </c>
      <c r="N370" s="122">
        <f t="shared" si="182"/>
        <v>7858.696464344549</v>
      </c>
      <c r="O370" s="122">
        <f t="shared" si="182"/>
        <v>7310.924019634148</v>
      </c>
      <c r="P370" s="122">
        <f t="shared" si="182"/>
        <v>6512.6476318646528</v>
      </c>
      <c r="Q370" s="122">
        <f t="shared" si="182"/>
        <v>5969.3531803472397</v>
      </c>
      <c r="R370" s="122">
        <f t="shared" si="182"/>
        <v>5740.1999639708238</v>
      </c>
      <c r="S370" s="122">
        <f t="shared" si="182"/>
        <v>5548.1803396460409</v>
      </c>
      <c r="T370" s="122">
        <f t="shared" si="182"/>
        <v>5181.442177219702</v>
      </c>
      <c r="U370" s="122">
        <f t="shared" si="182"/>
        <v>5007.4020808077776</v>
      </c>
      <c r="V370" s="122">
        <f t="shared" si="182"/>
        <v>5082.1414440670433</v>
      </c>
      <c r="W370" s="122">
        <f t="shared" si="182"/>
        <v>5004.838430785966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7993.5846257815147</v>
      </c>
      <c r="D371" s="98">
        <v>8028.8676296125223</v>
      </c>
      <c r="E371" s="98">
        <v>8313.1509834208737</v>
      </c>
      <c r="F371" s="98">
        <v>8003.5782473492382</v>
      </c>
      <c r="G371" s="98">
        <v>7412.1000798107825</v>
      </c>
      <c r="H371" s="98">
        <v>7555.9041358218183</v>
      </c>
      <c r="I371" s="98">
        <v>7104.0898674031478</v>
      </c>
      <c r="J371" s="98">
        <v>7900.227286218731</v>
      </c>
      <c r="K371" s="98">
        <v>8312.3143335330587</v>
      </c>
      <c r="L371" s="98">
        <v>8346.7663742561326</v>
      </c>
      <c r="M371" s="98">
        <v>8140.8236378102947</v>
      </c>
      <c r="N371" s="98">
        <v>7858.696464344549</v>
      </c>
      <c r="O371" s="98">
        <v>7310.924019634148</v>
      </c>
      <c r="P371" s="98">
        <v>6512.6476318646528</v>
      </c>
      <c r="Q371" s="98">
        <v>5969.3531803472397</v>
      </c>
      <c r="R371" s="98">
        <v>5740.1999639708238</v>
      </c>
      <c r="S371" s="98">
        <v>5548.1803396460409</v>
      </c>
      <c r="T371" s="98">
        <v>5181.442177219702</v>
      </c>
      <c r="U371" s="98">
        <v>5007.4020808077776</v>
      </c>
      <c r="V371" s="98">
        <v>5082.1414440670433</v>
      </c>
      <c r="W371" s="98">
        <v>5004.838430785966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62.909840065030629</v>
      </c>
      <c r="D372" s="122">
        <f t="shared" si="183"/>
        <v>21.406387789651681</v>
      </c>
      <c r="E372" s="122">
        <f t="shared" si="183"/>
        <v>104.09668507766001</v>
      </c>
      <c r="F372" s="122">
        <f t="shared" si="183"/>
        <v>82.540405241169694</v>
      </c>
      <c r="G372" s="122">
        <f t="shared" si="183"/>
        <v>92.549695559305249</v>
      </c>
      <c r="H372" s="122">
        <f t="shared" si="183"/>
        <v>156.81771152488173</v>
      </c>
      <c r="I372" s="122">
        <f t="shared" si="183"/>
        <v>114.73186843935306</v>
      </c>
      <c r="J372" s="122">
        <f t="shared" si="183"/>
        <v>125.31635584266299</v>
      </c>
      <c r="K372" s="122">
        <f t="shared" si="183"/>
        <v>145.53353867689762</v>
      </c>
      <c r="L372" s="122">
        <f t="shared" si="183"/>
        <v>168.9895591112325</v>
      </c>
      <c r="M372" s="122">
        <f t="shared" si="183"/>
        <v>224.71827055093982</v>
      </c>
      <c r="N372" s="122">
        <f t="shared" si="183"/>
        <v>277.39275042909441</v>
      </c>
      <c r="O372" s="122">
        <f t="shared" si="183"/>
        <v>327.78015438853288</v>
      </c>
      <c r="P372" s="122">
        <f t="shared" si="183"/>
        <v>386.13279317602775</v>
      </c>
      <c r="Q372" s="122">
        <f t="shared" si="183"/>
        <v>444.14731853557447</v>
      </c>
      <c r="R372" s="122">
        <f t="shared" si="183"/>
        <v>500.29547190574004</v>
      </c>
      <c r="S372" s="122">
        <f t="shared" si="183"/>
        <v>546.10488203678437</v>
      </c>
      <c r="T372" s="122">
        <f t="shared" si="183"/>
        <v>575.05509979182739</v>
      </c>
      <c r="U372" s="122">
        <f t="shared" si="183"/>
        <v>610.02386711584631</v>
      </c>
      <c r="V372" s="122">
        <f t="shared" si="183"/>
        <v>579.87945869284192</v>
      </c>
      <c r="W372" s="122">
        <f t="shared" si="183"/>
        <v>624.19172141723595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62.909840065030629</v>
      </c>
      <c r="D373" s="98">
        <f>RES_hhdet_in_tesh!D147</f>
        <v>21.406387789651681</v>
      </c>
      <c r="E373" s="98">
        <f>RES_hhdet_in_tesh!E147</f>
        <v>104.09668507766001</v>
      </c>
      <c r="F373" s="98">
        <f>RES_hhdet_in_tesh!F147</f>
        <v>82.540405241169694</v>
      </c>
      <c r="G373" s="98">
        <f>RES_hhdet_in_tesh!G147</f>
        <v>92.549695559305249</v>
      </c>
      <c r="H373" s="98">
        <f>RES_hhdet_in_tesh!H147</f>
        <v>156.81771152488173</v>
      </c>
      <c r="I373" s="98">
        <f>RES_hhdet_in_tesh!I147</f>
        <v>114.73186843935306</v>
      </c>
      <c r="J373" s="98">
        <f>RES_hhdet_in_tesh!J147</f>
        <v>125.31635584266299</v>
      </c>
      <c r="K373" s="98">
        <f>RES_hhdet_in_tesh!K147</f>
        <v>145.53353867689762</v>
      </c>
      <c r="L373" s="98">
        <f>RES_hhdet_in_tesh!L147</f>
        <v>168.9895591112325</v>
      </c>
      <c r="M373" s="98">
        <f>RES_hhdet_in_tesh!M147</f>
        <v>224.71827055093982</v>
      </c>
      <c r="N373" s="98">
        <f>RES_hhdet_in_tesh!N147</f>
        <v>277.39275042909441</v>
      </c>
      <c r="O373" s="98">
        <f>RES_hhdet_in_tesh!O147</f>
        <v>327.78015438853288</v>
      </c>
      <c r="P373" s="98">
        <f>RES_hhdet_in_tesh!P147</f>
        <v>386.13279317602775</v>
      </c>
      <c r="Q373" s="98">
        <f>RES_hhdet_in_tesh!Q147</f>
        <v>444.14731853557447</v>
      </c>
      <c r="R373" s="98">
        <f>RES_hhdet_in_tesh!R147</f>
        <v>500.29547190574004</v>
      </c>
      <c r="S373" s="98">
        <f>RES_hhdet_in_tesh!S147</f>
        <v>546.10488203678437</v>
      </c>
      <c r="T373" s="98">
        <f>RES_hhdet_in_tesh!T147</f>
        <v>575.05509979182739</v>
      </c>
      <c r="U373" s="98">
        <f>RES_hhdet_in_tesh!U147</f>
        <v>610.02386711584631</v>
      </c>
      <c r="V373" s="98">
        <f>RES_hhdet_in_tesh!V147</f>
        <v>579.87945869284192</v>
      </c>
      <c r="W373" s="98">
        <f>RES_hhdet_in_tesh!W147</f>
        <v>624.19172141723595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921.03575592236564</v>
      </c>
      <c r="D374" s="122">
        <v>1055.8126838526648</v>
      </c>
      <c r="E374" s="122">
        <v>1053.8378386095158</v>
      </c>
      <c r="F374" s="122">
        <v>1021.3319502180794</v>
      </c>
      <c r="G374" s="122">
        <v>1024.297332176252</v>
      </c>
      <c r="H374" s="122">
        <v>1006.0207354069254</v>
      </c>
      <c r="I374" s="122">
        <v>1044.6364517572144</v>
      </c>
      <c r="J374" s="122">
        <v>959.33442068757449</v>
      </c>
      <c r="K374" s="122">
        <v>1016.0217992275891</v>
      </c>
      <c r="L374" s="122">
        <v>994.95473551120756</v>
      </c>
      <c r="M374" s="122">
        <v>1013.9912786191077</v>
      </c>
      <c r="N374" s="122">
        <v>994.11548285226684</v>
      </c>
      <c r="O374" s="122">
        <v>987.03204538422256</v>
      </c>
      <c r="P374" s="122">
        <v>1007.4618515875989</v>
      </c>
      <c r="Q374" s="122">
        <v>1014.6401118697656</v>
      </c>
      <c r="R374" s="122">
        <v>1029.2052039316493</v>
      </c>
      <c r="S374" s="122">
        <v>1017.6501006015523</v>
      </c>
      <c r="T374" s="122">
        <v>969.80982706795237</v>
      </c>
      <c r="U374" s="122">
        <v>917.9749181715647</v>
      </c>
      <c r="V374" s="122">
        <v>859.31166348650174</v>
      </c>
      <c r="W374" s="122">
        <v>832.91280196078492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920.9171403180369</v>
      </c>
      <c r="D379" s="101">
        <v>1055.6829537798906</v>
      </c>
      <c r="E379" s="101">
        <v>1053.6827527400415</v>
      </c>
      <c r="F379" s="101">
        <v>1021.0839700869002</v>
      </c>
      <c r="G379" s="101">
        <v>1024.154223043357</v>
      </c>
      <c r="H379" s="101">
        <v>1005.9974490170792</v>
      </c>
      <c r="I379" s="101">
        <v>1044.5646964410557</v>
      </c>
      <c r="J379" s="101">
        <v>959.3128569357998</v>
      </c>
      <c r="K379" s="101">
        <v>1015.8966573505015</v>
      </c>
      <c r="L379" s="101">
        <v>995.00278511614954</v>
      </c>
      <c r="M379" s="101">
        <v>1013.7425952774037</v>
      </c>
      <c r="N379" s="101">
        <v>994.11230136794529</v>
      </c>
      <c r="O379" s="101">
        <v>987.04649800605353</v>
      </c>
      <c r="P379" s="101">
        <v>1006.8301494704306</v>
      </c>
      <c r="Q379" s="101">
        <v>1014.4302096559888</v>
      </c>
      <c r="R379" s="101">
        <v>1028.9876253038717</v>
      </c>
      <c r="S379" s="101">
        <v>1017.5806676543941</v>
      </c>
      <c r="T379" s="101">
        <v>970.18524270792466</v>
      </c>
      <c r="U379" s="101">
        <v>918.13714011229763</v>
      </c>
      <c r="V379" s="101">
        <v>859.56561183591486</v>
      </c>
      <c r="W379" s="101">
        <v>833.07244836748953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921.13537449631383</v>
      </c>
      <c r="D380" s="104">
        <v>1055.9543890090797</v>
      </c>
      <c r="E380" s="104">
        <v>1053.9961554346039</v>
      </c>
      <c r="F380" s="104">
        <v>1021.4949847743694</v>
      </c>
      <c r="G380" s="104">
        <v>1024.4320895143255</v>
      </c>
      <c r="H380" s="104">
        <v>1006.048469064859</v>
      </c>
      <c r="I380" s="104">
        <v>1044.6682270789768</v>
      </c>
      <c r="J380" s="104">
        <v>959.35948718075451</v>
      </c>
      <c r="K380" s="104">
        <v>1016.0740370742114</v>
      </c>
      <c r="L380" s="104">
        <v>994.62182039125241</v>
      </c>
      <c r="M380" s="104">
        <v>1014.0124326916959</v>
      </c>
      <c r="N380" s="104">
        <v>994.11976467654119</v>
      </c>
      <c r="O380" s="104">
        <v>987.01986148791161</v>
      </c>
      <c r="P380" s="104">
        <v>1007.6803685569204</v>
      </c>
      <c r="Q380" s="104">
        <v>1014.8683575978546</v>
      </c>
      <c r="R380" s="104">
        <v>1029.3601861476654</v>
      </c>
      <c r="S380" s="104">
        <v>1017.7160278010766</v>
      </c>
      <c r="T380" s="104">
        <v>969.18534718285878</v>
      </c>
      <c r="U380" s="104">
        <v>917.83202457959817</v>
      </c>
      <c r="V380" s="104">
        <v>859.02610738061412</v>
      </c>
      <c r="W380" s="104">
        <v>832.74726829319627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447.63143524979006</v>
      </c>
      <c r="D381" s="98">
        <v>539.70706572535835</v>
      </c>
      <c r="E381" s="98">
        <v>526.94706109241588</v>
      </c>
      <c r="F381" s="98">
        <v>511.70840895897737</v>
      </c>
      <c r="G381" s="98">
        <v>520.07087147961442</v>
      </c>
      <c r="H381" s="98">
        <v>501.84816084475449</v>
      </c>
      <c r="I381" s="98">
        <v>556.38796050078463</v>
      </c>
      <c r="J381" s="98">
        <v>462.76712169912258</v>
      </c>
      <c r="K381" s="98">
        <v>506.31134114066776</v>
      </c>
      <c r="L381" s="98">
        <v>419.10787908656789</v>
      </c>
      <c r="M381" s="98">
        <v>469.75936887107389</v>
      </c>
      <c r="N381" s="98">
        <v>439.41061118793931</v>
      </c>
      <c r="O381" s="98">
        <v>446.09327242572459</v>
      </c>
      <c r="P381" s="98">
        <v>474.19518838680153</v>
      </c>
      <c r="Q381" s="98">
        <v>483.05812874972435</v>
      </c>
      <c r="R381" s="98">
        <v>507.71347396388853</v>
      </c>
      <c r="S381" s="98">
        <v>505.02632169529159</v>
      </c>
      <c r="T381" s="98">
        <v>459.90990953751634</v>
      </c>
      <c r="U381" s="98">
        <v>419.99732403590593</v>
      </c>
      <c r="V381" s="98">
        <v>389.18761763241861</v>
      </c>
      <c r="W381" s="98">
        <v>375.97192149309444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473.50393924652366</v>
      </c>
      <c r="D382" s="98">
        <v>516.24732328372113</v>
      </c>
      <c r="E382" s="98">
        <v>527.04909434218803</v>
      </c>
      <c r="F382" s="98">
        <v>509.78657581539215</v>
      </c>
      <c r="G382" s="98">
        <v>504.36121803471099</v>
      </c>
      <c r="H382" s="98">
        <v>504.20030822010449</v>
      </c>
      <c r="I382" s="98">
        <v>488.28026657819197</v>
      </c>
      <c r="J382" s="98">
        <v>496.59236548163193</v>
      </c>
      <c r="K382" s="98">
        <v>509.76269593354374</v>
      </c>
      <c r="L382" s="98">
        <v>575.51394130468441</v>
      </c>
      <c r="M382" s="98">
        <v>544.25306382062195</v>
      </c>
      <c r="N382" s="98">
        <v>554.70915348860194</v>
      </c>
      <c r="O382" s="98">
        <v>540.92658906218708</v>
      </c>
      <c r="P382" s="98">
        <v>533.48518017011872</v>
      </c>
      <c r="Q382" s="98">
        <v>531.81022884813035</v>
      </c>
      <c r="R382" s="98">
        <v>521.64671218377691</v>
      </c>
      <c r="S382" s="98">
        <v>512.68970610578515</v>
      </c>
      <c r="T382" s="98">
        <v>509.27543764534244</v>
      </c>
      <c r="U382" s="98">
        <v>497.83470054369218</v>
      </c>
      <c r="V382" s="98">
        <v>469.83848974819551</v>
      </c>
      <c r="W382" s="98">
        <v>456.77534680010183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184.36807780003679</v>
      </c>
      <c r="D383" s="122">
        <v>184.77343090934838</v>
      </c>
      <c r="E383" s="122">
        <v>184.44808167902949</v>
      </c>
      <c r="F383" s="122">
        <v>190.00362090318526</v>
      </c>
      <c r="G383" s="122">
        <v>190.68201311976748</v>
      </c>
      <c r="H383" s="122">
        <v>208.86200419255869</v>
      </c>
      <c r="I383" s="122">
        <v>195.50026709432709</v>
      </c>
      <c r="J383" s="122">
        <v>200.84033879953495</v>
      </c>
      <c r="K383" s="122">
        <v>183.54126995405883</v>
      </c>
      <c r="L383" s="122">
        <v>224.42072334852875</v>
      </c>
      <c r="M383" s="122">
        <v>223.86018682966804</v>
      </c>
      <c r="N383" s="122">
        <v>223.77945047828433</v>
      </c>
      <c r="O383" s="122">
        <v>219.40857941510922</v>
      </c>
      <c r="P383" s="122">
        <v>215.15533478638591</v>
      </c>
      <c r="Q383" s="122">
        <v>211.44802597261338</v>
      </c>
      <c r="R383" s="122">
        <v>207.76089288381812</v>
      </c>
      <c r="S383" s="122">
        <v>204.61424747202878</v>
      </c>
      <c r="T383" s="122">
        <v>201.73695199491087</v>
      </c>
      <c r="U383" s="122">
        <v>199.09003211176582</v>
      </c>
      <c r="V383" s="122">
        <v>196.455309244463</v>
      </c>
      <c r="W383" s="122">
        <v>195.69670263087048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184.36807780003679</v>
      </c>
      <c r="D385" s="33">
        <v>184.77343090934838</v>
      </c>
      <c r="E385" s="33">
        <v>184.44808167902949</v>
      </c>
      <c r="F385" s="33">
        <v>190.00362090318526</v>
      </c>
      <c r="G385" s="33">
        <v>190.68201311976748</v>
      </c>
      <c r="H385" s="33">
        <v>208.86200419255869</v>
      </c>
      <c r="I385" s="33">
        <v>195.50026709432709</v>
      </c>
      <c r="J385" s="33">
        <v>200.84033879953495</v>
      </c>
      <c r="K385" s="33">
        <v>183.54126995405883</v>
      </c>
      <c r="L385" s="33">
        <v>224.42072334852875</v>
      </c>
      <c r="M385" s="33">
        <v>223.86018682966804</v>
      </c>
      <c r="N385" s="33">
        <v>223.77945047828433</v>
      </c>
      <c r="O385" s="33">
        <v>219.40857941510922</v>
      </c>
      <c r="P385" s="33">
        <v>215.15533478638591</v>
      </c>
      <c r="Q385" s="33">
        <v>211.44802597261338</v>
      </c>
      <c r="R385" s="33">
        <v>207.76089288381812</v>
      </c>
      <c r="S385" s="33">
        <v>204.61424747202878</v>
      </c>
      <c r="T385" s="33">
        <v>201.73695199491087</v>
      </c>
      <c r="U385" s="33">
        <v>199.09003211176582</v>
      </c>
      <c r="V385" s="33">
        <v>196.455309244463</v>
      </c>
      <c r="W385" s="33">
        <v>195.69670263087048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56.339522448974364</v>
      </c>
      <c r="D405" s="118">
        <f t="shared" si="189"/>
        <v>55.371079137666214</v>
      </c>
      <c r="E405" s="118">
        <f t="shared" si="189"/>
        <v>54.325658812340947</v>
      </c>
      <c r="F405" s="118">
        <f t="shared" si="189"/>
        <v>49.449966397395464</v>
      </c>
      <c r="G405" s="118">
        <f t="shared" si="189"/>
        <v>44.76536719085783</v>
      </c>
      <c r="H405" s="118">
        <f t="shared" si="189"/>
        <v>43.68794608749549</v>
      </c>
      <c r="I405" s="118">
        <f t="shared" si="189"/>
        <v>39.704024611816671</v>
      </c>
      <c r="J405" s="118">
        <f t="shared" si="189"/>
        <v>40.114908705606027</v>
      </c>
      <c r="K405" s="118">
        <f t="shared" si="189"/>
        <v>40.186035087962395</v>
      </c>
      <c r="L405" s="118">
        <f t="shared" si="189"/>
        <v>39.874313791593352</v>
      </c>
      <c r="M405" s="118">
        <f t="shared" si="189"/>
        <v>36.228831932745841</v>
      </c>
      <c r="N405" s="118">
        <f t="shared" si="189"/>
        <v>34.669454444976964</v>
      </c>
      <c r="O405" s="118">
        <f t="shared" si="189"/>
        <v>31.488213608604582</v>
      </c>
      <c r="P405" s="118">
        <f t="shared" si="189"/>
        <v>28.311680114651345</v>
      </c>
      <c r="Q405" s="118">
        <f t="shared" si="189"/>
        <v>26.599526401164979</v>
      </c>
      <c r="R405" s="118">
        <f t="shared" ref="R405:V405" si="190">R406+R408+R410+R419</f>
        <v>25.68826432250928</v>
      </c>
      <c r="S405" s="118">
        <f t="shared" si="190"/>
        <v>24.867317819741359</v>
      </c>
      <c r="T405" s="118">
        <f t="shared" si="190"/>
        <v>23.401649505954655</v>
      </c>
      <c r="U405" s="118">
        <f t="shared" si="190"/>
        <v>22.126846590436557</v>
      </c>
      <c r="V405" s="118">
        <f t="shared" si="190"/>
        <v>21.456674612077162</v>
      </c>
      <c r="W405" s="118">
        <f t="shared" ref="W405" si="191">W406+W408+W410+W419</f>
        <v>20.772384828847603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43.007924567330754</v>
      </c>
      <c r="D406" s="123">
        <f t="shared" si="192"/>
        <v>40.537941131983906</v>
      </c>
      <c r="E406" s="123">
        <f t="shared" si="192"/>
        <v>39.426850078750732</v>
      </c>
      <c r="F406" s="123">
        <f t="shared" si="192"/>
        <v>35.385728917798232</v>
      </c>
      <c r="G406" s="123">
        <f t="shared" si="192"/>
        <v>30.684341462267025</v>
      </c>
      <c r="H406" s="123">
        <f t="shared" si="192"/>
        <v>29.484412087545877</v>
      </c>
      <c r="I406" s="123">
        <f t="shared" si="192"/>
        <v>25.927819586822544</v>
      </c>
      <c r="J406" s="123">
        <f t="shared" si="192"/>
        <v>27.115382330850402</v>
      </c>
      <c r="K406" s="123">
        <f t="shared" si="192"/>
        <v>27.133863515021464</v>
      </c>
      <c r="L406" s="123">
        <f t="shared" si="192"/>
        <v>25.822994293723291</v>
      </c>
      <c r="M406" s="123">
        <f t="shared" si="192"/>
        <v>23.463620433614761</v>
      </c>
      <c r="N406" s="123">
        <f t="shared" si="192"/>
        <v>21.403072427523487</v>
      </c>
      <c r="O406" s="123">
        <f t="shared" si="192"/>
        <v>18.670963928357004</v>
      </c>
      <c r="P406" s="123">
        <f t="shared" si="192"/>
        <v>15.704125002505327</v>
      </c>
      <c r="Q406" s="123">
        <f t="shared" si="192"/>
        <v>13.740721853453111</v>
      </c>
      <c r="R406" s="123">
        <f t="shared" si="192"/>
        <v>12.917694008897836</v>
      </c>
      <c r="S406" s="123">
        <f t="shared" si="192"/>
        <v>12.274012114904576</v>
      </c>
      <c r="T406" s="123">
        <f t="shared" si="192"/>
        <v>11.311759332971965</v>
      </c>
      <c r="U406" s="123">
        <f t="shared" si="192"/>
        <v>10.817099362328557</v>
      </c>
      <c r="V406" s="123">
        <f t="shared" si="192"/>
        <v>10.850611523518991</v>
      </c>
      <c r="W406" s="123">
        <f t="shared" si="192"/>
        <v>10.514686529095476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43.007924567330754</v>
      </c>
      <c r="D407" s="99">
        <v>40.537941131983906</v>
      </c>
      <c r="E407" s="99">
        <v>39.426850078750732</v>
      </c>
      <c r="F407" s="99">
        <v>35.385728917798232</v>
      </c>
      <c r="G407" s="99">
        <v>30.684341462267025</v>
      </c>
      <c r="H407" s="99">
        <v>29.484412087545877</v>
      </c>
      <c r="I407" s="99">
        <v>25.927819586822544</v>
      </c>
      <c r="J407" s="99">
        <v>27.115382330850402</v>
      </c>
      <c r="K407" s="99">
        <v>27.133863515021464</v>
      </c>
      <c r="L407" s="99">
        <v>25.822994293723291</v>
      </c>
      <c r="M407" s="99">
        <v>23.463620433614761</v>
      </c>
      <c r="N407" s="99">
        <v>21.403072427523487</v>
      </c>
      <c r="O407" s="99">
        <v>18.670963928357004</v>
      </c>
      <c r="P407" s="99">
        <v>15.704125002505327</v>
      </c>
      <c r="Q407" s="99">
        <v>13.740721853453111</v>
      </c>
      <c r="R407" s="99">
        <v>12.917694008897836</v>
      </c>
      <c r="S407" s="99">
        <v>12.274012114904576</v>
      </c>
      <c r="T407" s="99">
        <v>11.311759332971965</v>
      </c>
      <c r="U407" s="99">
        <v>10.817099362328557</v>
      </c>
      <c r="V407" s="99">
        <v>10.850611523518991</v>
      </c>
      <c r="W407" s="99">
        <v>10.514686529095476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0.223660071006338</v>
      </c>
      <c r="D408" s="123">
        <f t="shared" si="193"/>
        <v>7.2968058416931214E-2</v>
      </c>
      <c r="E408" s="123">
        <f t="shared" si="193"/>
        <v>0.340296027448453</v>
      </c>
      <c r="F408" s="123">
        <f t="shared" si="193"/>
        <v>0.25666501358545296</v>
      </c>
      <c r="G408" s="123">
        <f t="shared" si="193"/>
        <v>0.27478469497471547</v>
      </c>
      <c r="H408" s="123">
        <f t="shared" si="193"/>
        <v>0.44726895861329696</v>
      </c>
      <c r="I408" s="123">
        <f t="shared" si="193"/>
        <v>0.31172680605207953</v>
      </c>
      <c r="J408" s="123">
        <f t="shared" si="193"/>
        <v>0.32589942158521629</v>
      </c>
      <c r="K408" s="123">
        <f t="shared" si="193"/>
        <v>0.36609084583957374</v>
      </c>
      <c r="L408" s="123">
        <f t="shared" si="193"/>
        <v>0.4094354194350534</v>
      </c>
      <c r="M408" s="123">
        <f t="shared" si="193"/>
        <v>0.51418094848854146</v>
      </c>
      <c r="N408" s="123">
        <f t="shared" si="193"/>
        <v>0.60604080583713826</v>
      </c>
      <c r="O408" s="123">
        <f t="shared" si="193"/>
        <v>0.67568578413538916</v>
      </c>
      <c r="P408" s="123">
        <f t="shared" si="193"/>
        <v>0.75313254552348197</v>
      </c>
      <c r="Q408" s="123">
        <f t="shared" si="193"/>
        <v>0.82677407955487969</v>
      </c>
      <c r="R408" s="123">
        <f t="shared" si="193"/>
        <v>0.90406592804829178</v>
      </c>
      <c r="S408" s="123">
        <f t="shared" si="193"/>
        <v>0.96224665095482553</v>
      </c>
      <c r="T408" s="123">
        <f t="shared" si="193"/>
        <v>0.99126577633372437</v>
      </c>
      <c r="U408" s="123">
        <f t="shared" si="193"/>
        <v>1.0316850587646755</v>
      </c>
      <c r="V408" s="123">
        <f t="shared" si="193"/>
        <v>0.96201898423770316</v>
      </c>
      <c r="W408" s="123">
        <f t="shared" si="193"/>
        <v>1.0127183092771996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0.223660071006338</v>
      </c>
      <c r="D409" s="99">
        <f>RES_hhdet_in_fecs!D147</f>
        <v>7.2968058416931214E-2</v>
      </c>
      <c r="E409" s="99">
        <f>RES_hhdet_in_fecs!E147</f>
        <v>0.340296027448453</v>
      </c>
      <c r="F409" s="99">
        <f>RES_hhdet_in_fecs!F147</f>
        <v>0.25666501358545296</v>
      </c>
      <c r="G409" s="99">
        <f>RES_hhdet_in_fecs!G147</f>
        <v>0.27478469497471547</v>
      </c>
      <c r="H409" s="99">
        <f>RES_hhdet_in_fecs!H147</f>
        <v>0.44726895861329696</v>
      </c>
      <c r="I409" s="99">
        <f>RES_hhdet_in_fecs!I147</f>
        <v>0.31172680605207953</v>
      </c>
      <c r="J409" s="99">
        <f>RES_hhdet_in_fecs!J147</f>
        <v>0.32589942158521629</v>
      </c>
      <c r="K409" s="99">
        <f>RES_hhdet_in_fecs!K147</f>
        <v>0.36609084583957374</v>
      </c>
      <c r="L409" s="99">
        <f>RES_hhdet_in_fecs!L147</f>
        <v>0.4094354194350534</v>
      </c>
      <c r="M409" s="99">
        <f>RES_hhdet_in_fecs!M147</f>
        <v>0.51418094848854146</v>
      </c>
      <c r="N409" s="99">
        <f>RES_hhdet_in_fecs!N147</f>
        <v>0.60604080583713826</v>
      </c>
      <c r="O409" s="99">
        <f>RES_hhdet_in_fecs!O147</f>
        <v>0.67568578413538916</v>
      </c>
      <c r="P409" s="99">
        <f>RES_hhdet_in_fecs!P147</f>
        <v>0.75313254552348197</v>
      </c>
      <c r="Q409" s="99">
        <f>RES_hhdet_in_fecs!Q147</f>
        <v>0.82677407955487969</v>
      </c>
      <c r="R409" s="99">
        <f>RES_hhdet_in_fecs!R147</f>
        <v>0.90406592804829178</v>
      </c>
      <c r="S409" s="99">
        <f>RES_hhdet_in_fecs!S147</f>
        <v>0.96224665095482553</v>
      </c>
      <c r="T409" s="99">
        <f>RES_hhdet_in_fecs!T147</f>
        <v>0.99126577633372437</v>
      </c>
      <c r="U409" s="99">
        <f>RES_hhdet_in_fecs!U147</f>
        <v>1.0316850587646755</v>
      </c>
      <c r="V409" s="99">
        <f>RES_hhdet_in_fecs!V147</f>
        <v>0.96201898423770316</v>
      </c>
      <c r="W409" s="99">
        <f>RES_hhdet_in_fecs!W147</f>
        <v>1.0127183092771996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10.883949843344409</v>
      </c>
      <c r="D410" s="123">
        <v>12.549577233377505</v>
      </c>
      <c r="E410" s="123">
        <v>12.371373197787612</v>
      </c>
      <c r="F410" s="123">
        <v>11.595214366840011</v>
      </c>
      <c r="G410" s="123">
        <v>11.619649964077118</v>
      </c>
      <c r="H410" s="123">
        <v>11.385102030797407</v>
      </c>
      <c r="I410" s="123">
        <v>11.287101129355174</v>
      </c>
      <c r="J410" s="123">
        <v>10.469840245854062</v>
      </c>
      <c r="K410" s="123">
        <v>10.681610193428964</v>
      </c>
      <c r="L410" s="123">
        <v>11.213660236818725</v>
      </c>
      <c r="M410" s="123">
        <v>9.8888019475885152</v>
      </c>
      <c r="N410" s="123">
        <v>10.320770398891801</v>
      </c>
      <c r="O410" s="123">
        <v>9.8858510812886049</v>
      </c>
      <c r="P410" s="123">
        <v>9.6732848634593811</v>
      </c>
      <c r="Q410" s="123">
        <v>9.9226043016611953</v>
      </c>
      <c r="R410" s="123">
        <v>9.8306346308001959</v>
      </c>
      <c r="S410" s="123">
        <v>9.669088626133405</v>
      </c>
      <c r="T410" s="123">
        <v>9.2076257445567151</v>
      </c>
      <c r="U410" s="123">
        <v>8.4496086725291857</v>
      </c>
      <c r="V410" s="123">
        <v>7.8715939355820881</v>
      </c>
      <c r="W410" s="123">
        <v>7.510946681488619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11.78878619903255</v>
      </c>
      <c r="D415" s="102">
        <v>13.406802983963429</v>
      </c>
      <c r="E415" s="102">
        <v>13.265856793977923</v>
      </c>
      <c r="F415" s="102">
        <v>12.626289864421146</v>
      </c>
      <c r="G415" s="102">
        <v>12.474490144347978</v>
      </c>
      <c r="H415" s="102">
        <v>12.132774852662697</v>
      </c>
      <c r="I415" s="102">
        <v>12.360131881898274</v>
      </c>
      <c r="J415" s="102">
        <v>11.183608400931282</v>
      </c>
      <c r="K415" s="102">
        <v>11.785984744251436</v>
      </c>
      <c r="L415" s="102">
        <v>11.433701947267252</v>
      </c>
      <c r="M415" s="102">
        <v>11.343719215788617</v>
      </c>
      <c r="N415" s="102">
        <v>10.984866544533299</v>
      </c>
      <c r="O415" s="102">
        <v>10.665483195154392</v>
      </c>
      <c r="P415" s="102">
        <v>10.651478064056832</v>
      </c>
      <c r="Q415" s="102">
        <v>10.512235553607891</v>
      </c>
      <c r="R415" s="102">
        <v>10.501473479857845</v>
      </c>
      <c r="S415" s="102">
        <v>10.22009780139196</v>
      </c>
      <c r="T415" s="102">
        <v>9.5922953787242573</v>
      </c>
      <c r="U415" s="102">
        <v>8.9534586581162277</v>
      </c>
      <c r="V415" s="102">
        <v>8.2752542755682832</v>
      </c>
      <c r="W415" s="102">
        <v>7.9030545939654315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10.124028685246945</v>
      </c>
      <c r="D416" s="105">
        <v>11.613222951968265</v>
      </c>
      <c r="E416" s="105">
        <v>11.458254526676669</v>
      </c>
      <c r="F416" s="105">
        <v>10.917333701763633</v>
      </c>
      <c r="G416" s="105">
        <v>10.814697933128061</v>
      </c>
      <c r="H416" s="105">
        <v>10.494637582475091</v>
      </c>
      <c r="I416" s="105">
        <v>10.811932190687706</v>
      </c>
      <c r="J416" s="105">
        <v>9.6401300554343479</v>
      </c>
      <c r="K416" s="105">
        <v>10.220612246600323</v>
      </c>
      <c r="L416" s="105">
        <v>9.6890855287110718</v>
      </c>
      <c r="M416" s="105">
        <v>9.7650404391164969</v>
      </c>
      <c r="N416" s="105">
        <v>9.4269916749407692</v>
      </c>
      <c r="O416" s="105">
        <v>9.2286030783203579</v>
      </c>
      <c r="P416" s="105">
        <v>9.3349104813005948</v>
      </c>
      <c r="Q416" s="105">
        <v>9.2814447255743371</v>
      </c>
      <c r="R416" s="105">
        <v>9.3527931604365886</v>
      </c>
      <c r="S416" s="105">
        <v>9.1459005241732712</v>
      </c>
      <c r="T416" s="105">
        <v>8.5677524325078149</v>
      </c>
      <c r="U416" s="105">
        <v>8.0057911844176441</v>
      </c>
      <c r="V416" s="105">
        <v>7.4176918919022867</v>
      </c>
      <c r="W416" s="105">
        <v>7.1043790538009484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5.7301911921233719</v>
      </c>
      <c r="D417" s="99">
        <v>6.8540903055459692</v>
      </c>
      <c r="E417" s="99">
        <v>6.6342589667348912</v>
      </c>
      <c r="F417" s="99">
        <v>6.3275684339926883</v>
      </c>
      <c r="G417" s="99">
        <v>6.3346113453073807</v>
      </c>
      <c r="H417" s="99">
        <v>6.0525111188914051</v>
      </c>
      <c r="I417" s="99">
        <v>6.5836310500640902</v>
      </c>
      <c r="J417" s="99">
        <v>5.3949097340779728</v>
      </c>
      <c r="K417" s="99">
        <v>5.8740007650862358</v>
      </c>
      <c r="L417" s="99">
        <v>4.8160212663804352</v>
      </c>
      <c r="M417" s="99">
        <v>5.2565793370863929</v>
      </c>
      <c r="N417" s="99">
        <v>4.8554543742284721</v>
      </c>
      <c r="O417" s="99">
        <v>4.8202392796482183</v>
      </c>
      <c r="P417" s="99">
        <v>5.0166154140695527</v>
      </c>
      <c r="Q417" s="99">
        <v>5.0057862898465899</v>
      </c>
      <c r="R417" s="99">
        <v>5.1815390691639758</v>
      </c>
      <c r="S417" s="99">
        <v>5.0722449473225595</v>
      </c>
      <c r="T417" s="99">
        <v>4.5471642998535318</v>
      </c>
      <c r="U417" s="99">
        <v>4.0957156757812783</v>
      </c>
      <c r="V417" s="99">
        <v>3.7468070528462487</v>
      </c>
      <c r="W417" s="99">
        <v>3.5667085463943735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4.3938374931235735</v>
      </c>
      <c r="D418" s="99">
        <v>4.7591326464222954</v>
      </c>
      <c r="E418" s="99">
        <v>4.8239955599417774</v>
      </c>
      <c r="F418" s="99">
        <v>4.589765267770944</v>
      </c>
      <c r="G418" s="99">
        <v>4.4800865878206793</v>
      </c>
      <c r="H418" s="99">
        <v>4.4421264635836879</v>
      </c>
      <c r="I418" s="99">
        <v>4.2283011406236142</v>
      </c>
      <c r="J418" s="99">
        <v>4.2452203213563751</v>
      </c>
      <c r="K418" s="99">
        <v>4.3466114815140893</v>
      </c>
      <c r="L418" s="99">
        <v>4.8730642623306375</v>
      </c>
      <c r="M418" s="99">
        <v>4.508461102030104</v>
      </c>
      <c r="N418" s="99">
        <v>4.5715373007122988</v>
      </c>
      <c r="O418" s="99">
        <v>4.4083637986721405</v>
      </c>
      <c r="P418" s="99">
        <v>4.3182950672310421</v>
      </c>
      <c r="Q418" s="99">
        <v>4.2756584357277481</v>
      </c>
      <c r="R418" s="99">
        <v>4.1712540912726128</v>
      </c>
      <c r="S418" s="99">
        <v>4.0736555768507126</v>
      </c>
      <c r="T418" s="99">
        <v>4.0205881326542832</v>
      </c>
      <c r="U418" s="99">
        <v>3.9100755086363654</v>
      </c>
      <c r="V418" s="99">
        <v>3.6708848390560394</v>
      </c>
      <c r="W418" s="99">
        <v>3.5376705074065753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2.2239879672928642</v>
      </c>
      <c r="D419" s="123">
        <v>2.2105927138878703</v>
      </c>
      <c r="E419" s="123">
        <v>2.1871395083541509</v>
      </c>
      <c r="F419" s="123">
        <v>2.2123580991717637</v>
      </c>
      <c r="G419" s="123">
        <v>2.1865910695389736</v>
      </c>
      <c r="H419" s="123">
        <v>2.3711630105389103</v>
      </c>
      <c r="I419" s="123">
        <v>2.1773770895868756</v>
      </c>
      <c r="J419" s="123">
        <v>2.2037867073163468</v>
      </c>
      <c r="K419" s="123">
        <v>2.0044705336723982</v>
      </c>
      <c r="L419" s="123">
        <v>2.4282238416162905</v>
      </c>
      <c r="M419" s="123">
        <v>2.3622286030540298</v>
      </c>
      <c r="N419" s="123">
        <v>2.3395708127245367</v>
      </c>
      <c r="O419" s="123">
        <v>2.255712814823581</v>
      </c>
      <c r="P419" s="123">
        <v>2.1811377031631523</v>
      </c>
      <c r="Q419" s="123">
        <v>2.1094261664957927</v>
      </c>
      <c r="R419" s="123">
        <v>2.0358697547629565</v>
      </c>
      <c r="S419" s="123">
        <v>1.9619704277485543</v>
      </c>
      <c r="T419" s="123">
        <v>1.8909986520922506</v>
      </c>
      <c r="U419" s="123">
        <v>1.8284534968141364</v>
      </c>
      <c r="V419" s="123">
        <v>1.7724501687383818</v>
      </c>
      <c r="W419" s="123">
        <v>1.7340333089863091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2.2239879672928642</v>
      </c>
      <c r="D421" s="110">
        <v>2.2105927138878703</v>
      </c>
      <c r="E421" s="110">
        <v>2.1871395083541509</v>
      </c>
      <c r="F421" s="110">
        <v>2.2123580991717637</v>
      </c>
      <c r="G421" s="110">
        <v>2.1865910695389736</v>
      </c>
      <c r="H421" s="110">
        <v>2.3711630105389103</v>
      </c>
      <c r="I421" s="110">
        <v>2.1773770895868756</v>
      </c>
      <c r="J421" s="110">
        <v>2.2037867073163468</v>
      </c>
      <c r="K421" s="110">
        <v>2.0044705336723982</v>
      </c>
      <c r="L421" s="110">
        <v>2.4282238416162905</v>
      </c>
      <c r="M421" s="110">
        <v>2.3622286030540298</v>
      </c>
      <c r="N421" s="110">
        <v>2.3395708127245367</v>
      </c>
      <c r="O421" s="110">
        <v>2.255712814823581</v>
      </c>
      <c r="P421" s="110">
        <v>2.1811377031631523</v>
      </c>
      <c r="Q421" s="110">
        <v>2.1094261664957927</v>
      </c>
      <c r="R421" s="110">
        <v>2.0358697547629565</v>
      </c>
      <c r="S421" s="110">
        <v>1.9619704277485543</v>
      </c>
      <c r="T421" s="110">
        <v>1.8909986520922506</v>
      </c>
      <c r="U421" s="110">
        <v>1.8284534968141364</v>
      </c>
      <c r="V421" s="110">
        <v>1.7724501687383818</v>
      </c>
      <c r="W421" s="110">
        <v>1.7340333089863091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85.017016586787989</v>
      </c>
      <c r="D423" s="118">
        <f t="shared" si="194"/>
        <v>85.649714340553217</v>
      </c>
      <c r="E423" s="118">
        <f t="shared" si="194"/>
        <v>88.375545392620495</v>
      </c>
      <c r="F423" s="118">
        <f t="shared" si="194"/>
        <v>83.707838729231696</v>
      </c>
      <c r="G423" s="118">
        <f t="shared" si="194"/>
        <v>77.453801119931356</v>
      </c>
      <c r="H423" s="118">
        <f t="shared" si="194"/>
        <v>78.654352140484178</v>
      </c>
      <c r="I423" s="118">
        <f t="shared" si="194"/>
        <v>73.251012032743986</v>
      </c>
      <c r="J423" s="118">
        <f t="shared" si="194"/>
        <v>78.525972477829569</v>
      </c>
      <c r="K423" s="118">
        <f t="shared" si="194"/>
        <v>82.346185027679923</v>
      </c>
      <c r="L423" s="118">
        <f t="shared" si="194"/>
        <v>82.430532905960817</v>
      </c>
      <c r="M423" s="118">
        <f t="shared" si="194"/>
        <v>79.552194285094558</v>
      </c>
      <c r="N423" s="118">
        <f t="shared" si="194"/>
        <v>77.089204629843081</v>
      </c>
      <c r="O423" s="118">
        <f t="shared" si="194"/>
        <v>72.084857564022215</v>
      </c>
      <c r="P423" s="118">
        <f t="shared" si="194"/>
        <v>65.738641949173825</v>
      </c>
      <c r="Q423" s="118">
        <f t="shared" si="194"/>
        <v>61.420916387510644</v>
      </c>
      <c r="R423" s="118">
        <f t="shared" ref="R423:V423" si="195">R424+R426+R428+R437</f>
        <v>59.792175972896381</v>
      </c>
      <c r="S423" s="118">
        <f t="shared" si="195"/>
        <v>58.134779386409356</v>
      </c>
      <c r="T423" s="118">
        <f t="shared" si="195"/>
        <v>54.694983608765241</v>
      </c>
      <c r="U423" s="118">
        <f t="shared" si="195"/>
        <v>52.893797671105652</v>
      </c>
      <c r="V423" s="118">
        <f t="shared" si="195"/>
        <v>52.486601677419415</v>
      </c>
      <c r="W423" s="118">
        <f t="shared" ref="W423" si="196">W424+W426+W428+W437</f>
        <v>51.562624007137742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74.175754248432796</v>
      </c>
      <c r="D424" s="123">
        <f t="shared" si="197"/>
        <v>74.015775630263761</v>
      </c>
      <c r="E424" s="123">
        <f t="shared" si="197"/>
        <v>76.088933390920872</v>
      </c>
      <c r="F424" s="123">
        <f t="shared" si="197"/>
        <v>72.058675532627547</v>
      </c>
      <c r="G424" s="123">
        <f t="shared" si="197"/>
        <v>65.839420176948494</v>
      </c>
      <c r="H424" s="123">
        <f t="shared" si="197"/>
        <v>66.569339944519271</v>
      </c>
      <c r="I424" s="123">
        <f t="shared" si="197"/>
        <v>61.518421581805093</v>
      </c>
      <c r="J424" s="123">
        <f t="shared" si="197"/>
        <v>67.536691560415065</v>
      </c>
      <c r="K424" s="123">
        <f t="shared" si="197"/>
        <v>70.876902543686995</v>
      </c>
      <c r="L424" s="123">
        <f t="shared" si="197"/>
        <v>70.6747934414974</v>
      </c>
      <c r="M424" s="123">
        <f t="shared" si="197"/>
        <v>67.436619376848512</v>
      </c>
      <c r="N424" s="123">
        <f t="shared" si="197"/>
        <v>64.766055861497819</v>
      </c>
      <c r="O424" s="123">
        <f t="shared" si="197"/>
        <v>59.581491157375126</v>
      </c>
      <c r="P424" s="123">
        <f t="shared" si="197"/>
        <v>52.716617421925342</v>
      </c>
      <c r="Q424" s="123">
        <f t="shared" si="197"/>
        <v>47.99252420674771</v>
      </c>
      <c r="R424" s="123">
        <f t="shared" si="197"/>
        <v>45.900476366849517</v>
      </c>
      <c r="S424" s="123">
        <f t="shared" si="197"/>
        <v>44.083927398591364</v>
      </c>
      <c r="T424" s="123">
        <f t="shared" si="197"/>
        <v>40.906046881199764</v>
      </c>
      <c r="U424" s="123">
        <f t="shared" si="197"/>
        <v>39.328958420693489</v>
      </c>
      <c r="V424" s="123">
        <f t="shared" si="197"/>
        <v>39.707168280237148</v>
      </c>
      <c r="W424" s="123">
        <f t="shared" si="197"/>
        <v>38.76187590893548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74.175754248432796</v>
      </c>
      <c r="D425" s="99">
        <v>74.015775630263761</v>
      </c>
      <c r="E425" s="99">
        <v>76.088933390920872</v>
      </c>
      <c r="F425" s="99">
        <v>72.058675532627547</v>
      </c>
      <c r="G425" s="99">
        <v>65.839420176948494</v>
      </c>
      <c r="H425" s="99">
        <v>66.569339944519271</v>
      </c>
      <c r="I425" s="99">
        <v>61.518421581805093</v>
      </c>
      <c r="J425" s="99">
        <v>67.536691560415065</v>
      </c>
      <c r="K425" s="99">
        <v>70.876902543686995</v>
      </c>
      <c r="L425" s="99">
        <v>70.6747934414974</v>
      </c>
      <c r="M425" s="99">
        <v>67.436619376848512</v>
      </c>
      <c r="N425" s="99">
        <v>64.766055861497819</v>
      </c>
      <c r="O425" s="99">
        <v>59.581491157375126</v>
      </c>
      <c r="P425" s="99">
        <v>52.716617421925342</v>
      </c>
      <c r="Q425" s="99">
        <v>47.99252420674771</v>
      </c>
      <c r="R425" s="99">
        <v>45.900476366849517</v>
      </c>
      <c r="S425" s="99">
        <v>44.083927398591364</v>
      </c>
      <c r="T425" s="99">
        <v>40.906046881199764</v>
      </c>
      <c r="U425" s="99">
        <v>39.328958420693489</v>
      </c>
      <c r="V425" s="99">
        <v>39.707168280237148</v>
      </c>
      <c r="W425" s="99">
        <v>38.76187590893548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0.58376623941923944</v>
      </c>
      <c r="D426" s="123">
        <f t="shared" si="198"/>
        <v>0.19733921005865945</v>
      </c>
      <c r="E426" s="123">
        <f t="shared" si="198"/>
        <v>0.95278020968054145</v>
      </c>
      <c r="F426" s="123">
        <f t="shared" si="198"/>
        <v>0.74313664410976632</v>
      </c>
      <c r="G426" s="123">
        <f t="shared" si="198"/>
        <v>0.82209066628432748</v>
      </c>
      <c r="H426" s="123">
        <f t="shared" si="198"/>
        <v>1.3816019049699053</v>
      </c>
      <c r="I426" s="123">
        <f t="shared" si="198"/>
        <v>0.99352958412114933</v>
      </c>
      <c r="J426" s="123">
        <f t="shared" si="198"/>
        <v>1.0712922255774735</v>
      </c>
      <c r="K426" s="123">
        <f t="shared" si="198"/>
        <v>1.2409259351548259</v>
      </c>
      <c r="L426" s="123">
        <f t="shared" si="198"/>
        <v>1.4308897180580862</v>
      </c>
      <c r="M426" s="123">
        <f t="shared" si="198"/>
        <v>1.8615119492065986</v>
      </c>
      <c r="N426" s="123">
        <f t="shared" si="198"/>
        <v>2.28608325202234</v>
      </c>
      <c r="O426" s="123">
        <f t="shared" si="198"/>
        <v>2.6712943969619758</v>
      </c>
      <c r="P426" s="123">
        <f t="shared" si="198"/>
        <v>3.1255513705862832</v>
      </c>
      <c r="Q426" s="123">
        <f t="shared" si="198"/>
        <v>3.5708644290570688</v>
      </c>
      <c r="R426" s="123">
        <f t="shared" si="198"/>
        <v>4.0005227394144427</v>
      </c>
      <c r="S426" s="123">
        <f t="shared" si="198"/>
        <v>4.3391610398269407</v>
      </c>
      <c r="T426" s="123">
        <f t="shared" si="198"/>
        <v>4.5399002954771515</v>
      </c>
      <c r="U426" s="123">
        <f t="shared" si="198"/>
        <v>4.7912276502388487</v>
      </c>
      <c r="V426" s="123">
        <f t="shared" si="198"/>
        <v>4.5306435293038945</v>
      </c>
      <c r="W426" s="123">
        <f t="shared" si="198"/>
        <v>4.8342903339559227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0.58376623941923944</v>
      </c>
      <c r="D427" s="99">
        <f>RES_hhdet_in_tess!D147</f>
        <v>0.19733921005865945</v>
      </c>
      <c r="E427" s="99">
        <f>RES_hhdet_in_tess!E147</f>
        <v>0.95278020968054145</v>
      </c>
      <c r="F427" s="99">
        <f>RES_hhdet_in_tess!F147</f>
        <v>0.74313664410976632</v>
      </c>
      <c r="G427" s="99">
        <f>RES_hhdet_in_tess!G147</f>
        <v>0.82209066628432748</v>
      </c>
      <c r="H427" s="99">
        <f>RES_hhdet_in_tess!H147</f>
        <v>1.3816019049699053</v>
      </c>
      <c r="I427" s="99">
        <f>RES_hhdet_in_tess!I147</f>
        <v>0.99352958412114933</v>
      </c>
      <c r="J427" s="99">
        <f>RES_hhdet_in_tess!J147</f>
        <v>1.0712922255774735</v>
      </c>
      <c r="K427" s="99">
        <f>RES_hhdet_in_tess!K147</f>
        <v>1.2409259351548259</v>
      </c>
      <c r="L427" s="99">
        <f>RES_hhdet_in_tess!L147</f>
        <v>1.4308897180580862</v>
      </c>
      <c r="M427" s="99">
        <f>RES_hhdet_in_tess!M147</f>
        <v>1.8615119492065986</v>
      </c>
      <c r="N427" s="99">
        <f>RES_hhdet_in_tess!N147</f>
        <v>2.28608325202234</v>
      </c>
      <c r="O427" s="99">
        <f>RES_hhdet_in_tess!O147</f>
        <v>2.6712943969619758</v>
      </c>
      <c r="P427" s="99">
        <f>RES_hhdet_in_tess!P147</f>
        <v>3.1255513705862832</v>
      </c>
      <c r="Q427" s="99">
        <f>RES_hhdet_in_tess!Q147</f>
        <v>3.5708644290570688</v>
      </c>
      <c r="R427" s="99">
        <f>RES_hhdet_in_tess!R147</f>
        <v>4.0005227394144427</v>
      </c>
      <c r="S427" s="99">
        <f>RES_hhdet_in_tess!S147</f>
        <v>4.3391610398269407</v>
      </c>
      <c r="T427" s="99">
        <f>RES_hhdet_in_tess!T147</f>
        <v>4.5399002954771515</v>
      </c>
      <c r="U427" s="99">
        <f>RES_hhdet_in_tess!U147</f>
        <v>4.7912276502388487</v>
      </c>
      <c r="V427" s="99">
        <f>RES_hhdet_in_tess!V147</f>
        <v>4.5306435293038945</v>
      </c>
      <c r="W427" s="99">
        <f>RES_hhdet_in_tess!W147</f>
        <v>4.8342903339559227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8.5466689956556969</v>
      </c>
      <c r="D428" s="123">
        <v>9.7332274388732021</v>
      </c>
      <c r="E428" s="123">
        <v>9.6456081775378824</v>
      </c>
      <c r="F428" s="123">
        <v>9.1953655399377183</v>
      </c>
      <c r="G428" s="123">
        <v>9.0985202187125953</v>
      </c>
      <c r="H428" s="123">
        <v>8.8632856005993901</v>
      </c>
      <c r="I428" s="123">
        <v>9.046111020328734</v>
      </c>
      <c r="J428" s="123">
        <v>8.2010644157399444</v>
      </c>
      <c r="K428" s="123">
        <v>8.6633487566280749</v>
      </c>
      <c r="L428" s="123">
        <v>8.4246062801968709</v>
      </c>
      <c r="M428" s="123">
        <v>8.3996591684024597</v>
      </c>
      <c r="N428" s="123">
        <v>8.1928267858809321</v>
      </c>
      <c r="O428" s="123">
        <v>8.0439683036192786</v>
      </c>
      <c r="P428" s="123">
        <v>8.1548985910852849</v>
      </c>
      <c r="Q428" s="123">
        <v>8.1575237146906954</v>
      </c>
      <c r="R428" s="123">
        <v>8.2298542622588187</v>
      </c>
      <c r="S428" s="123">
        <v>8.0858967095056808</v>
      </c>
      <c r="T428" s="123">
        <v>7.6563792270623994</v>
      </c>
      <c r="U428" s="123">
        <v>7.209925786943189</v>
      </c>
      <c r="V428" s="123">
        <v>6.7138691834447339</v>
      </c>
      <c r="W428" s="123">
        <v>6.4508101748047002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8.5455683127545186</v>
      </c>
      <c r="D433" s="102">
        <v>9.7320314953850389</v>
      </c>
      <c r="E433" s="102">
        <v>9.6441887015274208</v>
      </c>
      <c r="F433" s="102">
        <v>9.1931328985791971</v>
      </c>
      <c r="G433" s="102">
        <v>9.0972490240133368</v>
      </c>
      <c r="H433" s="102">
        <v>8.8630804418819302</v>
      </c>
      <c r="I433" s="102">
        <v>9.0454896495588564</v>
      </c>
      <c r="J433" s="102">
        <v>8.2008800736444911</v>
      </c>
      <c r="K433" s="102">
        <v>8.6622817049899172</v>
      </c>
      <c r="L433" s="102">
        <v>8.4250131318747492</v>
      </c>
      <c r="M433" s="102">
        <v>8.3975991355844091</v>
      </c>
      <c r="N433" s="102">
        <v>8.1928005662410435</v>
      </c>
      <c r="O433" s="102">
        <v>8.0440860874667806</v>
      </c>
      <c r="P433" s="102">
        <v>8.1497852791547505</v>
      </c>
      <c r="Q433" s="102">
        <v>8.1558361387052614</v>
      </c>
      <c r="R433" s="102">
        <v>8.2281144339035492</v>
      </c>
      <c r="S433" s="102">
        <v>8.0853450192551453</v>
      </c>
      <c r="T433" s="102">
        <v>7.6593430292710121</v>
      </c>
      <c r="U433" s="102">
        <v>7.2111999047110551</v>
      </c>
      <c r="V433" s="102">
        <v>6.7158533017451809</v>
      </c>
      <c r="W433" s="102">
        <v>6.4520466171577491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8.547593397310985</v>
      </c>
      <c r="D434" s="105">
        <v>9.7345337771448879</v>
      </c>
      <c r="E434" s="105">
        <v>9.6470572259652254</v>
      </c>
      <c r="F434" s="105">
        <v>9.1968333901703563</v>
      </c>
      <c r="G434" s="105">
        <v>9.0997172269704194</v>
      </c>
      <c r="H434" s="105">
        <v>8.8635299408225716</v>
      </c>
      <c r="I434" s="105">
        <v>9.0463861812116289</v>
      </c>
      <c r="J434" s="105">
        <v>8.2012787017290769</v>
      </c>
      <c r="K434" s="105">
        <v>8.6637941749093841</v>
      </c>
      <c r="L434" s="105">
        <v>8.4217873792858597</v>
      </c>
      <c r="M434" s="105">
        <v>8.3998344036372323</v>
      </c>
      <c r="N434" s="105">
        <v>8.1928620737777731</v>
      </c>
      <c r="O434" s="105">
        <v>8.0438690090966762</v>
      </c>
      <c r="P434" s="105">
        <v>8.1566673763970474</v>
      </c>
      <c r="Q434" s="105">
        <v>8.1593587692266656</v>
      </c>
      <c r="R434" s="105">
        <v>8.2310935496683495</v>
      </c>
      <c r="S434" s="105">
        <v>8.0864205442946577</v>
      </c>
      <c r="T434" s="105">
        <v>7.6514491318143403</v>
      </c>
      <c r="U434" s="105">
        <v>7.2088034772012621</v>
      </c>
      <c r="V434" s="105">
        <v>6.7116381112727526</v>
      </c>
      <c r="W434" s="105">
        <v>6.4495281363192305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4.1537559041874106</v>
      </c>
      <c r="D435" s="99">
        <v>4.9754011307225898</v>
      </c>
      <c r="E435" s="99">
        <v>4.823061666023448</v>
      </c>
      <c r="F435" s="99">
        <v>4.6070681223994123</v>
      </c>
      <c r="G435" s="99">
        <v>4.6196306391497393</v>
      </c>
      <c r="H435" s="99">
        <v>4.4214034772388837</v>
      </c>
      <c r="I435" s="99">
        <v>4.8180850405880129</v>
      </c>
      <c r="J435" s="99">
        <v>3.9560583803727023</v>
      </c>
      <c r="K435" s="99">
        <v>4.3171826933952948</v>
      </c>
      <c r="L435" s="99">
        <v>3.5487231169552214</v>
      </c>
      <c r="M435" s="99">
        <v>3.8913733016071266</v>
      </c>
      <c r="N435" s="99">
        <v>3.6213247730654752</v>
      </c>
      <c r="O435" s="99">
        <v>3.6355052104245367</v>
      </c>
      <c r="P435" s="99">
        <v>3.8383723091660031</v>
      </c>
      <c r="Q435" s="99">
        <v>3.8837003334989175</v>
      </c>
      <c r="R435" s="99">
        <v>4.0598394583957358</v>
      </c>
      <c r="S435" s="99">
        <v>4.0127649674439452</v>
      </c>
      <c r="T435" s="99">
        <v>3.6308609991600567</v>
      </c>
      <c r="U435" s="99">
        <v>3.2987279685648963</v>
      </c>
      <c r="V435" s="99">
        <v>3.0407532722167137</v>
      </c>
      <c r="W435" s="99">
        <v>2.9118576289126556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4.3938374931235735</v>
      </c>
      <c r="D436" s="99">
        <v>4.7591326464222954</v>
      </c>
      <c r="E436" s="99">
        <v>4.8239955599417774</v>
      </c>
      <c r="F436" s="99">
        <v>4.589765267770944</v>
      </c>
      <c r="G436" s="99">
        <v>4.4800865878206793</v>
      </c>
      <c r="H436" s="99">
        <v>4.4421264635836879</v>
      </c>
      <c r="I436" s="99">
        <v>4.2283011406236142</v>
      </c>
      <c r="J436" s="99">
        <v>4.2452203213563751</v>
      </c>
      <c r="K436" s="99">
        <v>4.3466114815140893</v>
      </c>
      <c r="L436" s="99">
        <v>4.8730642623306375</v>
      </c>
      <c r="M436" s="99">
        <v>4.508461102030104</v>
      </c>
      <c r="N436" s="99">
        <v>4.5715373007122988</v>
      </c>
      <c r="O436" s="99">
        <v>4.4083637986721405</v>
      </c>
      <c r="P436" s="99">
        <v>4.3182950672310421</v>
      </c>
      <c r="Q436" s="99">
        <v>4.2756584357277481</v>
      </c>
      <c r="R436" s="99">
        <v>4.1712540912726128</v>
      </c>
      <c r="S436" s="99">
        <v>4.0736555768507126</v>
      </c>
      <c r="T436" s="99">
        <v>4.0205881326542832</v>
      </c>
      <c r="U436" s="99">
        <v>3.9100755086363654</v>
      </c>
      <c r="V436" s="99">
        <v>3.6708848390560394</v>
      </c>
      <c r="W436" s="99">
        <v>3.5376705074065753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1.7108271032802669</v>
      </c>
      <c r="D437" s="123">
        <v>1.7033720613575978</v>
      </c>
      <c r="E437" s="123">
        <v>1.6882236144812093</v>
      </c>
      <c r="F437" s="123">
        <v>1.7106610125566715</v>
      </c>
      <c r="G437" s="123">
        <v>1.6937700579859505</v>
      </c>
      <c r="H437" s="123">
        <v>1.8401246903956123</v>
      </c>
      <c r="I437" s="123">
        <v>1.6929498464890129</v>
      </c>
      <c r="J437" s="123">
        <v>1.7169242760970749</v>
      </c>
      <c r="K437" s="123">
        <v>1.5650077922100318</v>
      </c>
      <c r="L437" s="123">
        <v>1.9002434662084613</v>
      </c>
      <c r="M437" s="123">
        <v>1.8544037906369775</v>
      </c>
      <c r="N437" s="123">
        <v>1.8442387304420029</v>
      </c>
      <c r="O437" s="123">
        <v>1.7881037060658374</v>
      </c>
      <c r="P437" s="123">
        <v>1.7415745655769095</v>
      </c>
      <c r="Q437" s="123">
        <v>1.7000040370151726</v>
      </c>
      <c r="R437" s="123">
        <v>1.6613226043735987</v>
      </c>
      <c r="S437" s="123">
        <v>1.6257942384853676</v>
      </c>
      <c r="T437" s="123">
        <v>1.5926572050259242</v>
      </c>
      <c r="U437" s="123">
        <v>1.563685813230133</v>
      </c>
      <c r="V437" s="123">
        <v>1.5349206844336336</v>
      </c>
      <c r="W437" s="123">
        <v>1.5156475894416439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1.7108271032802669</v>
      </c>
      <c r="D439" s="110">
        <v>1.7033720613575978</v>
      </c>
      <c r="E439" s="110">
        <v>1.6882236144812093</v>
      </c>
      <c r="F439" s="110">
        <v>1.7106610125566715</v>
      </c>
      <c r="G439" s="110">
        <v>1.6937700579859505</v>
      </c>
      <c r="H439" s="110">
        <v>1.8401246903956123</v>
      </c>
      <c r="I439" s="110">
        <v>1.6929498464890129</v>
      </c>
      <c r="J439" s="110">
        <v>1.7169242760970749</v>
      </c>
      <c r="K439" s="110">
        <v>1.5650077922100318</v>
      </c>
      <c r="L439" s="110">
        <v>1.9002434662084613</v>
      </c>
      <c r="M439" s="110">
        <v>1.8544037906369775</v>
      </c>
      <c r="N439" s="110">
        <v>1.8442387304420029</v>
      </c>
      <c r="O439" s="110">
        <v>1.7881037060658374</v>
      </c>
      <c r="P439" s="110">
        <v>1.7415745655769095</v>
      </c>
      <c r="Q439" s="110">
        <v>1.7000040370151726</v>
      </c>
      <c r="R439" s="110">
        <v>1.6613226043735987</v>
      </c>
      <c r="S439" s="110">
        <v>1.6257942384853676</v>
      </c>
      <c r="T439" s="110">
        <v>1.5926572050259242</v>
      </c>
      <c r="U439" s="110">
        <v>1.563685813230133</v>
      </c>
      <c r="V439" s="110">
        <v>1.5349206844336336</v>
      </c>
      <c r="W439" s="110">
        <v>1.5156475894416439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103527</v>
      </c>
      <c r="C5" s="120">
        <v>104004</v>
      </c>
      <c r="D5" s="120">
        <v>104215</v>
      </c>
      <c r="E5" s="120">
        <v>105126</v>
      </c>
      <c r="F5" s="120">
        <v>104800</v>
      </c>
      <c r="G5" s="120">
        <v>105326</v>
      </c>
      <c r="H5" s="120">
        <v>103793</v>
      </c>
      <c r="I5" s="120">
        <v>104034</v>
      </c>
      <c r="J5" s="120">
        <v>103779</v>
      </c>
      <c r="K5" s="120">
        <v>103763</v>
      </c>
      <c r="L5" s="120">
        <v>103129</v>
      </c>
      <c r="M5" s="120">
        <v>106606</v>
      </c>
      <c r="N5" s="120">
        <v>108352</v>
      </c>
      <c r="O5" s="120">
        <v>105997</v>
      </c>
      <c r="P5" s="120">
        <v>86801</v>
      </c>
      <c r="Q5" s="120">
        <v>40185</v>
      </c>
      <c r="R5" s="120">
        <v>28289</v>
      </c>
      <c r="S5" s="120">
        <v>20864</v>
      </c>
      <c r="T5" s="120">
        <v>19653</v>
      </c>
      <c r="U5" s="120">
        <v>17906</v>
      </c>
      <c r="V5" s="120">
        <v>16534</v>
      </c>
      <c r="W5" s="120">
        <v>14081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103527</v>
      </c>
      <c r="C7" s="52">
        <v>104004</v>
      </c>
      <c r="D7" s="52">
        <v>104215</v>
      </c>
      <c r="E7" s="52">
        <v>105126</v>
      </c>
      <c r="F7" s="52">
        <v>104800</v>
      </c>
      <c r="G7" s="52">
        <v>105326</v>
      </c>
      <c r="H7" s="52">
        <v>103793</v>
      </c>
      <c r="I7" s="52">
        <v>104034</v>
      </c>
      <c r="J7" s="52">
        <v>103779</v>
      </c>
      <c r="K7" s="52">
        <v>103763</v>
      </c>
      <c r="L7" s="52">
        <v>103129</v>
      </c>
      <c r="M7" s="52">
        <v>106606</v>
      </c>
      <c r="N7" s="52">
        <v>108352</v>
      </c>
      <c r="O7" s="52">
        <v>105997</v>
      </c>
      <c r="P7" s="52">
        <v>86801</v>
      </c>
      <c r="Q7" s="52">
        <v>40185</v>
      </c>
      <c r="R7" s="52">
        <v>28289</v>
      </c>
      <c r="S7" s="52">
        <v>20864</v>
      </c>
      <c r="T7" s="52">
        <v>19653</v>
      </c>
      <c r="U7" s="52">
        <v>17906</v>
      </c>
      <c r="V7" s="52">
        <v>16534</v>
      </c>
      <c r="W7" s="52">
        <v>14081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11517</v>
      </c>
      <c r="C9" s="52">
        <v>11739</v>
      </c>
      <c r="D9" s="52">
        <v>11666</v>
      </c>
      <c r="E9" s="52">
        <v>11154</v>
      </c>
      <c r="F9" s="52">
        <v>10617</v>
      </c>
      <c r="G9" s="52">
        <v>10177</v>
      </c>
      <c r="H9" s="52">
        <v>9647</v>
      </c>
      <c r="I9" s="52">
        <v>9802</v>
      </c>
      <c r="J9" s="52">
        <v>10422</v>
      </c>
      <c r="K9" s="52">
        <v>10997</v>
      </c>
      <c r="L9" s="52">
        <v>12114</v>
      </c>
      <c r="M9" s="52">
        <v>14656</v>
      </c>
      <c r="N9" s="52">
        <v>17949</v>
      </c>
      <c r="O9" s="52">
        <v>20547</v>
      </c>
      <c r="P9" s="52">
        <v>18357</v>
      </c>
      <c r="Q9" s="52">
        <v>9751</v>
      </c>
      <c r="R9" s="52">
        <v>6947</v>
      </c>
      <c r="S9" s="52">
        <v>5026</v>
      </c>
      <c r="T9" s="52">
        <v>4052</v>
      </c>
      <c r="U9" s="52">
        <v>2939</v>
      </c>
      <c r="V9" s="52">
        <v>1846</v>
      </c>
      <c r="W9" s="52">
        <v>898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60932</v>
      </c>
      <c r="C13" s="52">
        <v>59015</v>
      </c>
      <c r="D13" s="52">
        <v>58047</v>
      </c>
      <c r="E13" s="52">
        <v>57166</v>
      </c>
      <c r="F13" s="52">
        <v>53867</v>
      </c>
      <c r="G13" s="52">
        <v>52446</v>
      </c>
      <c r="H13" s="52">
        <v>51150</v>
      </c>
      <c r="I13" s="52">
        <v>48178</v>
      </c>
      <c r="J13" s="52">
        <v>48842</v>
      </c>
      <c r="K13" s="52">
        <v>45753</v>
      </c>
      <c r="L13" s="52">
        <v>51891</v>
      </c>
      <c r="M13" s="52">
        <v>45254</v>
      </c>
      <c r="N13" s="52">
        <v>48388</v>
      </c>
      <c r="O13" s="52">
        <v>47034</v>
      </c>
      <c r="P13" s="52">
        <v>38029</v>
      </c>
      <c r="Q13" s="52">
        <v>17804</v>
      </c>
      <c r="R13" s="52">
        <v>12307</v>
      </c>
      <c r="S13" s="52">
        <v>9680</v>
      </c>
      <c r="T13" s="52">
        <v>8081</v>
      </c>
      <c r="U13" s="52">
        <v>9004</v>
      </c>
      <c r="V13" s="52">
        <v>8119</v>
      </c>
      <c r="W13" s="52">
        <v>7083</v>
      </c>
      <c r="DA13" s="63" t="s">
        <v>1131</v>
      </c>
    </row>
    <row r="14" spans="1:105" ht="12" customHeight="1" x14ac:dyDescent="0.25">
      <c r="A14" s="97" t="s">
        <v>121</v>
      </c>
      <c r="B14" s="52">
        <v>42595</v>
      </c>
      <c r="C14" s="52">
        <v>44989</v>
      </c>
      <c r="D14" s="52">
        <v>46168</v>
      </c>
      <c r="E14" s="52">
        <v>47960</v>
      </c>
      <c r="F14" s="52">
        <v>50933</v>
      </c>
      <c r="G14" s="52">
        <v>52880</v>
      </c>
      <c r="H14" s="52">
        <v>52643</v>
      </c>
      <c r="I14" s="52">
        <v>55856</v>
      </c>
      <c r="J14" s="52">
        <v>54937</v>
      </c>
      <c r="K14" s="52">
        <v>58010</v>
      </c>
      <c r="L14" s="52">
        <v>51238</v>
      </c>
      <c r="M14" s="52">
        <v>61352</v>
      </c>
      <c r="N14" s="52">
        <v>59964</v>
      </c>
      <c r="O14" s="52">
        <v>58963</v>
      </c>
      <c r="P14" s="52">
        <v>48772</v>
      </c>
      <c r="Q14" s="52">
        <v>22381</v>
      </c>
      <c r="R14" s="52">
        <v>15982</v>
      </c>
      <c r="S14" s="52">
        <v>11184</v>
      </c>
      <c r="T14" s="52">
        <v>11572</v>
      </c>
      <c r="U14" s="52">
        <v>8902</v>
      </c>
      <c r="V14" s="52">
        <v>8415</v>
      </c>
      <c r="W14" s="52">
        <v>6998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103527</v>
      </c>
      <c r="C17" s="36">
        <v>104004</v>
      </c>
      <c r="D17" s="36">
        <v>104215</v>
      </c>
      <c r="E17" s="36">
        <v>105126</v>
      </c>
      <c r="F17" s="36">
        <v>104800</v>
      </c>
      <c r="G17" s="36">
        <v>105326</v>
      </c>
      <c r="H17" s="36">
        <v>103793</v>
      </c>
      <c r="I17" s="36">
        <v>104034</v>
      </c>
      <c r="J17" s="36">
        <v>103779</v>
      </c>
      <c r="K17" s="36">
        <v>103763</v>
      </c>
      <c r="L17" s="36">
        <v>103129</v>
      </c>
      <c r="M17" s="36">
        <v>106606</v>
      </c>
      <c r="N17" s="36">
        <v>108352</v>
      </c>
      <c r="O17" s="36">
        <v>105997</v>
      </c>
      <c r="P17" s="36">
        <v>86801</v>
      </c>
      <c r="Q17" s="36">
        <v>40185</v>
      </c>
      <c r="R17" s="36">
        <v>28289</v>
      </c>
      <c r="S17" s="36">
        <v>20864</v>
      </c>
      <c r="T17" s="36">
        <v>19653</v>
      </c>
      <c r="U17" s="36">
        <v>17906</v>
      </c>
      <c r="V17" s="36">
        <v>16534</v>
      </c>
      <c r="W17" s="36">
        <v>14081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8088</v>
      </c>
      <c r="D21" s="52">
        <v>8090</v>
      </c>
      <c r="E21" s="52">
        <v>8105</v>
      </c>
      <c r="F21" s="52">
        <v>8143</v>
      </c>
      <c r="G21" s="52">
        <v>8221</v>
      </c>
      <c r="H21" s="52">
        <v>8349</v>
      </c>
      <c r="I21" s="52">
        <v>8535</v>
      </c>
      <c r="J21" s="52">
        <v>8798</v>
      </c>
      <c r="K21" s="52">
        <v>9142</v>
      </c>
      <c r="L21" s="52">
        <v>9585</v>
      </c>
      <c r="M21" s="52">
        <v>10146</v>
      </c>
      <c r="N21" s="52">
        <v>10817</v>
      </c>
      <c r="O21" s="52">
        <v>10028</v>
      </c>
      <c r="P21" s="52">
        <v>19196</v>
      </c>
      <c r="Q21" s="52">
        <v>46616</v>
      </c>
      <c r="R21" s="52">
        <v>11896</v>
      </c>
      <c r="S21" s="52">
        <v>7425</v>
      </c>
      <c r="T21" s="52">
        <v>1211</v>
      </c>
      <c r="U21" s="52">
        <v>1747</v>
      </c>
      <c r="V21" s="52">
        <v>1372</v>
      </c>
      <c r="W21" s="52">
        <v>2453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1800</v>
      </c>
      <c r="D23" s="52">
        <v>1803</v>
      </c>
      <c r="E23" s="52">
        <v>1831</v>
      </c>
      <c r="F23" s="52">
        <v>1902</v>
      </c>
      <c r="G23" s="52">
        <v>2028</v>
      </c>
      <c r="H23" s="52">
        <v>2234</v>
      </c>
      <c r="I23" s="52">
        <v>1455</v>
      </c>
      <c r="J23" s="52">
        <v>1153</v>
      </c>
      <c r="K23" s="52">
        <v>1702</v>
      </c>
      <c r="L23" s="52">
        <v>1535</v>
      </c>
      <c r="M23" s="52">
        <v>1477</v>
      </c>
      <c r="N23" s="52">
        <v>1597</v>
      </c>
      <c r="O23" s="52">
        <v>2227</v>
      </c>
      <c r="P23" s="52">
        <v>3702</v>
      </c>
      <c r="Q23" s="52">
        <v>8795</v>
      </c>
      <c r="R23" s="52">
        <v>2937</v>
      </c>
      <c r="S23" s="52">
        <v>1995</v>
      </c>
      <c r="T23" s="52">
        <v>1033</v>
      </c>
      <c r="U23" s="52">
        <v>1198</v>
      </c>
      <c r="V23" s="52">
        <v>1190</v>
      </c>
      <c r="W23" s="52">
        <v>1148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9521</v>
      </c>
      <c r="D27" s="52">
        <v>9535</v>
      </c>
      <c r="E27" s="52">
        <v>9641</v>
      </c>
      <c r="F27" s="52">
        <v>9937</v>
      </c>
      <c r="G27" s="52">
        <v>10521</v>
      </c>
      <c r="H27" s="52">
        <v>11479</v>
      </c>
      <c r="I27" s="52">
        <v>7201</v>
      </c>
      <c r="J27" s="52">
        <v>6654</v>
      </c>
      <c r="K27" s="52">
        <v>8025</v>
      </c>
      <c r="L27" s="52">
        <v>8307</v>
      </c>
      <c r="M27" s="52">
        <v>8298</v>
      </c>
      <c r="N27" s="52">
        <v>8280</v>
      </c>
      <c r="O27" s="52">
        <v>8367</v>
      </c>
      <c r="P27" s="52">
        <v>9578</v>
      </c>
      <c r="Q27" s="52">
        <v>20247</v>
      </c>
      <c r="R27" s="52">
        <v>5899</v>
      </c>
      <c r="S27" s="52">
        <v>3441</v>
      </c>
      <c r="T27" s="52">
        <v>3414</v>
      </c>
      <c r="U27" s="52">
        <v>912</v>
      </c>
      <c r="V27" s="52">
        <v>3138</v>
      </c>
      <c r="W27" s="52">
        <v>2425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6655</v>
      </c>
      <c r="D28" s="52">
        <v>6674</v>
      </c>
      <c r="E28" s="52">
        <v>6795</v>
      </c>
      <c r="F28" s="52">
        <v>7115</v>
      </c>
      <c r="G28" s="52">
        <v>7734</v>
      </c>
      <c r="H28" s="52">
        <v>8778</v>
      </c>
      <c r="I28" s="52">
        <v>6347</v>
      </c>
      <c r="J28" s="52">
        <v>7220</v>
      </c>
      <c r="K28" s="52">
        <v>8759</v>
      </c>
      <c r="L28" s="52">
        <v>8854</v>
      </c>
      <c r="M28" s="52">
        <v>9434</v>
      </c>
      <c r="N28" s="52">
        <v>9874</v>
      </c>
      <c r="O28" s="52">
        <v>9336</v>
      </c>
      <c r="P28" s="52">
        <v>11851</v>
      </c>
      <c r="Q28" s="52">
        <v>26391</v>
      </c>
      <c r="R28" s="52">
        <v>6970</v>
      </c>
      <c r="S28" s="52">
        <v>5658</v>
      </c>
      <c r="T28" s="52">
        <v>700</v>
      </c>
      <c r="U28" s="52">
        <v>4761</v>
      </c>
      <c r="V28" s="52">
        <v>2482</v>
      </c>
      <c r="W28" s="52">
        <v>2745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16176</v>
      </c>
      <c r="D31" s="36">
        <v>16209</v>
      </c>
      <c r="E31" s="36">
        <v>16435</v>
      </c>
      <c r="F31" s="36">
        <v>17052</v>
      </c>
      <c r="G31" s="36">
        <v>18258</v>
      </c>
      <c r="H31" s="36">
        <v>20259</v>
      </c>
      <c r="I31" s="36">
        <v>13551</v>
      </c>
      <c r="J31" s="36">
        <v>13873</v>
      </c>
      <c r="K31" s="36">
        <v>16792</v>
      </c>
      <c r="L31" s="36">
        <v>17155</v>
      </c>
      <c r="M31" s="36">
        <v>17736</v>
      </c>
      <c r="N31" s="36">
        <v>18161</v>
      </c>
      <c r="O31" s="36">
        <v>17700</v>
      </c>
      <c r="P31" s="36">
        <v>21428</v>
      </c>
      <c r="Q31" s="36">
        <v>46624</v>
      </c>
      <c r="R31" s="36">
        <v>12869</v>
      </c>
      <c r="S31" s="36">
        <v>9102</v>
      </c>
      <c r="T31" s="36">
        <v>4125</v>
      </c>
      <c r="U31" s="36">
        <v>5679</v>
      </c>
      <c r="V31" s="36">
        <v>5628</v>
      </c>
      <c r="W31" s="36">
        <v>5158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8565</v>
      </c>
      <c r="D35" s="52">
        <v>8301</v>
      </c>
      <c r="E35" s="52">
        <v>9016</v>
      </c>
      <c r="F35" s="52">
        <v>7817</v>
      </c>
      <c r="G35" s="52">
        <v>8747</v>
      </c>
      <c r="H35" s="52">
        <v>6816</v>
      </c>
      <c r="I35" s="52">
        <v>8776</v>
      </c>
      <c r="J35" s="52">
        <v>8543</v>
      </c>
      <c r="K35" s="52">
        <v>9126</v>
      </c>
      <c r="L35" s="52">
        <v>8951</v>
      </c>
      <c r="M35" s="52">
        <v>13623</v>
      </c>
      <c r="N35" s="52">
        <v>12563</v>
      </c>
      <c r="O35" s="52">
        <v>7673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2022</v>
      </c>
      <c r="D37" s="52">
        <v>1730</v>
      </c>
      <c r="E37" s="52">
        <v>1319</v>
      </c>
      <c r="F37" s="52">
        <v>1365</v>
      </c>
      <c r="G37" s="52">
        <v>1588</v>
      </c>
      <c r="H37" s="52">
        <v>1704</v>
      </c>
      <c r="I37" s="52">
        <v>1610</v>
      </c>
      <c r="J37" s="52">
        <v>1773</v>
      </c>
      <c r="K37" s="52">
        <v>2277</v>
      </c>
      <c r="L37" s="52">
        <v>2652</v>
      </c>
      <c r="M37" s="52">
        <v>4019</v>
      </c>
      <c r="N37" s="52">
        <v>4890</v>
      </c>
      <c r="O37" s="52">
        <v>4825</v>
      </c>
      <c r="P37" s="52">
        <v>1512</v>
      </c>
      <c r="Q37" s="52">
        <v>189</v>
      </c>
      <c r="R37" s="52">
        <v>133</v>
      </c>
      <c r="S37" s="52">
        <v>74</v>
      </c>
      <c r="T37" s="52">
        <v>59</v>
      </c>
      <c r="U37" s="52">
        <v>85</v>
      </c>
      <c r="V37" s="52">
        <v>97</v>
      </c>
      <c r="W37" s="52">
        <v>200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7604</v>
      </c>
      <c r="D41" s="52">
        <v>8567</v>
      </c>
      <c r="E41" s="52">
        <v>8760</v>
      </c>
      <c r="F41" s="52">
        <v>6638</v>
      </c>
      <c r="G41" s="52">
        <v>9100</v>
      </c>
      <c r="H41" s="52">
        <v>10183</v>
      </c>
      <c r="I41" s="52">
        <v>4229</v>
      </c>
      <c r="J41" s="52">
        <v>7318</v>
      </c>
      <c r="K41" s="52">
        <v>4936</v>
      </c>
      <c r="L41" s="52">
        <v>14445</v>
      </c>
      <c r="M41" s="52">
        <v>1661</v>
      </c>
      <c r="N41" s="52">
        <v>11414</v>
      </c>
      <c r="O41" s="52">
        <v>7013</v>
      </c>
      <c r="P41" s="52">
        <v>573</v>
      </c>
      <c r="Q41" s="52">
        <v>22</v>
      </c>
      <c r="R41" s="52">
        <v>402</v>
      </c>
      <c r="S41" s="52">
        <v>814</v>
      </c>
      <c r="T41" s="52">
        <v>1815</v>
      </c>
      <c r="U41" s="52">
        <v>1835</v>
      </c>
      <c r="V41" s="52">
        <v>2253</v>
      </c>
      <c r="W41" s="52">
        <v>1389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9049</v>
      </c>
      <c r="D42" s="52">
        <v>7853</v>
      </c>
      <c r="E42" s="52">
        <v>8587</v>
      </c>
      <c r="F42" s="52">
        <v>10088</v>
      </c>
      <c r="G42" s="52">
        <v>9681</v>
      </c>
      <c r="H42" s="52">
        <v>8541</v>
      </c>
      <c r="I42" s="52">
        <v>9560</v>
      </c>
      <c r="J42" s="52">
        <v>6301</v>
      </c>
      <c r="K42" s="52">
        <v>11832</v>
      </c>
      <c r="L42" s="52">
        <v>2082</v>
      </c>
      <c r="M42" s="52">
        <v>19548</v>
      </c>
      <c r="N42" s="52">
        <v>8486</v>
      </c>
      <c r="O42" s="52">
        <v>8335</v>
      </c>
      <c r="P42" s="52">
        <v>1660</v>
      </c>
      <c r="Q42" s="52">
        <v>0</v>
      </c>
      <c r="R42" s="52">
        <v>571</v>
      </c>
      <c r="S42" s="52">
        <v>860</v>
      </c>
      <c r="T42" s="52">
        <v>1088</v>
      </c>
      <c r="U42" s="52">
        <v>2091</v>
      </c>
      <c r="V42" s="52">
        <v>1995</v>
      </c>
      <c r="W42" s="52">
        <v>1328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16653</v>
      </c>
      <c r="D45" s="36">
        <v>16420</v>
      </c>
      <c r="E45" s="36">
        <v>17346</v>
      </c>
      <c r="F45" s="36">
        <v>16726</v>
      </c>
      <c r="G45" s="36">
        <v>18784</v>
      </c>
      <c r="H45" s="36">
        <v>18726</v>
      </c>
      <c r="I45" s="36">
        <v>13792</v>
      </c>
      <c r="J45" s="36">
        <v>13618</v>
      </c>
      <c r="K45" s="36">
        <v>16776</v>
      </c>
      <c r="L45" s="36">
        <v>16521</v>
      </c>
      <c r="M45" s="36">
        <v>21213</v>
      </c>
      <c r="N45" s="36">
        <v>19907</v>
      </c>
      <c r="O45" s="36">
        <v>15345</v>
      </c>
      <c r="P45" s="36">
        <v>2232</v>
      </c>
      <c r="Q45" s="36">
        <v>8</v>
      </c>
      <c r="R45" s="36">
        <v>973</v>
      </c>
      <c r="S45" s="36">
        <v>1677</v>
      </c>
      <c r="T45" s="36">
        <v>2914</v>
      </c>
      <c r="U45" s="36">
        <v>3932</v>
      </c>
      <c r="V45" s="36">
        <v>4256</v>
      </c>
      <c r="W45" s="36">
        <v>2705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3070</v>
      </c>
      <c r="D49" s="52">
        <v>2958</v>
      </c>
      <c r="E49" s="52">
        <v>3158</v>
      </c>
      <c r="F49" s="52">
        <v>2614</v>
      </c>
      <c r="G49" s="52">
        <v>2808</v>
      </c>
      <c r="H49" s="52">
        <v>2280</v>
      </c>
      <c r="I49" s="52">
        <v>2941</v>
      </c>
      <c r="J49" s="52">
        <v>2691</v>
      </c>
      <c r="K49" s="52">
        <v>2984</v>
      </c>
      <c r="L49" s="52">
        <v>2983</v>
      </c>
      <c r="M49" s="52">
        <v>4089</v>
      </c>
      <c r="N49" s="52">
        <v>3296</v>
      </c>
      <c r="O49" s="52">
        <v>2516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268</v>
      </c>
      <c r="D51" s="52">
        <v>59</v>
      </c>
      <c r="E51" s="52">
        <v>422</v>
      </c>
      <c r="F51" s="52">
        <v>376</v>
      </c>
      <c r="G51" s="52">
        <v>470</v>
      </c>
      <c r="H51" s="52">
        <v>446</v>
      </c>
      <c r="I51" s="52">
        <v>504</v>
      </c>
      <c r="J51" s="52">
        <v>576</v>
      </c>
      <c r="K51" s="52">
        <v>721</v>
      </c>
      <c r="L51" s="52">
        <v>828</v>
      </c>
      <c r="M51" s="52">
        <v>1471</v>
      </c>
      <c r="N51" s="52">
        <v>1427</v>
      </c>
      <c r="O51" s="52">
        <v>1248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1402</v>
      </c>
      <c r="D55" s="52">
        <v>1543</v>
      </c>
      <c r="E55" s="52">
        <v>1594</v>
      </c>
      <c r="F55" s="52">
        <v>1037</v>
      </c>
      <c r="G55" s="52">
        <v>1361</v>
      </c>
      <c r="H55" s="52">
        <v>1240</v>
      </c>
      <c r="I55" s="52">
        <v>902</v>
      </c>
      <c r="J55" s="52">
        <v>1446</v>
      </c>
      <c r="K55" s="52">
        <v>878</v>
      </c>
      <c r="L55" s="52">
        <v>2607</v>
      </c>
      <c r="M55" s="52">
        <v>321</v>
      </c>
      <c r="N55" s="52">
        <v>1890</v>
      </c>
      <c r="O55" s="52">
        <v>1151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1668</v>
      </c>
      <c r="D56" s="52">
        <v>1415</v>
      </c>
      <c r="E56" s="52">
        <v>1564</v>
      </c>
      <c r="F56" s="52">
        <v>1577</v>
      </c>
      <c r="G56" s="52">
        <v>1447</v>
      </c>
      <c r="H56" s="52">
        <v>1040</v>
      </c>
      <c r="I56" s="52">
        <v>2039</v>
      </c>
      <c r="J56" s="52">
        <v>1245</v>
      </c>
      <c r="K56" s="52">
        <v>2106</v>
      </c>
      <c r="L56" s="52">
        <v>376</v>
      </c>
      <c r="M56" s="52">
        <v>3768</v>
      </c>
      <c r="N56" s="52">
        <v>1406</v>
      </c>
      <c r="O56" s="52">
        <v>1365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3070</v>
      </c>
      <c r="D59" s="36">
        <v>2958</v>
      </c>
      <c r="E59" s="36">
        <v>3158</v>
      </c>
      <c r="F59" s="36">
        <v>2614</v>
      </c>
      <c r="G59" s="36">
        <v>2808</v>
      </c>
      <c r="H59" s="36">
        <v>2280</v>
      </c>
      <c r="I59" s="36">
        <v>2941</v>
      </c>
      <c r="J59" s="36">
        <v>2691</v>
      </c>
      <c r="K59" s="36">
        <v>2984</v>
      </c>
      <c r="L59" s="36">
        <v>2983</v>
      </c>
      <c r="M59" s="36">
        <v>4089</v>
      </c>
      <c r="N59" s="36">
        <v>3296</v>
      </c>
      <c r="O59" s="36">
        <v>2516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5495</v>
      </c>
      <c r="D63" s="52">
        <v>5343</v>
      </c>
      <c r="E63" s="52">
        <v>5858</v>
      </c>
      <c r="F63" s="52">
        <v>5203</v>
      </c>
      <c r="G63" s="52">
        <v>5939</v>
      </c>
      <c r="H63" s="52">
        <v>4536</v>
      </c>
      <c r="I63" s="52">
        <v>5835</v>
      </c>
      <c r="J63" s="52">
        <v>5852</v>
      </c>
      <c r="K63" s="52">
        <v>6142</v>
      </c>
      <c r="L63" s="52">
        <v>5968</v>
      </c>
      <c r="M63" s="52">
        <v>9534</v>
      </c>
      <c r="N63" s="52">
        <v>9267</v>
      </c>
      <c r="O63" s="52">
        <v>5157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1754</v>
      </c>
      <c r="D65" s="52">
        <v>1671</v>
      </c>
      <c r="E65" s="52">
        <v>897</v>
      </c>
      <c r="F65" s="52">
        <v>989</v>
      </c>
      <c r="G65" s="52">
        <v>1118</v>
      </c>
      <c r="H65" s="52">
        <v>1258</v>
      </c>
      <c r="I65" s="52">
        <v>1106</v>
      </c>
      <c r="J65" s="52">
        <v>1197</v>
      </c>
      <c r="K65" s="52">
        <v>1556</v>
      </c>
      <c r="L65" s="52">
        <v>1824</v>
      </c>
      <c r="M65" s="52">
        <v>2548</v>
      </c>
      <c r="N65" s="52">
        <v>3463</v>
      </c>
      <c r="O65" s="52">
        <v>3577</v>
      </c>
      <c r="P65" s="52">
        <v>1512</v>
      </c>
      <c r="Q65" s="52">
        <v>189</v>
      </c>
      <c r="R65" s="52">
        <v>133</v>
      </c>
      <c r="S65" s="52">
        <v>74</v>
      </c>
      <c r="T65" s="52">
        <v>59</v>
      </c>
      <c r="U65" s="52">
        <v>85</v>
      </c>
      <c r="V65" s="52">
        <v>97</v>
      </c>
      <c r="W65" s="52">
        <v>200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6202</v>
      </c>
      <c r="D69" s="52">
        <f t="shared" si="6"/>
        <v>7024</v>
      </c>
      <c r="E69" s="52">
        <f t="shared" si="6"/>
        <v>7166</v>
      </c>
      <c r="F69" s="52">
        <f t="shared" si="6"/>
        <v>5601</v>
      </c>
      <c r="G69" s="52">
        <f t="shared" si="6"/>
        <v>7739</v>
      </c>
      <c r="H69" s="52">
        <f t="shared" si="6"/>
        <v>8943</v>
      </c>
      <c r="I69" s="52">
        <f t="shared" si="6"/>
        <v>3327</v>
      </c>
      <c r="J69" s="52">
        <f t="shared" si="6"/>
        <v>5872</v>
      </c>
      <c r="K69" s="52">
        <f t="shared" si="6"/>
        <v>4058</v>
      </c>
      <c r="L69" s="52">
        <f t="shared" si="6"/>
        <v>11838</v>
      </c>
      <c r="M69" s="52">
        <f t="shared" si="6"/>
        <v>1340</v>
      </c>
      <c r="N69" s="52">
        <f t="shared" si="6"/>
        <v>9524</v>
      </c>
      <c r="O69" s="52">
        <f t="shared" si="6"/>
        <v>5862</v>
      </c>
      <c r="P69" s="52">
        <f t="shared" si="6"/>
        <v>573</v>
      </c>
      <c r="Q69" s="52">
        <f t="shared" si="6"/>
        <v>22</v>
      </c>
      <c r="R69" s="52">
        <f t="shared" ref="R69:V69" si="7">R41-R55</f>
        <v>402</v>
      </c>
      <c r="S69" s="52">
        <f t="shared" si="7"/>
        <v>814</v>
      </c>
      <c r="T69" s="52">
        <f t="shared" si="7"/>
        <v>1815</v>
      </c>
      <c r="U69" s="52">
        <f t="shared" si="7"/>
        <v>1835</v>
      </c>
      <c r="V69" s="52">
        <f t="shared" si="7"/>
        <v>2253</v>
      </c>
      <c r="W69" s="52">
        <f t="shared" ref="W69" si="8">W41-W55</f>
        <v>1389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7381</v>
      </c>
      <c r="D70" s="52">
        <f t="shared" si="9"/>
        <v>6438</v>
      </c>
      <c r="E70" s="52">
        <f t="shared" si="9"/>
        <v>7023</v>
      </c>
      <c r="F70" s="52">
        <f t="shared" si="9"/>
        <v>8511</v>
      </c>
      <c r="G70" s="52">
        <f t="shared" si="9"/>
        <v>8234</v>
      </c>
      <c r="H70" s="52">
        <f t="shared" si="9"/>
        <v>7501</v>
      </c>
      <c r="I70" s="52">
        <f t="shared" si="9"/>
        <v>7521</v>
      </c>
      <c r="J70" s="52">
        <f t="shared" si="9"/>
        <v>5056</v>
      </c>
      <c r="K70" s="52">
        <f t="shared" si="9"/>
        <v>9726</v>
      </c>
      <c r="L70" s="52">
        <f t="shared" si="9"/>
        <v>1706</v>
      </c>
      <c r="M70" s="52">
        <f t="shared" si="9"/>
        <v>15780</v>
      </c>
      <c r="N70" s="52">
        <f t="shared" si="9"/>
        <v>7080</v>
      </c>
      <c r="O70" s="52">
        <f t="shared" si="9"/>
        <v>6970</v>
      </c>
      <c r="P70" s="52">
        <f t="shared" si="9"/>
        <v>1660</v>
      </c>
      <c r="Q70" s="52">
        <f t="shared" si="9"/>
        <v>0</v>
      </c>
      <c r="R70" s="52">
        <f t="shared" ref="R70:V70" si="10">R42-R56</f>
        <v>571</v>
      </c>
      <c r="S70" s="52">
        <f t="shared" si="10"/>
        <v>860</v>
      </c>
      <c r="T70" s="52">
        <f t="shared" si="10"/>
        <v>1088</v>
      </c>
      <c r="U70" s="52">
        <f t="shared" si="10"/>
        <v>2091</v>
      </c>
      <c r="V70" s="52">
        <f t="shared" si="10"/>
        <v>1995</v>
      </c>
      <c r="W70" s="52">
        <f t="shared" ref="W70" si="11">W42-W56</f>
        <v>1328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13583</v>
      </c>
      <c r="D73" s="36">
        <v>13462</v>
      </c>
      <c r="E73" s="36">
        <v>14188</v>
      </c>
      <c r="F73" s="36">
        <v>14112</v>
      </c>
      <c r="G73" s="36">
        <v>15976</v>
      </c>
      <c r="H73" s="36">
        <v>16446</v>
      </c>
      <c r="I73" s="36">
        <v>10851</v>
      </c>
      <c r="J73" s="36">
        <v>10927</v>
      </c>
      <c r="K73" s="36">
        <v>13792</v>
      </c>
      <c r="L73" s="36">
        <v>13538</v>
      </c>
      <c r="M73" s="36">
        <v>17124</v>
      </c>
      <c r="N73" s="36">
        <v>16611</v>
      </c>
      <c r="O73" s="36">
        <v>12829</v>
      </c>
      <c r="P73" s="36">
        <v>2232</v>
      </c>
      <c r="Q73" s="36">
        <v>8</v>
      </c>
      <c r="R73" s="36">
        <v>973</v>
      </c>
      <c r="S73" s="36">
        <v>1677</v>
      </c>
      <c r="T73" s="36">
        <v>2914</v>
      </c>
      <c r="U73" s="36">
        <v>3932</v>
      </c>
      <c r="V73" s="36">
        <v>4256</v>
      </c>
      <c r="W73" s="36">
        <v>2705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1125</v>
      </c>
      <c r="I79" s="138">
        <f>RES_hhdet_numvin!I163</f>
        <v>1544</v>
      </c>
      <c r="J79" s="138">
        <f>RES_hhdet_numvin!J163</f>
        <v>1556</v>
      </c>
      <c r="K79" s="138">
        <f>RES_hhdet_numvin!K163</f>
        <v>1700</v>
      </c>
      <c r="L79" s="138">
        <f>RES_hhdet_numvin!L163</f>
        <v>1696</v>
      </c>
      <c r="M79" s="138">
        <f>RES_hhdet_numvin!M163</f>
        <v>2575</v>
      </c>
      <c r="N79" s="138">
        <f>RES_hhdet_numvin!N163</f>
        <v>2409</v>
      </c>
      <c r="O79" s="138">
        <f>RES_hhdet_numvin!O163</f>
        <v>1476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0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314</v>
      </c>
      <c r="Q81" s="138">
        <f>RES_hhdet_numvin!Q165</f>
        <v>75</v>
      </c>
      <c r="R81" s="138">
        <f>RES_hhdet_numvin!R165</f>
        <v>66</v>
      </c>
      <c r="S81" s="138">
        <f>RES_hhdet_numvin!S165</f>
        <v>44</v>
      </c>
      <c r="T81" s="138">
        <f>RES_hhdet_numvin!T165</f>
        <v>43</v>
      </c>
      <c r="U81" s="138">
        <f>RES_hhdet_numvin!U165</f>
        <v>69</v>
      </c>
      <c r="V81" s="138">
        <f>RES_hhdet_numvin!V165</f>
        <v>87</v>
      </c>
      <c r="W81" s="138">
        <f>RES_hhdet_numvin!W165</f>
        <v>200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169</v>
      </c>
      <c r="Q87" s="138">
        <f>RES_hhdet_numvin!Q171</f>
        <v>18</v>
      </c>
      <c r="R87" s="138">
        <f>RES_hhdet_numvin!R171</f>
        <v>304</v>
      </c>
      <c r="S87" s="138">
        <f>RES_hhdet_numvin!S171</f>
        <v>647</v>
      </c>
      <c r="T87" s="138">
        <f>RES_hhdet_numvin!T171</f>
        <v>1166</v>
      </c>
      <c r="U87" s="138">
        <f>RES_hhdet_numvin!U171</f>
        <v>1453</v>
      </c>
      <c r="V87" s="138">
        <f>RES_hhdet_numvin!V171</f>
        <v>1937</v>
      </c>
      <c r="W87" s="138">
        <f>RES_hhdet_numvin!W171</f>
        <v>1389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488</v>
      </c>
      <c r="Q88" s="138">
        <f>RES_hhdet_numvin!Q172</f>
        <v>0</v>
      </c>
      <c r="R88" s="138">
        <f>RES_hhdet_numvin!R172</f>
        <v>429</v>
      </c>
      <c r="S88" s="138">
        <f>RES_hhdet_numvin!S172</f>
        <v>682</v>
      </c>
      <c r="T88" s="138">
        <f>RES_hhdet_numvin!T172</f>
        <v>699</v>
      </c>
      <c r="U88" s="138">
        <f>RES_hhdet_numvin!U172</f>
        <v>1654</v>
      </c>
      <c r="V88" s="138">
        <f>RES_hhdet_numvin!V172</f>
        <v>1718</v>
      </c>
      <c r="W88" s="138">
        <f>RES_hhdet_numvin!W172</f>
        <v>1328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662</v>
      </c>
      <c r="Q93" s="39">
        <f>RES_hhdet_numvin!Q177</f>
        <v>3</v>
      </c>
      <c r="R93" s="39">
        <f>RES_hhdet_numvin!R177</f>
        <v>733</v>
      </c>
      <c r="S93" s="39">
        <f>RES_hhdet_numvin!S177</f>
        <v>1331</v>
      </c>
      <c r="T93" s="39">
        <f>RES_hhdet_numvin!T177</f>
        <v>1874</v>
      </c>
      <c r="U93" s="39">
        <f>RES_hhdet_numvin!U177</f>
        <v>3112</v>
      </c>
      <c r="V93" s="39">
        <f>RES_hhdet_numvin!V177</f>
        <v>3661</v>
      </c>
      <c r="W93" s="39">
        <f>RES_hhdet_numvin!W177</f>
        <v>2705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115.49849343338866</v>
      </c>
      <c r="C97" s="117">
        <f t="shared" si="12"/>
        <v>97.822132312217036</v>
      </c>
      <c r="D97" s="117">
        <f t="shared" si="12"/>
        <v>114.97090598602753</v>
      </c>
      <c r="E97" s="117">
        <f t="shared" si="12"/>
        <v>117.3547290910513</v>
      </c>
      <c r="F97" s="117">
        <f t="shared" si="12"/>
        <v>107.05751807846251</v>
      </c>
      <c r="G97" s="117">
        <f t="shared" si="12"/>
        <v>108.00877745497711</v>
      </c>
      <c r="H97" s="117">
        <f t="shared" si="12"/>
        <v>102.88373968651766</v>
      </c>
      <c r="I97" s="117">
        <f t="shared" si="12"/>
        <v>105.92788368466779</v>
      </c>
      <c r="J97" s="117">
        <f t="shared" si="12"/>
        <v>100.97520040237151</v>
      </c>
      <c r="K97" s="117">
        <f t="shared" si="12"/>
        <v>112.94477408616152</v>
      </c>
      <c r="L97" s="117">
        <f t="shared" si="12"/>
        <v>82.749173588325007</v>
      </c>
      <c r="M97" s="117">
        <f t="shared" si="12"/>
        <v>121.62546907867036</v>
      </c>
      <c r="N97" s="117">
        <f t="shared" si="12"/>
        <v>148.16374474837713</v>
      </c>
      <c r="O97" s="117">
        <f t="shared" si="12"/>
        <v>125.01325673351053</v>
      </c>
      <c r="P97" s="117">
        <f t="shared" si="12"/>
        <v>100.66879183967303</v>
      </c>
      <c r="Q97" s="117">
        <f t="shared" si="12"/>
        <v>12.396425953046274</v>
      </c>
      <c r="R97" s="117">
        <f t="shared" ref="R97:V97" si="13">R98+R100+R102+R111</f>
        <v>6.6020325748078408</v>
      </c>
      <c r="S97" s="117">
        <f t="shared" si="13"/>
        <v>9.7507250704245241</v>
      </c>
      <c r="T97" s="117">
        <f t="shared" si="13"/>
        <v>14.971081228581919</v>
      </c>
      <c r="U97" s="117">
        <f t="shared" si="13"/>
        <v>23.760614753738437</v>
      </c>
      <c r="V97" s="117">
        <f t="shared" si="13"/>
        <v>30.927999336078788</v>
      </c>
      <c r="W97" s="117">
        <f t="shared" ref="W97" si="14">W98+W100+W102+W111</f>
        <v>3.3678337861513774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100.90559297006706</v>
      </c>
      <c r="C98" s="122">
        <f t="shared" si="15"/>
        <v>84.457878531278595</v>
      </c>
      <c r="D98" s="122">
        <f t="shared" si="15"/>
        <v>99.975254706280765</v>
      </c>
      <c r="E98" s="122">
        <f t="shared" si="15"/>
        <v>102.26468395819481</v>
      </c>
      <c r="F98" s="122">
        <f t="shared" si="15"/>
        <v>92.529956052449705</v>
      </c>
      <c r="G98" s="122">
        <f t="shared" si="15"/>
        <v>93.452727260227661</v>
      </c>
      <c r="H98" s="122">
        <f t="shared" si="15"/>
        <v>88.555703571395796</v>
      </c>
      <c r="I98" s="122">
        <f t="shared" si="15"/>
        <v>91.335839024509397</v>
      </c>
      <c r="J98" s="122">
        <f t="shared" si="15"/>
        <v>87.387594084897231</v>
      </c>
      <c r="K98" s="122">
        <f t="shared" si="15"/>
        <v>98.894080641603551</v>
      </c>
      <c r="L98" s="122">
        <f t="shared" si="15"/>
        <v>68.551767649691087</v>
      </c>
      <c r="M98" s="122">
        <f t="shared" si="15"/>
        <v>106.75571451066271</v>
      </c>
      <c r="N98" s="122">
        <f t="shared" si="15"/>
        <v>133.23366306253826</v>
      </c>
      <c r="O98" s="122">
        <f t="shared" si="15"/>
        <v>110.47404921171231</v>
      </c>
      <c r="P98" s="122">
        <f t="shared" si="15"/>
        <v>88.51428464262932</v>
      </c>
      <c r="Q98" s="122">
        <f t="shared" si="15"/>
        <v>6.6911007516464407</v>
      </c>
      <c r="R98" s="122">
        <f t="shared" si="15"/>
        <v>2.5282241639804388</v>
      </c>
      <c r="S98" s="122">
        <f t="shared" si="15"/>
        <v>6.7627631650686837</v>
      </c>
      <c r="T98" s="122">
        <f t="shared" si="15"/>
        <v>12.311846244815575</v>
      </c>
      <c r="U98" s="122">
        <f t="shared" si="15"/>
        <v>21.452369189423486</v>
      </c>
      <c r="V98" s="122">
        <f t="shared" si="15"/>
        <v>28.951321614966876</v>
      </c>
      <c r="W98" s="122">
        <f t="shared" si="15"/>
        <v>1.7407956421072852</v>
      </c>
      <c r="DA98" s="130" t="s">
        <v>1722</v>
      </c>
    </row>
    <row r="99" spans="1:105" ht="12" customHeight="1" x14ac:dyDescent="0.25">
      <c r="A99" s="97" t="s">
        <v>53</v>
      </c>
      <c r="B99" s="98">
        <v>100.90559297006706</v>
      </c>
      <c r="C99" s="98">
        <v>84.457878531278595</v>
      </c>
      <c r="D99" s="98">
        <v>99.975254706280765</v>
      </c>
      <c r="E99" s="98">
        <v>102.26468395819481</v>
      </c>
      <c r="F99" s="98">
        <v>92.529956052449705</v>
      </c>
      <c r="G99" s="98">
        <v>93.452727260227661</v>
      </c>
      <c r="H99" s="98">
        <v>88.555703571395796</v>
      </c>
      <c r="I99" s="98">
        <v>91.335839024509397</v>
      </c>
      <c r="J99" s="98">
        <v>87.387594084897231</v>
      </c>
      <c r="K99" s="98">
        <v>98.894080641603551</v>
      </c>
      <c r="L99" s="98">
        <v>68.551767649691087</v>
      </c>
      <c r="M99" s="98">
        <v>106.75571451066271</v>
      </c>
      <c r="N99" s="98">
        <v>133.23366306253826</v>
      </c>
      <c r="O99" s="98">
        <v>110.47404921171231</v>
      </c>
      <c r="P99" s="98">
        <v>88.51428464262932</v>
      </c>
      <c r="Q99" s="98">
        <v>6.6911007516464407</v>
      </c>
      <c r="R99" s="98">
        <v>2.5282241639804388</v>
      </c>
      <c r="S99" s="98">
        <v>6.7627631650686837</v>
      </c>
      <c r="T99" s="98">
        <v>12.311846244815575</v>
      </c>
      <c r="U99" s="98">
        <v>21.452369189423486</v>
      </c>
      <c r="V99" s="98">
        <v>28.951321614966876</v>
      </c>
      <c r="W99" s="98">
        <v>1.7407956421072852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0.23113064664238553</v>
      </c>
      <c r="C100" s="122">
        <f t="shared" si="16"/>
        <v>0.23232969398095454</v>
      </c>
      <c r="D100" s="122">
        <f t="shared" si="16"/>
        <v>0.24142161287580591</v>
      </c>
      <c r="E100" s="122">
        <f t="shared" si="16"/>
        <v>0.32056639524489583</v>
      </c>
      <c r="F100" s="122">
        <f t="shared" si="16"/>
        <v>0.21492755021659354</v>
      </c>
      <c r="G100" s="122">
        <f t="shared" si="16"/>
        <v>0.1868965730340601</v>
      </c>
      <c r="H100" s="122">
        <f t="shared" si="16"/>
        <v>0.23734698882833558</v>
      </c>
      <c r="I100" s="122">
        <f t="shared" si="16"/>
        <v>0.16446585291566337</v>
      </c>
      <c r="J100" s="122">
        <f t="shared" si="16"/>
        <v>0.17603673310733431</v>
      </c>
      <c r="K100" s="122">
        <f t="shared" si="16"/>
        <v>0.18582624277588694</v>
      </c>
      <c r="L100" s="122">
        <f t="shared" si="16"/>
        <v>0.20115170005823071</v>
      </c>
      <c r="M100" s="122">
        <f t="shared" si="16"/>
        <v>0.2392121168182296</v>
      </c>
      <c r="N100" s="122">
        <f t="shared" si="16"/>
        <v>0.2924966534691183</v>
      </c>
      <c r="O100" s="122">
        <f t="shared" si="16"/>
        <v>0.33617935814995176</v>
      </c>
      <c r="P100" s="122">
        <f t="shared" si="16"/>
        <v>0.30381218529540149</v>
      </c>
      <c r="Q100" s="122">
        <f t="shared" si="16"/>
        <v>0.16961561875062531</v>
      </c>
      <c r="R100" s="122">
        <f t="shared" si="16"/>
        <v>0.12072839757715907</v>
      </c>
      <c r="S100" s="122">
        <f t="shared" si="16"/>
        <v>9.2199512815190565E-2</v>
      </c>
      <c r="T100" s="122">
        <f t="shared" si="16"/>
        <v>7.9570806893468196E-2</v>
      </c>
      <c r="U100" s="122">
        <f t="shared" si="16"/>
        <v>6.2095728879402748E-2</v>
      </c>
      <c r="V100" s="122">
        <f t="shared" si="16"/>
        <v>4.1377544110175225E-2</v>
      </c>
      <c r="W100" s="122">
        <f t="shared" si="16"/>
        <v>2.0390231286360593E-2</v>
      </c>
      <c r="DA100" s="130" t="s">
        <v>1724</v>
      </c>
    </row>
    <row r="101" spans="1:105" ht="12" customHeight="1" x14ac:dyDescent="0.25">
      <c r="A101" s="97" t="s">
        <v>53</v>
      </c>
      <c r="B101" s="98">
        <v>0.23113064664238553</v>
      </c>
      <c r="C101" s="98">
        <v>0.23232969398095454</v>
      </c>
      <c r="D101" s="98">
        <v>0.24142161287580591</v>
      </c>
      <c r="E101" s="98">
        <v>0.32056639524489583</v>
      </c>
      <c r="F101" s="98">
        <v>0.21492755021659354</v>
      </c>
      <c r="G101" s="98">
        <v>0.1868965730340601</v>
      </c>
      <c r="H101" s="98">
        <v>0.23734698882833558</v>
      </c>
      <c r="I101" s="98">
        <v>0.16446585291566337</v>
      </c>
      <c r="J101" s="98">
        <v>0.17603673310733431</v>
      </c>
      <c r="K101" s="98">
        <v>0.18582624277588694</v>
      </c>
      <c r="L101" s="98">
        <v>0.20115170005823071</v>
      </c>
      <c r="M101" s="98">
        <v>0.2392121168182296</v>
      </c>
      <c r="N101" s="98">
        <v>0.2924966534691183</v>
      </c>
      <c r="O101" s="98">
        <v>0.33617935814995176</v>
      </c>
      <c r="P101" s="98">
        <v>0.30381218529540149</v>
      </c>
      <c r="Q101" s="98">
        <v>0.16961561875062531</v>
      </c>
      <c r="R101" s="98">
        <v>0.12072839757715907</v>
      </c>
      <c r="S101" s="98">
        <v>9.2199512815190565E-2</v>
      </c>
      <c r="T101" s="98">
        <v>7.9570806893468196E-2</v>
      </c>
      <c r="U101" s="98">
        <v>6.2095728879402748E-2</v>
      </c>
      <c r="V101" s="98">
        <v>4.1377544110175225E-2</v>
      </c>
      <c r="W101" s="98">
        <v>2.0390231286360593E-2</v>
      </c>
      <c r="DA101" s="63" t="s">
        <v>1725</v>
      </c>
    </row>
    <row r="102" spans="1:105" ht="12" customHeight="1" x14ac:dyDescent="0.25">
      <c r="A102" s="121" t="s">
        <v>55</v>
      </c>
      <c r="B102" s="122">
        <v>12.321128396892814</v>
      </c>
      <c r="C102" s="122">
        <v>10.95434483626866</v>
      </c>
      <c r="D102" s="122">
        <v>12.574434717741635</v>
      </c>
      <c r="E102" s="122">
        <v>12.582306714257959</v>
      </c>
      <c r="F102" s="122">
        <v>12.074864250452745</v>
      </c>
      <c r="G102" s="122">
        <v>12.121474271582148</v>
      </c>
      <c r="H102" s="122">
        <v>11.675382693161112</v>
      </c>
      <c r="I102" s="122">
        <v>12.167136049954244</v>
      </c>
      <c r="J102" s="122">
        <v>11.098064119271285</v>
      </c>
      <c r="K102" s="122">
        <v>11.755057124725425</v>
      </c>
      <c r="L102" s="122">
        <v>11.437533428400863</v>
      </c>
      <c r="M102" s="122">
        <v>11.999088113084568</v>
      </c>
      <c r="N102" s="122">
        <v>11.971767346267519</v>
      </c>
      <c r="O102" s="122">
        <v>11.653882481828962</v>
      </c>
      <c r="P102" s="122">
        <v>9.8061204802138455</v>
      </c>
      <c r="Q102" s="122">
        <v>4.6063706632559622</v>
      </c>
      <c r="R102" s="122">
        <v>3.3114796815648755</v>
      </c>
      <c r="S102" s="122">
        <v>2.432166557673336</v>
      </c>
      <c r="T102" s="122">
        <v>2.1537751502094675</v>
      </c>
      <c r="U102" s="122">
        <v>1.8701130534057695</v>
      </c>
      <c r="V102" s="122">
        <v>1.6006712602803657</v>
      </c>
      <c r="W102" s="122">
        <v>1.3286078903402458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7.6899240552911214</v>
      </c>
      <c r="C107" s="101">
        <v>6.6581477154640716</v>
      </c>
      <c r="D107" s="101">
        <v>7.4833003484346499</v>
      </c>
      <c r="E107" s="101">
        <v>7.3301145913706955</v>
      </c>
      <c r="F107" s="101">
        <v>6.6737690669759333</v>
      </c>
      <c r="G107" s="101">
        <v>6.489371180603376</v>
      </c>
      <c r="H107" s="101">
        <v>6.1861333606628701</v>
      </c>
      <c r="I107" s="101">
        <v>6.0477642931613689</v>
      </c>
      <c r="J107" s="101">
        <v>5.6418320644829869</v>
      </c>
      <c r="K107" s="101">
        <v>5.609099120980888</v>
      </c>
      <c r="L107" s="101">
        <v>6.2318945287850998</v>
      </c>
      <c r="M107" s="101">
        <v>5.5541949812847999</v>
      </c>
      <c r="N107" s="101">
        <v>5.819880737298476</v>
      </c>
      <c r="O107" s="101">
        <v>5.6153349473129337</v>
      </c>
      <c r="P107" s="101">
        <v>4.6521915250766011</v>
      </c>
      <c r="Q107" s="101">
        <v>2.2066626502615576</v>
      </c>
      <c r="R107" s="101">
        <v>1.5541456160344471</v>
      </c>
      <c r="S107" s="101">
        <v>1.2110838687679195</v>
      </c>
      <c r="T107" s="101">
        <v>0.95189582322577138</v>
      </c>
      <c r="U107" s="101">
        <v>1.00198971736007</v>
      </c>
      <c r="V107" s="101">
        <v>0.83370235430464124</v>
      </c>
      <c r="W107" s="101">
        <v>0.70549756820881271</v>
      </c>
      <c r="DA107" s="131" t="s">
        <v>1731</v>
      </c>
    </row>
    <row r="108" spans="1:105" ht="12" customHeight="1" x14ac:dyDescent="0.25">
      <c r="A108" s="107" t="s">
        <v>121</v>
      </c>
      <c r="B108" s="104">
        <v>4.6312043416016921</v>
      </c>
      <c r="C108" s="104">
        <v>4.2961971208045888</v>
      </c>
      <c r="D108" s="104">
        <v>5.0911343693069862</v>
      </c>
      <c r="E108" s="104">
        <v>5.252192122887263</v>
      </c>
      <c r="F108" s="104">
        <v>5.4010951834768104</v>
      </c>
      <c r="G108" s="104">
        <v>5.6321030909787719</v>
      </c>
      <c r="H108" s="104">
        <v>5.4892493324982414</v>
      </c>
      <c r="I108" s="104">
        <v>6.1193717567928765</v>
      </c>
      <c r="J108" s="104">
        <v>5.4562320547882983</v>
      </c>
      <c r="K108" s="104">
        <v>6.1459580037445365</v>
      </c>
      <c r="L108" s="104">
        <v>5.2056388996157636</v>
      </c>
      <c r="M108" s="104">
        <v>6.444893131799768</v>
      </c>
      <c r="N108" s="104">
        <v>6.1518866089690425</v>
      </c>
      <c r="O108" s="104">
        <v>6.0385475345160273</v>
      </c>
      <c r="P108" s="104">
        <v>5.1539289551372445</v>
      </c>
      <c r="Q108" s="104">
        <v>2.3997080129944051</v>
      </c>
      <c r="R108" s="104">
        <v>1.7573340655304284</v>
      </c>
      <c r="S108" s="104">
        <v>1.2210826889054165</v>
      </c>
      <c r="T108" s="104">
        <v>1.201879326983696</v>
      </c>
      <c r="U108" s="104">
        <v>0.86812333604569947</v>
      </c>
      <c r="V108" s="104">
        <v>0.76696890597572442</v>
      </c>
      <c r="W108" s="104">
        <v>0.62311032213143314</v>
      </c>
      <c r="DA108" s="132" t="s">
        <v>1732</v>
      </c>
    </row>
    <row r="109" spans="1:105" ht="12" customHeight="1" x14ac:dyDescent="0.25">
      <c r="A109" s="108" t="s">
        <v>53</v>
      </c>
      <c r="B109" s="98">
        <v>2.8928889557708555</v>
      </c>
      <c r="C109" s="98">
        <v>2.4609799010150075</v>
      </c>
      <c r="D109" s="98">
        <v>3.0334554671642473</v>
      </c>
      <c r="E109" s="98">
        <v>3.064908606877812</v>
      </c>
      <c r="F109" s="98">
        <v>3.1486769652222542</v>
      </c>
      <c r="G109" s="98">
        <v>3.3121387373937696</v>
      </c>
      <c r="H109" s="98">
        <v>3.1734173724629033</v>
      </c>
      <c r="I109" s="98">
        <v>3.7326402074585432</v>
      </c>
      <c r="J109" s="98">
        <v>3.0606345831488255</v>
      </c>
      <c r="K109" s="98">
        <v>3.5404539082308726</v>
      </c>
      <c r="L109" s="98">
        <v>2.5966005802224141</v>
      </c>
      <c r="M109" s="98">
        <v>3.4811041590375558</v>
      </c>
      <c r="N109" s="98">
        <v>3.1864659881203137</v>
      </c>
      <c r="O109" s="98">
        <v>3.1817373876487403</v>
      </c>
      <c r="P109" s="98">
        <v>2.8089949398312881</v>
      </c>
      <c r="Q109" s="98">
        <v>1.3197704885312556</v>
      </c>
      <c r="R109" s="98">
        <v>0.99528230804448792</v>
      </c>
      <c r="S109" s="98">
        <v>0.69302021083002963</v>
      </c>
      <c r="T109" s="98">
        <v>0.6545146842100743</v>
      </c>
      <c r="U109" s="98">
        <v>0.45291716198835597</v>
      </c>
      <c r="V109" s="98">
        <v>0.39300304834478467</v>
      </c>
      <c r="W109" s="98">
        <v>0.31550262441794336</v>
      </c>
      <c r="DA109" s="63" t="s">
        <v>1733</v>
      </c>
    </row>
    <row r="110" spans="1:105" ht="12" customHeight="1" x14ac:dyDescent="0.25">
      <c r="A110" s="108" t="s">
        <v>52</v>
      </c>
      <c r="B110" s="98">
        <v>1.7383153858308367</v>
      </c>
      <c r="C110" s="98">
        <v>1.8352172197895817</v>
      </c>
      <c r="D110" s="98">
        <v>2.0576789021427389</v>
      </c>
      <c r="E110" s="98">
        <v>2.187283516009451</v>
      </c>
      <c r="F110" s="98">
        <v>2.2524182182545567</v>
      </c>
      <c r="G110" s="98">
        <v>2.3199643535850023</v>
      </c>
      <c r="H110" s="98">
        <v>2.3158319600353381</v>
      </c>
      <c r="I110" s="98">
        <v>2.3867315493343328</v>
      </c>
      <c r="J110" s="98">
        <v>2.3955974716394732</v>
      </c>
      <c r="K110" s="98">
        <v>2.6055040955136639</v>
      </c>
      <c r="L110" s="98">
        <v>2.6090383193933495</v>
      </c>
      <c r="M110" s="98">
        <v>2.9637889727622126</v>
      </c>
      <c r="N110" s="98">
        <v>2.9654206208487288</v>
      </c>
      <c r="O110" s="98">
        <v>2.8568101468672875</v>
      </c>
      <c r="P110" s="98">
        <v>2.3449340153059564</v>
      </c>
      <c r="Q110" s="98">
        <v>1.0799375244631495</v>
      </c>
      <c r="R110" s="98">
        <v>0.76205175748594056</v>
      </c>
      <c r="S110" s="98">
        <v>0.52806247807538687</v>
      </c>
      <c r="T110" s="98">
        <v>0.54736464277362162</v>
      </c>
      <c r="U110" s="98">
        <v>0.41520617405734356</v>
      </c>
      <c r="V110" s="98">
        <v>0.37396585763093976</v>
      </c>
      <c r="W110" s="98">
        <v>0.30760769771348984</v>
      </c>
      <c r="DA110" s="63" t="s">
        <v>1734</v>
      </c>
    </row>
    <row r="111" spans="1:105" ht="12" customHeight="1" x14ac:dyDescent="0.25">
      <c r="A111" s="121" t="s">
        <v>54</v>
      </c>
      <c r="B111" s="122">
        <v>2.0406414197864038</v>
      </c>
      <c r="C111" s="122">
        <v>2.1775792506888259</v>
      </c>
      <c r="D111" s="122">
        <v>2.1797949491293225</v>
      </c>
      <c r="E111" s="122">
        <v>2.1871720233536345</v>
      </c>
      <c r="F111" s="122">
        <v>2.2377702253434522</v>
      </c>
      <c r="G111" s="122">
        <v>2.2476793501332328</v>
      </c>
      <c r="H111" s="122">
        <v>2.4153064331324092</v>
      </c>
      <c r="I111" s="122">
        <v>2.2604427572884687</v>
      </c>
      <c r="J111" s="122">
        <v>2.3135054650956559</v>
      </c>
      <c r="K111" s="122">
        <v>2.1098100770566441</v>
      </c>
      <c r="L111" s="122">
        <v>2.5587208101748256</v>
      </c>
      <c r="M111" s="122">
        <v>2.6314543381048607</v>
      </c>
      <c r="N111" s="122">
        <v>2.6658176861022356</v>
      </c>
      <c r="O111" s="122">
        <v>2.5491456818193083</v>
      </c>
      <c r="P111" s="122">
        <v>2.0445745315344599</v>
      </c>
      <c r="Q111" s="122">
        <v>0.92933891939324498</v>
      </c>
      <c r="R111" s="122">
        <v>0.64160033168536756</v>
      </c>
      <c r="S111" s="122">
        <v>0.46359583486731415</v>
      </c>
      <c r="T111" s="122">
        <v>0.42588902666340839</v>
      </c>
      <c r="U111" s="122">
        <v>0.3760367820297798</v>
      </c>
      <c r="V111" s="122">
        <v>0.33462891672137118</v>
      </c>
      <c r="W111" s="122">
        <v>0.27804002241748604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2.0406414197864038</v>
      </c>
      <c r="C113" s="33">
        <v>2.1775792506888259</v>
      </c>
      <c r="D113" s="33">
        <v>2.1797949491293225</v>
      </c>
      <c r="E113" s="33">
        <v>2.1871720233536345</v>
      </c>
      <c r="F113" s="33">
        <v>2.2377702253434522</v>
      </c>
      <c r="G113" s="33">
        <v>2.2476793501332328</v>
      </c>
      <c r="H113" s="33">
        <v>2.4153064331324092</v>
      </c>
      <c r="I113" s="33">
        <v>2.2604427572884687</v>
      </c>
      <c r="J113" s="33">
        <v>2.3135054650956559</v>
      </c>
      <c r="K113" s="33">
        <v>2.1098100770566441</v>
      </c>
      <c r="L113" s="33">
        <v>2.5587208101748256</v>
      </c>
      <c r="M113" s="33">
        <v>2.6314543381048607</v>
      </c>
      <c r="N113" s="33">
        <v>2.6658176861022356</v>
      </c>
      <c r="O113" s="33">
        <v>2.5491456818193083</v>
      </c>
      <c r="P113" s="33">
        <v>2.0445745315344599</v>
      </c>
      <c r="Q113" s="33">
        <v>0.92933891939324498</v>
      </c>
      <c r="R113" s="33">
        <v>0.64160033168536756</v>
      </c>
      <c r="S113" s="33">
        <v>0.46359583486731415</v>
      </c>
      <c r="T113" s="33">
        <v>0.42588902666340839</v>
      </c>
      <c r="U113" s="33">
        <v>0.3760367820297798</v>
      </c>
      <c r="V113" s="33">
        <v>0.33462891672137118</v>
      </c>
      <c r="W113" s="33">
        <v>0.27804002241748604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86.055988953025022</v>
      </c>
      <c r="C115" s="117">
        <f t="shared" si="17"/>
        <v>73.346466415302984</v>
      </c>
      <c r="D115" s="117">
        <f t="shared" si="17"/>
        <v>86.539325116887071</v>
      </c>
      <c r="E115" s="117">
        <f t="shared" si="17"/>
        <v>88.943215047937457</v>
      </c>
      <c r="F115" s="117">
        <f t="shared" si="17"/>
        <v>81.4855862900734</v>
      </c>
      <c r="G115" s="117">
        <f t="shared" si="17"/>
        <v>82.659109438349802</v>
      </c>
      <c r="H115" s="117">
        <f t="shared" si="17"/>
        <v>79.322056367786445</v>
      </c>
      <c r="I115" s="117">
        <f t="shared" si="17"/>
        <v>82.002995304503557</v>
      </c>
      <c r="J115" s="117">
        <f t="shared" si="17"/>
        <v>78.736771536873405</v>
      </c>
      <c r="K115" s="117">
        <f t="shared" si="17"/>
        <v>88.653894088198527</v>
      </c>
      <c r="L115" s="117">
        <f t="shared" si="17"/>
        <v>65.606904404950242</v>
      </c>
      <c r="M115" s="117">
        <f t="shared" si="17"/>
        <v>97.233403787582489</v>
      </c>
      <c r="N115" s="117">
        <f t="shared" si="17"/>
        <v>119.63538009165524</v>
      </c>
      <c r="O115" s="117">
        <f t="shared" si="17"/>
        <v>102.029281453896</v>
      </c>
      <c r="P115" s="117">
        <f t="shared" si="17"/>
        <v>82.338884828931967</v>
      </c>
      <c r="Q115" s="117">
        <f t="shared" si="17"/>
        <v>10.481966988296032</v>
      </c>
      <c r="R115" s="117">
        <f t="shared" ref="R115:V115" si="18">R116+R118+R120+R129</f>
        <v>5.6691618881804402</v>
      </c>
      <c r="S115" s="117">
        <f t="shared" si="18"/>
        <v>8.1640696120337264</v>
      </c>
      <c r="T115" s="117">
        <f t="shared" si="18"/>
        <v>12.430086802911745</v>
      </c>
      <c r="U115" s="117">
        <f t="shared" si="18"/>
        <v>19.574053518838156</v>
      </c>
      <c r="V115" s="117">
        <f t="shared" si="18"/>
        <v>25.433235589494586</v>
      </c>
      <c r="W115" s="117">
        <f t="shared" ref="W115" si="19">W116+W118+W120+W129</f>
        <v>2.8810416920668178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74.906708033088151</v>
      </c>
      <c r="C116" s="122">
        <f t="shared" si="20"/>
        <v>62.962180715140185</v>
      </c>
      <c r="D116" s="122">
        <f t="shared" si="20"/>
        <v>74.860671954616933</v>
      </c>
      <c r="E116" s="122">
        <f t="shared" si="20"/>
        <v>76.964758052902184</v>
      </c>
      <c r="F116" s="122">
        <f t="shared" si="20"/>
        <v>69.976948469209589</v>
      </c>
      <c r="G116" s="122">
        <f t="shared" si="20"/>
        <v>71.072569815078694</v>
      </c>
      <c r="H116" s="122">
        <f t="shared" si="20"/>
        <v>67.692592847555588</v>
      </c>
      <c r="I116" s="122">
        <f t="shared" si="20"/>
        <v>70.264173945618424</v>
      </c>
      <c r="J116" s="122">
        <f t="shared" si="20"/>
        <v>67.675046038436633</v>
      </c>
      <c r="K116" s="122">
        <f t="shared" si="20"/>
        <v>77.147671637057556</v>
      </c>
      <c r="L116" s="122">
        <f t="shared" si="20"/>
        <v>53.892947031692508</v>
      </c>
      <c r="M116" s="122">
        <f t="shared" si="20"/>
        <v>84.781818172274384</v>
      </c>
      <c r="N116" s="122">
        <f t="shared" si="20"/>
        <v>106.92543610672367</v>
      </c>
      <c r="O116" s="122">
        <f t="shared" si="20"/>
        <v>89.440504406994705</v>
      </c>
      <c r="P116" s="122">
        <f t="shared" si="20"/>
        <v>71.733082256297351</v>
      </c>
      <c r="Q116" s="122">
        <f t="shared" si="20"/>
        <v>5.4244167088276241</v>
      </c>
      <c r="R116" s="122">
        <f t="shared" si="20"/>
        <v>2.0496031097335181</v>
      </c>
      <c r="S116" s="122">
        <f t="shared" si="20"/>
        <v>5.4894746857802836</v>
      </c>
      <c r="T116" s="122">
        <f t="shared" si="20"/>
        <v>10.010281890699005</v>
      </c>
      <c r="U116" s="122">
        <f t="shared" si="20"/>
        <v>17.479938111993825</v>
      </c>
      <c r="V116" s="122">
        <f t="shared" si="20"/>
        <v>23.639316356263194</v>
      </c>
      <c r="W116" s="122">
        <f t="shared" si="20"/>
        <v>1.4250088659584852</v>
      </c>
      <c r="DA116" s="130" t="s">
        <v>1890</v>
      </c>
    </row>
    <row r="117" spans="1:105" ht="12" customHeight="1" x14ac:dyDescent="0.25">
      <c r="A117" s="97" t="s">
        <v>53</v>
      </c>
      <c r="B117" s="98">
        <v>74.906708033088151</v>
      </c>
      <c r="C117" s="98">
        <v>62.962180715140185</v>
      </c>
      <c r="D117" s="98">
        <v>74.860671954616933</v>
      </c>
      <c r="E117" s="98">
        <v>76.964758052902184</v>
      </c>
      <c r="F117" s="98">
        <v>69.976948469209589</v>
      </c>
      <c r="G117" s="98">
        <v>71.072569815078694</v>
      </c>
      <c r="H117" s="98">
        <v>67.692592847555588</v>
      </c>
      <c r="I117" s="98">
        <v>70.264173945618424</v>
      </c>
      <c r="J117" s="98">
        <v>67.675046038436633</v>
      </c>
      <c r="K117" s="98">
        <v>77.147671637057556</v>
      </c>
      <c r="L117" s="98">
        <v>53.892947031692508</v>
      </c>
      <c r="M117" s="98">
        <v>84.781818172274384</v>
      </c>
      <c r="N117" s="98">
        <v>106.92543610672367</v>
      </c>
      <c r="O117" s="98">
        <v>89.440504406994705</v>
      </c>
      <c r="P117" s="98">
        <v>71.733082256297351</v>
      </c>
      <c r="Q117" s="98">
        <v>5.4244167088276241</v>
      </c>
      <c r="R117" s="98">
        <v>2.0496031097335181</v>
      </c>
      <c r="S117" s="98">
        <v>5.4894746857802836</v>
      </c>
      <c r="T117" s="98">
        <v>10.010281890699005</v>
      </c>
      <c r="U117" s="98">
        <v>17.479938111993825</v>
      </c>
      <c r="V117" s="98">
        <v>23.639316356263194</v>
      </c>
      <c r="W117" s="98">
        <v>1.4250088659584852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0.46107377747308714</v>
      </c>
      <c r="C118" s="122">
        <f t="shared" si="21"/>
        <v>0.48315094844087031</v>
      </c>
      <c r="D118" s="122">
        <f t="shared" si="21"/>
        <v>0.52339604164449949</v>
      </c>
      <c r="E118" s="122">
        <f t="shared" si="21"/>
        <v>0.72450479033626614</v>
      </c>
      <c r="F118" s="122">
        <f t="shared" si="21"/>
        <v>0.51113817129103412</v>
      </c>
      <c r="G118" s="122">
        <f t="shared" si="21"/>
        <v>0.47470581588727384</v>
      </c>
      <c r="H118" s="122">
        <f t="shared" si="21"/>
        <v>0.65496030200149769</v>
      </c>
      <c r="I118" s="122">
        <f t="shared" si="21"/>
        <v>0.4785685871108854</v>
      </c>
      <c r="J118" s="122">
        <f t="shared" si="21"/>
        <v>0.52671031839225313</v>
      </c>
      <c r="K118" s="122">
        <f t="shared" si="21"/>
        <v>0.57830017716825388</v>
      </c>
      <c r="L118" s="122">
        <f t="shared" si="21"/>
        <v>0.64911791668594165</v>
      </c>
      <c r="M118" s="122">
        <f t="shared" si="21"/>
        <v>0.80297372156093616</v>
      </c>
      <c r="N118" s="122">
        <f t="shared" si="21"/>
        <v>1.0209791796390604</v>
      </c>
      <c r="O118" s="122">
        <f t="shared" si="21"/>
        <v>1.2174667389702538</v>
      </c>
      <c r="P118" s="122">
        <f t="shared" si="21"/>
        <v>1.1197521702008704</v>
      </c>
      <c r="Q118" s="122">
        <f t="shared" si="21"/>
        <v>0.62711421993201821</v>
      </c>
      <c r="R118" s="122">
        <f t="shared" si="21"/>
        <v>0.45282889633237272</v>
      </c>
      <c r="S118" s="122">
        <f t="shared" si="21"/>
        <v>0.35175324962701704</v>
      </c>
      <c r="T118" s="122">
        <f t="shared" si="21"/>
        <v>0.30918494867200541</v>
      </c>
      <c r="U118" s="122">
        <f t="shared" si="21"/>
        <v>0.2476090372472757</v>
      </c>
      <c r="V118" s="122">
        <f t="shared" si="21"/>
        <v>0.17088842894731135</v>
      </c>
      <c r="W118" s="122">
        <f t="shared" si="21"/>
        <v>9.0608358958505969E-2</v>
      </c>
      <c r="DA118" s="130" t="s">
        <v>1892</v>
      </c>
    </row>
    <row r="119" spans="1:105" ht="12" customHeight="1" x14ac:dyDescent="0.25">
      <c r="A119" s="97" t="s">
        <v>53</v>
      </c>
      <c r="B119" s="98">
        <v>0.46107377747308714</v>
      </c>
      <c r="C119" s="98">
        <v>0.48315094844087031</v>
      </c>
      <c r="D119" s="98">
        <v>0.52339604164449949</v>
      </c>
      <c r="E119" s="98">
        <v>0.72450479033626614</v>
      </c>
      <c r="F119" s="98">
        <v>0.51113817129103412</v>
      </c>
      <c r="G119" s="98">
        <v>0.47470581588727384</v>
      </c>
      <c r="H119" s="98">
        <v>0.65496030200149769</v>
      </c>
      <c r="I119" s="98">
        <v>0.4785685871108854</v>
      </c>
      <c r="J119" s="98">
        <v>0.52671031839225313</v>
      </c>
      <c r="K119" s="98">
        <v>0.57830017716825388</v>
      </c>
      <c r="L119" s="98">
        <v>0.64911791668594165</v>
      </c>
      <c r="M119" s="98">
        <v>0.80297372156093616</v>
      </c>
      <c r="N119" s="98">
        <v>1.0209791796390604</v>
      </c>
      <c r="O119" s="98">
        <v>1.2174667389702538</v>
      </c>
      <c r="P119" s="98">
        <v>1.1197521702008704</v>
      </c>
      <c r="Q119" s="98">
        <v>0.62711421993201821</v>
      </c>
      <c r="R119" s="98">
        <v>0.45282889633237272</v>
      </c>
      <c r="S119" s="98">
        <v>0.35175324962701704</v>
      </c>
      <c r="T119" s="98">
        <v>0.30918494867200541</v>
      </c>
      <c r="U119" s="98">
        <v>0.2476090372472757</v>
      </c>
      <c r="V119" s="98">
        <v>0.17088842894731135</v>
      </c>
      <c r="W119" s="98">
        <v>9.0608358958505969E-2</v>
      </c>
      <c r="DA119" s="63" t="s">
        <v>1893</v>
      </c>
    </row>
    <row r="120" spans="1:105" ht="12" customHeight="1" x14ac:dyDescent="0.25">
      <c r="A120" s="121" t="s">
        <v>55</v>
      </c>
      <c r="B120" s="122">
        <v>9.1477583784294154</v>
      </c>
      <c r="C120" s="122">
        <v>8.2523800171118538</v>
      </c>
      <c r="D120" s="122">
        <v>9.4995251255940119</v>
      </c>
      <c r="E120" s="122">
        <v>9.5866874553791739</v>
      </c>
      <c r="F120" s="122">
        <v>9.2853432032568861</v>
      </c>
      <c r="G120" s="122">
        <v>9.38494010885824</v>
      </c>
      <c r="H120" s="122">
        <v>9.1104951355846335</v>
      </c>
      <c r="I120" s="122">
        <v>9.5114415261258181</v>
      </c>
      <c r="J120" s="122">
        <v>8.7428389530215789</v>
      </c>
      <c r="K120" s="122">
        <v>9.2903648540034069</v>
      </c>
      <c r="L120" s="122">
        <v>9.0747891746964449</v>
      </c>
      <c r="M120" s="122">
        <v>9.5966050943350005</v>
      </c>
      <c r="N120" s="122">
        <v>9.6041022929775366</v>
      </c>
      <c r="O120" s="122">
        <v>9.3715982535661766</v>
      </c>
      <c r="P120" s="122">
        <v>7.8802294037413123</v>
      </c>
      <c r="Q120" s="122">
        <v>3.6998222225880228</v>
      </c>
      <c r="R120" s="122">
        <v>2.6613689277903605</v>
      </c>
      <c r="S120" s="122">
        <v>1.9557675872664606</v>
      </c>
      <c r="T120" s="122">
        <v>1.7697140033037648</v>
      </c>
      <c r="U120" s="122">
        <v>1.5399796185228294</v>
      </c>
      <c r="V120" s="122">
        <v>1.343736558106269</v>
      </c>
      <c r="W120" s="122">
        <v>1.1284850630444703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5.3840178264072289</v>
      </c>
      <c r="C125" s="101">
        <v>4.6822228105572705</v>
      </c>
      <c r="D125" s="101">
        <v>5.290660556440856</v>
      </c>
      <c r="E125" s="101">
        <v>5.2125438671109725</v>
      </c>
      <c r="F125" s="101">
        <v>4.772015425095371</v>
      </c>
      <c r="G125" s="101">
        <v>4.6727500249286091</v>
      </c>
      <c r="H125" s="101">
        <v>4.4896348147536678</v>
      </c>
      <c r="I125" s="101">
        <v>4.4050655637515952</v>
      </c>
      <c r="J125" s="101">
        <v>4.1148194311053388</v>
      </c>
      <c r="K125" s="101">
        <v>4.0969972614734642</v>
      </c>
      <c r="L125" s="101">
        <v>4.56576470723925</v>
      </c>
      <c r="M125" s="101">
        <v>4.0746906283726325</v>
      </c>
      <c r="N125" s="101">
        <v>4.2896357275259991</v>
      </c>
      <c r="O125" s="101">
        <v>4.1588237061977171</v>
      </c>
      <c r="P125" s="101">
        <v>3.4509705215514384</v>
      </c>
      <c r="Q125" s="101">
        <v>1.6389471917822636</v>
      </c>
      <c r="R125" s="101">
        <v>1.1576198949324124</v>
      </c>
      <c r="S125" s="101">
        <v>0.9075357986867445</v>
      </c>
      <c r="T125" s="101">
        <v>0.72804234170752979</v>
      </c>
      <c r="U125" s="101">
        <v>0.77448552392314074</v>
      </c>
      <c r="V125" s="101">
        <v>0.65999854603721209</v>
      </c>
      <c r="W125" s="101">
        <v>0.56768537941143349</v>
      </c>
      <c r="DA125" s="131" t="s">
        <v>1899</v>
      </c>
    </row>
    <row r="126" spans="1:105" ht="12" customHeight="1" x14ac:dyDescent="0.25">
      <c r="A126" s="107" t="s">
        <v>121</v>
      </c>
      <c r="B126" s="104">
        <v>3.7637405520221865</v>
      </c>
      <c r="C126" s="104">
        <v>3.5701572065545832</v>
      </c>
      <c r="D126" s="104">
        <v>4.2088645691531568</v>
      </c>
      <c r="E126" s="104">
        <v>4.3741435882682005</v>
      </c>
      <c r="F126" s="104">
        <v>4.513327778161516</v>
      </c>
      <c r="G126" s="104">
        <v>4.7121900839296309</v>
      </c>
      <c r="H126" s="104">
        <v>4.6208603208309658</v>
      </c>
      <c r="I126" s="104">
        <v>5.1063759623742229</v>
      </c>
      <c r="J126" s="104">
        <v>4.6280195219162401</v>
      </c>
      <c r="K126" s="104">
        <v>5.1933675925299418</v>
      </c>
      <c r="L126" s="104">
        <v>4.5090244674571949</v>
      </c>
      <c r="M126" s="104">
        <v>5.521914465962368</v>
      </c>
      <c r="N126" s="104">
        <v>5.3144665654515384</v>
      </c>
      <c r="O126" s="104">
        <v>5.2127745473684604</v>
      </c>
      <c r="P126" s="104">
        <v>4.429258882189874</v>
      </c>
      <c r="Q126" s="104">
        <v>2.0608750308057591</v>
      </c>
      <c r="R126" s="104">
        <v>1.5037490328579484</v>
      </c>
      <c r="S126" s="104">
        <v>1.0482317885797161</v>
      </c>
      <c r="T126" s="104">
        <v>1.0416716615962351</v>
      </c>
      <c r="U126" s="104">
        <v>0.76549409459968865</v>
      </c>
      <c r="V126" s="104">
        <v>0.68373801206905693</v>
      </c>
      <c r="W126" s="104">
        <v>0.56079968363303678</v>
      </c>
      <c r="DA126" s="132" t="s">
        <v>1900</v>
      </c>
    </row>
    <row r="127" spans="1:105" ht="12" customHeight="1" x14ac:dyDescent="0.25">
      <c r="A127" s="108" t="s">
        <v>53</v>
      </c>
      <c r="B127" s="98">
        <v>2.0254251661913498</v>
      </c>
      <c r="C127" s="98">
        <v>1.7349399867650015</v>
      </c>
      <c r="D127" s="98">
        <v>2.1511856670104184</v>
      </c>
      <c r="E127" s="98">
        <v>2.1868600722587499</v>
      </c>
      <c r="F127" s="98">
        <v>2.2609095599069597</v>
      </c>
      <c r="G127" s="98">
        <v>2.3922257303446286</v>
      </c>
      <c r="H127" s="98">
        <v>2.3050283607956281</v>
      </c>
      <c r="I127" s="98">
        <v>2.71964441303989</v>
      </c>
      <c r="J127" s="98">
        <v>2.2324220502767664</v>
      </c>
      <c r="K127" s="98">
        <v>2.5878634970162779</v>
      </c>
      <c r="L127" s="98">
        <v>1.8999861480638456</v>
      </c>
      <c r="M127" s="98">
        <v>2.5581254932001554</v>
      </c>
      <c r="N127" s="98">
        <v>2.3490459446028096</v>
      </c>
      <c r="O127" s="98">
        <v>2.3559644005011728</v>
      </c>
      <c r="P127" s="98">
        <v>2.084324866883918</v>
      </c>
      <c r="Q127" s="98">
        <v>0.98093750634260957</v>
      </c>
      <c r="R127" s="98">
        <v>0.74169727537200769</v>
      </c>
      <c r="S127" s="98">
        <v>0.52016931050432935</v>
      </c>
      <c r="T127" s="98">
        <v>0.49430701882261346</v>
      </c>
      <c r="U127" s="98">
        <v>0.35028792054234509</v>
      </c>
      <c r="V127" s="98">
        <v>0.30977215443811718</v>
      </c>
      <c r="W127" s="98">
        <v>0.25319198591954695</v>
      </c>
      <c r="DA127" s="63" t="s">
        <v>1901</v>
      </c>
    </row>
    <row r="128" spans="1:105" ht="12" customHeight="1" x14ac:dyDescent="0.25">
      <c r="A128" s="108" t="s">
        <v>52</v>
      </c>
      <c r="B128" s="98">
        <v>1.7383153858308367</v>
      </c>
      <c r="C128" s="98">
        <v>1.8352172197895817</v>
      </c>
      <c r="D128" s="98">
        <v>2.0576789021427389</v>
      </c>
      <c r="E128" s="98">
        <v>2.187283516009451</v>
      </c>
      <c r="F128" s="98">
        <v>2.2524182182545567</v>
      </c>
      <c r="G128" s="98">
        <v>2.3199643535850023</v>
      </c>
      <c r="H128" s="98">
        <v>2.3158319600353381</v>
      </c>
      <c r="I128" s="98">
        <v>2.3867315493343328</v>
      </c>
      <c r="J128" s="98">
        <v>2.3955974716394732</v>
      </c>
      <c r="K128" s="98">
        <v>2.6055040955136639</v>
      </c>
      <c r="L128" s="98">
        <v>2.6090383193933495</v>
      </c>
      <c r="M128" s="98">
        <v>2.9637889727622126</v>
      </c>
      <c r="N128" s="98">
        <v>2.9654206208487288</v>
      </c>
      <c r="O128" s="98">
        <v>2.8568101468672875</v>
      </c>
      <c r="P128" s="98">
        <v>2.3449340153059564</v>
      </c>
      <c r="Q128" s="98">
        <v>1.0799375244631495</v>
      </c>
      <c r="R128" s="98">
        <v>0.76205175748594056</v>
      </c>
      <c r="S128" s="98">
        <v>0.52806247807538687</v>
      </c>
      <c r="T128" s="98">
        <v>0.54736464277362162</v>
      </c>
      <c r="U128" s="98">
        <v>0.41520617405734356</v>
      </c>
      <c r="V128" s="98">
        <v>0.37396585763093976</v>
      </c>
      <c r="W128" s="98">
        <v>0.30760769771348984</v>
      </c>
      <c r="DA128" s="63" t="s">
        <v>1902</v>
      </c>
    </row>
    <row r="129" spans="1:105" ht="12" customHeight="1" x14ac:dyDescent="0.25">
      <c r="A129" s="121" t="s">
        <v>54</v>
      </c>
      <c r="B129" s="122">
        <v>1.5404487640343658</v>
      </c>
      <c r="C129" s="122">
        <v>1.6487547346100622</v>
      </c>
      <c r="D129" s="122">
        <v>1.6557319950316201</v>
      </c>
      <c r="E129" s="122">
        <v>1.6672647493198325</v>
      </c>
      <c r="F129" s="122">
        <v>1.7121564463158916</v>
      </c>
      <c r="G129" s="122">
        <v>1.7268936985255916</v>
      </c>
      <c r="H129" s="122">
        <v>1.8640080826447321</v>
      </c>
      <c r="I129" s="122">
        <v>1.7488112456484286</v>
      </c>
      <c r="J129" s="122">
        <v>1.7921762270229524</v>
      </c>
      <c r="K129" s="122">
        <v>1.6375574199693037</v>
      </c>
      <c r="L129" s="122">
        <v>1.99005028187536</v>
      </c>
      <c r="M129" s="122">
        <v>2.0520067994121729</v>
      </c>
      <c r="N129" s="122">
        <v>2.0848625123149644</v>
      </c>
      <c r="O129" s="122">
        <v>1.9997120543648645</v>
      </c>
      <c r="P129" s="122">
        <v>1.6058209986924428</v>
      </c>
      <c r="Q129" s="122">
        <v>0.73061383694836624</v>
      </c>
      <c r="R129" s="122">
        <v>0.50536095432418915</v>
      </c>
      <c r="S129" s="122">
        <v>0.36707408935996583</v>
      </c>
      <c r="T129" s="122">
        <v>0.34090596023697106</v>
      </c>
      <c r="U129" s="122">
        <v>0.30652675107422844</v>
      </c>
      <c r="V129" s="122">
        <v>0.27929424617781146</v>
      </c>
      <c r="W129" s="122">
        <v>0.23693940410535633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1.5404487640343658</v>
      </c>
      <c r="C131" s="33">
        <v>1.6487547346100622</v>
      </c>
      <c r="D131" s="33">
        <v>1.6557319950316201</v>
      </c>
      <c r="E131" s="33">
        <v>1.6672647493198325</v>
      </c>
      <c r="F131" s="33">
        <v>1.7121564463158916</v>
      </c>
      <c r="G131" s="33">
        <v>1.7268936985255916</v>
      </c>
      <c r="H131" s="33">
        <v>1.8640080826447321</v>
      </c>
      <c r="I131" s="33">
        <v>1.7488112456484286</v>
      </c>
      <c r="J131" s="33">
        <v>1.7921762270229524</v>
      </c>
      <c r="K131" s="33">
        <v>1.6375574199693037</v>
      </c>
      <c r="L131" s="33">
        <v>1.99005028187536</v>
      </c>
      <c r="M131" s="33">
        <v>2.0520067994121729</v>
      </c>
      <c r="N131" s="33">
        <v>2.0848625123149644</v>
      </c>
      <c r="O131" s="33">
        <v>1.9997120543648645</v>
      </c>
      <c r="P131" s="33">
        <v>1.6058209986924428</v>
      </c>
      <c r="Q131" s="33">
        <v>0.73061383694836624</v>
      </c>
      <c r="R131" s="33">
        <v>0.50536095432418915</v>
      </c>
      <c r="S131" s="33">
        <v>0.36707408935996583</v>
      </c>
      <c r="T131" s="33">
        <v>0.34090596023697106</v>
      </c>
      <c r="U131" s="33">
        <v>0.30652675107422844</v>
      </c>
      <c r="V131" s="33">
        <v>0.27929424617781146</v>
      </c>
      <c r="W131" s="33">
        <v>0.23693940410535633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0.74508321619498885</v>
      </c>
      <c r="C133" s="154">
        <f t="shared" si="22"/>
        <v>0.74979418953171517</v>
      </c>
      <c r="D133" s="154">
        <f t="shared" si="22"/>
        <v>0.75270629882140994</v>
      </c>
      <c r="E133" s="154">
        <f t="shared" si="22"/>
        <v>0.75790056128824279</v>
      </c>
      <c r="F133" s="154">
        <f t="shared" si="22"/>
        <v>0.76113838385784893</v>
      </c>
      <c r="G133" s="154">
        <f t="shared" si="22"/>
        <v>0.76529992641390487</v>
      </c>
      <c r="H133" s="154">
        <f t="shared" si="22"/>
        <v>0.77098729701580981</v>
      </c>
      <c r="I133" s="154">
        <f t="shared" si="22"/>
        <v>0.77413984356201038</v>
      </c>
      <c r="J133" s="154">
        <f t="shared" si="22"/>
        <v>0.77976345897922261</v>
      </c>
      <c r="K133" s="154">
        <f t="shared" si="22"/>
        <v>0.78493135079067622</v>
      </c>
      <c r="L133" s="154">
        <f t="shared" si="22"/>
        <v>0.7928405996094039</v>
      </c>
      <c r="M133" s="154">
        <f t="shared" si="22"/>
        <v>0.79944936306629588</v>
      </c>
      <c r="N133" s="154">
        <f t="shared" si="22"/>
        <v>0.80745380926237442</v>
      </c>
      <c r="O133" s="154">
        <f t="shared" si="22"/>
        <v>0.81614769601107806</v>
      </c>
      <c r="P133" s="154">
        <f t="shared" si="22"/>
        <v>0.81791867493618464</v>
      </c>
      <c r="Q133" s="154">
        <f t="shared" si="22"/>
        <v>0.8455636348733413</v>
      </c>
      <c r="R133" s="154">
        <f t="shared" ref="R133:V133" si="23">IF(R115=0,"",R115/R97)</f>
        <v>0.85869947231295618</v>
      </c>
      <c r="S133" s="154">
        <f t="shared" si="23"/>
        <v>0.83727820783262852</v>
      </c>
      <c r="T133" s="154">
        <f t="shared" si="23"/>
        <v>0.83027315216091035</v>
      </c>
      <c r="U133" s="154">
        <f t="shared" si="23"/>
        <v>0.82380248666581413</v>
      </c>
      <c r="V133" s="154">
        <f t="shared" si="23"/>
        <v>0.82233691591637059</v>
      </c>
      <c r="W133" s="154">
        <f t="shared" ref="W133" si="24">IF(W115=0,"",W115/W97)</f>
        <v>0.85545839700098569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0.74234446107767982</v>
      </c>
      <c r="C134" s="155">
        <f t="shared" si="25"/>
        <v>0.74548617381885129</v>
      </c>
      <c r="D134" s="155">
        <f t="shared" si="25"/>
        <v>0.74879201032847131</v>
      </c>
      <c r="E134" s="155">
        <f t="shared" si="25"/>
        <v>0.75260349002168647</v>
      </c>
      <c r="F134" s="155">
        <f t="shared" si="25"/>
        <v>0.75626263595698495</v>
      </c>
      <c r="G134" s="155">
        <f t="shared" si="25"/>
        <v>0.76051894790796881</v>
      </c>
      <c r="H134" s="155">
        <f t="shared" si="25"/>
        <v>0.7644069226210839</v>
      </c>
      <c r="I134" s="155">
        <f t="shared" si="25"/>
        <v>0.76929466785500789</v>
      </c>
      <c r="J134" s="155">
        <f t="shared" si="25"/>
        <v>0.77442395281749243</v>
      </c>
      <c r="K134" s="155">
        <f t="shared" si="25"/>
        <v>0.78010403794180638</v>
      </c>
      <c r="L134" s="155">
        <f t="shared" si="25"/>
        <v>0.78616422128008201</v>
      </c>
      <c r="M134" s="155">
        <f t="shared" si="25"/>
        <v>0.79416655643109779</v>
      </c>
      <c r="N134" s="155">
        <f t="shared" si="25"/>
        <v>0.80254069166089181</v>
      </c>
      <c r="O134" s="155">
        <f t="shared" si="25"/>
        <v>0.80960646455160745</v>
      </c>
      <c r="P134" s="155">
        <f t="shared" si="25"/>
        <v>0.81041249495395029</v>
      </c>
      <c r="Q134" s="155">
        <f t="shared" si="25"/>
        <v>0.81069123155750855</v>
      </c>
      <c r="R134" s="155">
        <f t="shared" ref="R134:V134" si="26">IF(R116=0,"",R116/R98)</f>
        <v>0.8106888380129319</v>
      </c>
      <c r="S134" s="155">
        <f t="shared" si="26"/>
        <v>0.81172067567510797</v>
      </c>
      <c r="T134" s="155">
        <f t="shared" si="26"/>
        <v>0.81306098952577965</v>
      </c>
      <c r="U134" s="155">
        <f t="shared" si="26"/>
        <v>0.81482553081418341</v>
      </c>
      <c r="V134" s="155">
        <f t="shared" si="26"/>
        <v>0.8165194207936417</v>
      </c>
      <c r="W134" s="155">
        <f t="shared" ref="W134" si="27">IF(W116=0,"",W116/W98)</f>
        <v>0.81859629671031886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0.74234446107767982</v>
      </c>
      <c r="C135" s="156">
        <f t="shared" si="28"/>
        <v>0.74548617381885129</v>
      </c>
      <c r="D135" s="156">
        <f t="shared" si="28"/>
        <v>0.74879201032847131</v>
      </c>
      <c r="E135" s="156">
        <f t="shared" si="28"/>
        <v>0.75260349002168647</v>
      </c>
      <c r="F135" s="156">
        <f t="shared" si="28"/>
        <v>0.75626263595698495</v>
      </c>
      <c r="G135" s="156">
        <f t="shared" si="28"/>
        <v>0.76051894790796881</v>
      </c>
      <c r="H135" s="156">
        <f t="shared" si="28"/>
        <v>0.7644069226210839</v>
      </c>
      <c r="I135" s="156">
        <f t="shared" si="28"/>
        <v>0.76929466785500789</v>
      </c>
      <c r="J135" s="156">
        <f t="shared" si="28"/>
        <v>0.77442395281749243</v>
      </c>
      <c r="K135" s="156">
        <f t="shared" si="28"/>
        <v>0.78010403794180638</v>
      </c>
      <c r="L135" s="156">
        <f t="shared" si="28"/>
        <v>0.78616422128008201</v>
      </c>
      <c r="M135" s="156">
        <f t="shared" si="28"/>
        <v>0.79416655643109779</v>
      </c>
      <c r="N135" s="156">
        <f t="shared" si="28"/>
        <v>0.80254069166089181</v>
      </c>
      <c r="O135" s="156">
        <f t="shared" si="28"/>
        <v>0.80960646455160745</v>
      </c>
      <c r="P135" s="156">
        <f t="shared" si="28"/>
        <v>0.81041249495395029</v>
      </c>
      <c r="Q135" s="156">
        <f t="shared" si="28"/>
        <v>0.81069123155750855</v>
      </c>
      <c r="R135" s="156">
        <f t="shared" ref="R135:V135" si="29">IF(R117=0,"",R117/R99)</f>
        <v>0.8106888380129319</v>
      </c>
      <c r="S135" s="156">
        <f t="shared" si="29"/>
        <v>0.81172067567510797</v>
      </c>
      <c r="T135" s="156">
        <f t="shared" si="29"/>
        <v>0.81306098952577965</v>
      </c>
      <c r="U135" s="156">
        <f t="shared" si="29"/>
        <v>0.81482553081418341</v>
      </c>
      <c r="V135" s="156">
        <f t="shared" si="29"/>
        <v>0.8165194207936417</v>
      </c>
      <c r="W135" s="156">
        <f t="shared" ref="W135" si="30">IF(W117=0,"",W117/W99)</f>
        <v>0.81859629671031886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2.0795918944415135</v>
      </c>
      <c r="D136" s="155">
        <f t="shared" si="31"/>
        <v>2.1679750847897332</v>
      </c>
      <c r="E136" s="155">
        <f t="shared" si="31"/>
        <v>2.260077166799666</v>
      </c>
      <c r="F136" s="155">
        <f t="shared" si="31"/>
        <v>2.3781882349467711</v>
      </c>
      <c r="G136" s="155">
        <f t="shared" si="31"/>
        <v>2.5399385776900432</v>
      </c>
      <c r="H136" s="155">
        <f t="shared" si="31"/>
        <v>2.7595054196167057</v>
      </c>
      <c r="I136" s="155">
        <f t="shared" si="31"/>
        <v>2.9098355593382119</v>
      </c>
      <c r="J136" s="155">
        <f t="shared" si="31"/>
        <v>2.9920477907932077</v>
      </c>
      <c r="K136" s="155">
        <f t="shared" si="31"/>
        <v>3.1120479461326918</v>
      </c>
      <c r="L136" s="155">
        <f t="shared" si="31"/>
        <v>3.2270068634668796</v>
      </c>
      <c r="M136" s="155">
        <f t="shared" si="31"/>
        <v>3.3567435138375235</v>
      </c>
      <c r="N136" s="155">
        <f t="shared" si="31"/>
        <v>3.4905670459127323</v>
      </c>
      <c r="O136" s="155">
        <f t="shared" si="31"/>
        <v>3.6214797531596408</v>
      </c>
      <c r="P136" s="155">
        <f t="shared" si="31"/>
        <v>3.6856723475792035</v>
      </c>
      <c r="Q136" s="155">
        <f t="shared" si="31"/>
        <v>3.6972669412834147</v>
      </c>
      <c r="R136" s="155">
        <f t="shared" ref="R136:V136" si="32">IF(R118=0,"",R118/R100)</f>
        <v>3.7508068144693461</v>
      </c>
      <c r="S136" s="155">
        <f t="shared" si="32"/>
        <v>3.8151313264755453</v>
      </c>
      <c r="T136" s="155">
        <f t="shared" si="32"/>
        <v>3.8856580791740818</v>
      </c>
      <c r="U136" s="155">
        <f t="shared" si="32"/>
        <v>3.9875373349455603</v>
      </c>
      <c r="V136" s="155">
        <f t="shared" si="32"/>
        <v>4.1299799836425741</v>
      </c>
      <c r="W136" s="155">
        <f t="shared" ref="W136" si="33">IF(W118=0,"",W118/W100)</f>
        <v>4.4437141337928612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2.0795918944415135</v>
      </c>
      <c r="D137" s="156">
        <f t="shared" si="34"/>
        <v>2.1679750847897332</v>
      </c>
      <c r="E137" s="156">
        <f t="shared" si="34"/>
        <v>2.260077166799666</v>
      </c>
      <c r="F137" s="156">
        <f t="shared" si="34"/>
        <v>2.3781882349467711</v>
      </c>
      <c r="G137" s="156">
        <f t="shared" si="34"/>
        <v>2.5399385776900432</v>
      </c>
      <c r="H137" s="156">
        <f t="shared" si="34"/>
        <v>2.7595054196167057</v>
      </c>
      <c r="I137" s="156">
        <f t="shared" si="34"/>
        <v>2.9098355593382119</v>
      </c>
      <c r="J137" s="156">
        <f t="shared" si="34"/>
        <v>2.9920477907932077</v>
      </c>
      <c r="K137" s="156">
        <f t="shared" si="34"/>
        <v>3.1120479461326918</v>
      </c>
      <c r="L137" s="156">
        <f t="shared" si="34"/>
        <v>3.2270068634668796</v>
      </c>
      <c r="M137" s="156">
        <f t="shared" si="34"/>
        <v>3.3567435138375235</v>
      </c>
      <c r="N137" s="156">
        <f t="shared" si="34"/>
        <v>3.4905670459127323</v>
      </c>
      <c r="O137" s="156">
        <f t="shared" si="34"/>
        <v>3.6214797531596408</v>
      </c>
      <c r="P137" s="156">
        <f t="shared" si="34"/>
        <v>3.6856723475792035</v>
      </c>
      <c r="Q137" s="156">
        <f t="shared" si="34"/>
        <v>3.6972669412834147</v>
      </c>
      <c r="R137" s="156">
        <f t="shared" ref="R137:V137" si="35">IF(R119=0,"",R119/R101)</f>
        <v>3.7508068144693461</v>
      </c>
      <c r="S137" s="156">
        <f t="shared" si="35"/>
        <v>3.8151313264755453</v>
      </c>
      <c r="T137" s="156">
        <f t="shared" si="35"/>
        <v>3.8856580791740818</v>
      </c>
      <c r="U137" s="156">
        <f t="shared" si="35"/>
        <v>3.9875373349455603</v>
      </c>
      <c r="V137" s="156">
        <f t="shared" si="35"/>
        <v>4.1299799836425741</v>
      </c>
      <c r="W137" s="156">
        <f t="shared" ref="W137" si="36">IF(W119=0,"",W119/W101)</f>
        <v>4.4437141337928612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0.74244485438008501</v>
      </c>
      <c r="C138" s="155">
        <f t="shared" si="37"/>
        <v>0.75334309266850075</v>
      </c>
      <c r="D138" s="155">
        <f t="shared" si="37"/>
        <v>0.75546339368964677</v>
      </c>
      <c r="E138" s="155">
        <f t="shared" si="37"/>
        <v>0.76191811828237954</v>
      </c>
      <c r="F138" s="155">
        <f t="shared" si="37"/>
        <v>0.76898116704779795</v>
      </c>
      <c r="G138" s="155">
        <f t="shared" si="37"/>
        <v>0.7742408141607412</v>
      </c>
      <c r="H138" s="155">
        <f t="shared" si="37"/>
        <v>0.78031661788021145</v>
      </c>
      <c r="I138" s="155">
        <f t="shared" si="37"/>
        <v>0.78173215842043509</v>
      </c>
      <c r="J138" s="155">
        <f t="shared" si="37"/>
        <v>0.78778054073773418</v>
      </c>
      <c r="K138" s="155">
        <f t="shared" si="37"/>
        <v>0.79032919665376877</v>
      </c>
      <c r="L138" s="155">
        <f t="shared" si="37"/>
        <v>0.79342187120193053</v>
      </c>
      <c r="M138" s="155">
        <f t="shared" si="37"/>
        <v>0.79977786677558049</v>
      </c>
      <c r="N138" s="155">
        <f t="shared" si="37"/>
        <v>0.80222927953672951</v>
      </c>
      <c r="O138" s="155">
        <f t="shared" si="37"/>
        <v>0.80416103973749675</v>
      </c>
      <c r="P138" s="155">
        <f t="shared" si="37"/>
        <v>0.80360315984711062</v>
      </c>
      <c r="Q138" s="155">
        <f t="shared" si="37"/>
        <v>0.80319681003978183</v>
      </c>
      <c r="R138" s="155">
        <f t="shared" ref="R138:V138" si="38">IF(R120=0,"",R120/R102)</f>
        <v>0.80367967908916838</v>
      </c>
      <c r="S138" s="155">
        <f t="shared" si="38"/>
        <v>0.80412568008392926</v>
      </c>
      <c r="T138" s="155">
        <f t="shared" si="38"/>
        <v>0.82168001758755993</v>
      </c>
      <c r="U138" s="155">
        <f t="shared" si="38"/>
        <v>0.82346872865160992</v>
      </c>
      <c r="V138" s="155">
        <f t="shared" si="38"/>
        <v>0.83948315400559315</v>
      </c>
      <c r="W138" s="155">
        <f t="shared" ref="W138" si="39">IF(W120=0,"",W120/W102)</f>
        <v>0.8493740487688014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0.700139271557917</v>
      </c>
      <c r="C143" s="157">
        <f t="shared" si="52"/>
        <v>0.70323204150043706</v>
      </c>
      <c r="D143" s="157">
        <f t="shared" si="52"/>
        <v>0.70699561825652923</v>
      </c>
      <c r="E143" s="157">
        <f t="shared" si="52"/>
        <v>0.71111355793092079</v>
      </c>
      <c r="F143" s="157">
        <f t="shared" si="52"/>
        <v>0.7150405381434185</v>
      </c>
      <c r="G143" s="157">
        <f t="shared" si="52"/>
        <v>0.72006206686025021</v>
      </c>
      <c r="H143" s="157">
        <f t="shared" si="52"/>
        <v>0.72575784468257643</v>
      </c>
      <c r="I143" s="157">
        <f t="shared" si="52"/>
        <v>0.72837917455425827</v>
      </c>
      <c r="J143" s="157">
        <f t="shared" si="52"/>
        <v>0.72934099846915912</v>
      </c>
      <c r="K143" s="157">
        <f t="shared" si="52"/>
        <v>0.73041983625295681</v>
      </c>
      <c r="L143" s="157">
        <f t="shared" si="52"/>
        <v>0.73264473366004479</v>
      </c>
      <c r="M143" s="157">
        <f t="shared" si="52"/>
        <v>0.73362398009118368</v>
      </c>
      <c r="N143" s="157">
        <f t="shared" si="52"/>
        <v>0.7370659161509211</v>
      </c>
      <c r="O143" s="157">
        <f t="shared" si="52"/>
        <v>0.74061899160401989</v>
      </c>
      <c r="P143" s="157">
        <f t="shared" si="52"/>
        <v>0.74179459356945032</v>
      </c>
      <c r="Q143" s="157">
        <f t="shared" si="52"/>
        <v>0.74272666535050014</v>
      </c>
      <c r="R143" s="157">
        <f t="shared" ref="R143:V143" si="53">IF(R125=0,"",R125/R107)</f>
        <v>0.74485935100868572</v>
      </c>
      <c r="S143" s="157">
        <f t="shared" si="53"/>
        <v>0.74935834097931986</v>
      </c>
      <c r="T143" s="157">
        <f t="shared" si="53"/>
        <v>0.76483405425643114</v>
      </c>
      <c r="U143" s="157">
        <f t="shared" si="53"/>
        <v>0.77294757671133418</v>
      </c>
      <c r="V143" s="157">
        <f t="shared" si="53"/>
        <v>0.79164769372360866</v>
      </c>
      <c r="W143" s="157">
        <f t="shared" ref="W143" si="54">IF(W125=0,"",W125/W107)</f>
        <v>0.80465958352305811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0.81269153213837786</v>
      </c>
      <c r="C144" s="158">
        <f t="shared" si="55"/>
        <v>0.83100404989935994</v>
      </c>
      <c r="D144" s="158">
        <f t="shared" si="55"/>
        <v>0.82670467205250264</v>
      </c>
      <c r="E144" s="158">
        <f t="shared" si="55"/>
        <v>0.83282246458715281</v>
      </c>
      <c r="F144" s="158">
        <f t="shared" si="55"/>
        <v>0.83563196441507293</v>
      </c>
      <c r="G144" s="158">
        <f t="shared" si="55"/>
        <v>0.83666616320951004</v>
      </c>
      <c r="H144" s="158">
        <f t="shared" si="55"/>
        <v>0.84180186414085534</v>
      </c>
      <c r="I144" s="158">
        <f t="shared" si="55"/>
        <v>0.83446081809065342</v>
      </c>
      <c r="J144" s="158">
        <f t="shared" si="55"/>
        <v>0.84820797126008729</v>
      </c>
      <c r="K144" s="158">
        <f t="shared" si="55"/>
        <v>0.84500538229610234</v>
      </c>
      <c r="L144" s="158">
        <f t="shared" si="55"/>
        <v>0.86618080016845056</v>
      </c>
      <c r="M144" s="158">
        <f t="shared" si="55"/>
        <v>0.85678914344082324</v>
      </c>
      <c r="N144" s="158">
        <f t="shared" si="55"/>
        <v>0.86387589746914362</v>
      </c>
      <c r="O144" s="158">
        <f t="shared" si="55"/>
        <v>0.86324973308109421</v>
      </c>
      <c r="P144" s="158">
        <f t="shared" si="55"/>
        <v>0.85939463286061668</v>
      </c>
      <c r="Q144" s="158">
        <f t="shared" si="55"/>
        <v>0.85880241247940692</v>
      </c>
      <c r="R144" s="158">
        <f t="shared" ref="R144:V144" si="56">IF(R126=0,"",R126/R108)</f>
        <v>0.85569901725205633</v>
      </c>
      <c r="S144" s="158">
        <f t="shared" si="56"/>
        <v>0.85844455752571136</v>
      </c>
      <c r="T144" s="158">
        <f t="shared" si="56"/>
        <v>0.86670237037063691</v>
      </c>
      <c r="U144" s="158">
        <f t="shared" si="56"/>
        <v>0.88178034481426704</v>
      </c>
      <c r="V144" s="158">
        <f t="shared" si="56"/>
        <v>0.8914807454928273</v>
      </c>
      <c r="W144" s="158">
        <f t="shared" ref="W144" si="57">IF(W126=0,"",W126/W108)</f>
        <v>0.90000063185399592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0.700139271557917</v>
      </c>
      <c r="C145" s="156">
        <f t="shared" si="58"/>
        <v>0.70497934016017039</v>
      </c>
      <c r="D145" s="156">
        <f t="shared" si="58"/>
        <v>0.70915353473819165</v>
      </c>
      <c r="E145" s="156">
        <f t="shared" si="58"/>
        <v>0.71351558978017282</v>
      </c>
      <c r="F145" s="156">
        <f t="shared" si="58"/>
        <v>0.71805065584026018</v>
      </c>
      <c r="G145" s="156">
        <f t="shared" si="58"/>
        <v>0.72226012254154692</v>
      </c>
      <c r="H145" s="156">
        <f t="shared" si="58"/>
        <v>0.72635524743683033</v>
      </c>
      <c r="I145" s="156">
        <f t="shared" si="58"/>
        <v>0.72861145513181524</v>
      </c>
      <c r="J145" s="156">
        <f t="shared" si="58"/>
        <v>0.72939842690401091</v>
      </c>
      <c r="K145" s="156">
        <f t="shared" si="58"/>
        <v>0.73094116293958644</v>
      </c>
      <c r="L145" s="156">
        <f t="shared" si="58"/>
        <v>0.73172060521572424</v>
      </c>
      <c r="M145" s="156">
        <f t="shared" si="58"/>
        <v>0.73486037082769096</v>
      </c>
      <c r="N145" s="156">
        <f t="shared" si="58"/>
        <v>0.73719473340071784</v>
      </c>
      <c r="O145" s="156">
        <f t="shared" si="58"/>
        <v>0.74046475665994482</v>
      </c>
      <c r="P145" s="156">
        <f t="shared" si="58"/>
        <v>0.74201802122473925</v>
      </c>
      <c r="Q145" s="156">
        <f t="shared" si="58"/>
        <v>0.74326370749074255</v>
      </c>
      <c r="R145" s="156">
        <f t="shared" ref="R145:V145" si="59">IF(R127=0,"",R127/R109)</f>
        <v>0.74521296056119057</v>
      </c>
      <c r="S145" s="156">
        <f t="shared" si="59"/>
        <v>0.75058317546226117</v>
      </c>
      <c r="T145" s="156">
        <f t="shared" si="59"/>
        <v>0.75522678214498196</v>
      </c>
      <c r="U145" s="156">
        <f t="shared" si="59"/>
        <v>0.77340394655071742</v>
      </c>
      <c r="V145" s="156">
        <f t="shared" si="59"/>
        <v>0.7882181976521252</v>
      </c>
      <c r="W145" s="156">
        <f t="shared" ref="W145" si="60">IF(W127=0,"",W127/W109)</f>
        <v>0.80250358102931629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0.75488459123583129</v>
      </c>
      <c r="C147" s="155">
        <f t="shared" si="64"/>
        <v>0.75715027780895572</v>
      </c>
      <c r="D147" s="155">
        <f t="shared" si="64"/>
        <v>0.75958153572792275</v>
      </c>
      <c r="E147" s="155">
        <f t="shared" si="64"/>
        <v>0.76229246328936773</v>
      </c>
      <c r="F147" s="155">
        <f t="shared" si="64"/>
        <v>0.76511718089962089</v>
      </c>
      <c r="G147" s="155">
        <f t="shared" si="64"/>
        <v>0.76830073578921687</v>
      </c>
      <c r="H147" s="155">
        <f t="shared" si="64"/>
        <v>0.77174807182842686</v>
      </c>
      <c r="I147" s="155">
        <f t="shared" si="64"/>
        <v>0.77365871797002661</v>
      </c>
      <c r="J147" s="155">
        <f t="shared" si="64"/>
        <v>0.77465830708502426</v>
      </c>
      <c r="K147" s="155">
        <f t="shared" si="64"/>
        <v>0.77616342711464759</v>
      </c>
      <c r="L147" s="155">
        <f t="shared" si="64"/>
        <v>0.77775202122946319</v>
      </c>
      <c r="M147" s="155">
        <f t="shared" si="64"/>
        <v>0.77979950846876622</v>
      </c>
      <c r="N147" s="155">
        <f t="shared" si="64"/>
        <v>0.7820724287275993</v>
      </c>
      <c r="O147" s="155">
        <f t="shared" si="64"/>
        <v>0.78446362192124042</v>
      </c>
      <c r="P147" s="155">
        <f t="shared" si="64"/>
        <v>0.78540594824257581</v>
      </c>
      <c r="Q147" s="155">
        <f t="shared" si="64"/>
        <v>0.78616511339627948</v>
      </c>
      <c r="R147" s="155">
        <f t="shared" ref="R147:V147" si="65">IF(R129=0,"",R129/R111)</f>
        <v>0.78765694057030444</v>
      </c>
      <c r="S147" s="155">
        <f t="shared" si="65"/>
        <v>0.79179764301598221</v>
      </c>
      <c r="T147" s="155">
        <f t="shared" si="65"/>
        <v>0.80045725269742218</v>
      </c>
      <c r="U147" s="155">
        <f t="shared" si="65"/>
        <v>0.81515097916658963</v>
      </c>
      <c r="V147" s="155">
        <f t="shared" si="65"/>
        <v>0.83463870640434179</v>
      </c>
      <c r="W147" s="155">
        <f t="shared" ref="W147" si="66">IF(W129=0,"",W129/W111)</f>
        <v>0.85217733060596645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0.75488459123583129</v>
      </c>
      <c r="C149" s="159">
        <f t="shared" si="70"/>
        <v>0.75715027780895572</v>
      </c>
      <c r="D149" s="159">
        <f t="shared" si="70"/>
        <v>0.75958153572792275</v>
      </c>
      <c r="E149" s="159">
        <f t="shared" si="70"/>
        <v>0.76229246328936773</v>
      </c>
      <c r="F149" s="159">
        <f t="shared" si="70"/>
        <v>0.76511718089962089</v>
      </c>
      <c r="G149" s="159">
        <f t="shared" si="70"/>
        <v>0.76830073578921687</v>
      </c>
      <c r="H149" s="159">
        <f t="shared" si="70"/>
        <v>0.77174807182842686</v>
      </c>
      <c r="I149" s="159">
        <f t="shared" si="70"/>
        <v>0.77365871797002661</v>
      </c>
      <c r="J149" s="159">
        <f t="shared" si="70"/>
        <v>0.77465830708502426</v>
      </c>
      <c r="K149" s="159">
        <f t="shared" si="70"/>
        <v>0.77616342711464759</v>
      </c>
      <c r="L149" s="159">
        <f t="shared" si="70"/>
        <v>0.77775202122946319</v>
      </c>
      <c r="M149" s="159">
        <f t="shared" si="70"/>
        <v>0.77979950846876622</v>
      </c>
      <c r="N149" s="159">
        <f t="shared" si="70"/>
        <v>0.7820724287275993</v>
      </c>
      <c r="O149" s="159">
        <f t="shared" si="70"/>
        <v>0.78446362192124042</v>
      </c>
      <c r="P149" s="159">
        <f t="shared" si="70"/>
        <v>0.78540594824257581</v>
      </c>
      <c r="Q149" s="159">
        <f t="shared" si="70"/>
        <v>0.78616511339627948</v>
      </c>
      <c r="R149" s="159">
        <f t="shared" ref="R149:V149" si="71">IF(R131=0,"",R131/R113)</f>
        <v>0.78765694057030444</v>
      </c>
      <c r="S149" s="159">
        <f t="shared" si="71"/>
        <v>0.79179764301598221</v>
      </c>
      <c r="T149" s="159">
        <f t="shared" si="71"/>
        <v>0.80045725269742218</v>
      </c>
      <c r="U149" s="159">
        <f t="shared" si="71"/>
        <v>0.81515097916658963</v>
      </c>
      <c r="V149" s="159">
        <f t="shared" si="71"/>
        <v>0.83463870640434179</v>
      </c>
      <c r="W149" s="159">
        <f t="shared" ref="W149" si="72">IF(W131=0,"",W131/W113)</f>
        <v>0.85217733060596645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12974.851764566831</v>
      </c>
      <c r="C169" s="117">
        <f t="shared" si="78"/>
        <v>10938.727345016385</v>
      </c>
      <c r="D169" s="117">
        <f t="shared" si="78"/>
        <v>12830.318443770091</v>
      </c>
      <c r="E169" s="117">
        <f t="shared" si="78"/>
        <v>12982.853902259447</v>
      </c>
      <c r="F169" s="117">
        <f t="shared" si="78"/>
        <v>11880.524191340828</v>
      </c>
      <c r="G169" s="117">
        <f t="shared" si="78"/>
        <v>11926.229817911853</v>
      </c>
      <c r="H169" s="117">
        <f t="shared" si="78"/>
        <v>11528.117431370134</v>
      </c>
      <c r="I169" s="117">
        <f t="shared" si="78"/>
        <v>11841.717969631909</v>
      </c>
      <c r="J169" s="117">
        <f t="shared" si="78"/>
        <v>11315.792026128413</v>
      </c>
      <c r="K169" s="117">
        <f t="shared" si="78"/>
        <v>12659.11473860681</v>
      </c>
      <c r="L169" s="117">
        <f t="shared" si="78"/>
        <v>9331.7387818384723</v>
      </c>
      <c r="M169" s="117">
        <f t="shared" si="78"/>
        <v>13268.523398166486</v>
      </c>
      <c r="N169" s="117">
        <f t="shared" si="78"/>
        <v>15903.207614290701</v>
      </c>
      <c r="O169" s="117">
        <f t="shared" si="78"/>
        <v>13716.465332138905</v>
      </c>
      <c r="P169" s="117">
        <f t="shared" si="78"/>
        <v>13488.070979543985</v>
      </c>
      <c r="Q169" s="117">
        <f t="shared" si="78"/>
        <v>3587.6678818944415</v>
      </c>
      <c r="R169" s="117">
        <f t="shared" ref="R169:V169" si="79">R170+R172+R174+R183</f>
        <v>2714.1870990496373</v>
      </c>
      <c r="S169" s="117">
        <f t="shared" si="79"/>
        <v>5435.2440840221052</v>
      </c>
      <c r="T169" s="117">
        <f t="shared" si="79"/>
        <v>8859.3942242104386</v>
      </c>
      <c r="U169" s="117">
        <f t="shared" si="79"/>
        <v>15432.589611637328</v>
      </c>
      <c r="V169" s="117">
        <f t="shared" si="79"/>
        <v>21754.725552110576</v>
      </c>
      <c r="W169" s="117">
        <f t="shared" ref="W169" si="80">W170+W172+W174+W183</f>
        <v>2781.6140141282949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11335.516785397818</v>
      </c>
      <c r="C170" s="122">
        <f t="shared" si="81"/>
        <v>9444.3014433941971</v>
      </c>
      <c r="D170" s="122">
        <f t="shared" si="81"/>
        <v>11156.860454196087</v>
      </c>
      <c r="E170" s="122">
        <f t="shared" si="81"/>
        <v>11313.455039037019</v>
      </c>
      <c r="F170" s="122">
        <f t="shared" si="81"/>
        <v>10268.352947423569</v>
      </c>
      <c r="G170" s="122">
        <f t="shared" si="81"/>
        <v>10318.964149748854</v>
      </c>
      <c r="H170" s="122">
        <f t="shared" si="81"/>
        <v>9922.6617646212471</v>
      </c>
      <c r="I170" s="122">
        <f t="shared" si="81"/>
        <v>10210.467807207684</v>
      </c>
      <c r="J170" s="122">
        <f t="shared" si="81"/>
        <v>9793.0960908021352</v>
      </c>
      <c r="K170" s="122">
        <f t="shared" si="81"/>
        <v>11084.280117786198</v>
      </c>
      <c r="L170" s="122">
        <f t="shared" si="81"/>
        <v>7730.6776732626849</v>
      </c>
      <c r="M170" s="122">
        <f t="shared" si="81"/>
        <v>11646.332849548875</v>
      </c>
      <c r="N170" s="122">
        <f t="shared" si="81"/>
        <v>14300.682049406749</v>
      </c>
      <c r="O170" s="122">
        <f t="shared" si="81"/>
        <v>12121.222226404654</v>
      </c>
      <c r="P170" s="122">
        <f t="shared" si="81"/>
        <v>11859.553811520364</v>
      </c>
      <c r="Q170" s="122">
        <f t="shared" si="81"/>
        <v>1936.4813174480053</v>
      </c>
      <c r="R170" s="122">
        <f t="shared" si="81"/>
        <v>1039.3879962915798</v>
      </c>
      <c r="S170" s="122">
        <f t="shared" si="81"/>
        <v>3769.6959168782973</v>
      </c>
      <c r="T170" s="122">
        <f t="shared" si="81"/>
        <v>7285.7462894827841</v>
      </c>
      <c r="U170" s="122">
        <f t="shared" si="81"/>
        <v>13933.377285434777</v>
      </c>
      <c r="V170" s="122">
        <f t="shared" si="81"/>
        <v>20364.332308096331</v>
      </c>
      <c r="W170" s="122">
        <f t="shared" si="81"/>
        <v>1437.7851940705723</v>
      </c>
      <c r="DA170" s="130" t="s">
        <v>2394</v>
      </c>
    </row>
    <row r="171" spans="1:105" ht="12" customHeight="1" x14ac:dyDescent="0.25">
      <c r="A171" s="97" t="s">
        <v>53</v>
      </c>
      <c r="B171" s="98">
        <v>11335.516785397818</v>
      </c>
      <c r="C171" s="98">
        <v>9444.3014433941971</v>
      </c>
      <c r="D171" s="98">
        <v>11156.860454196087</v>
      </c>
      <c r="E171" s="98">
        <v>11313.455039037019</v>
      </c>
      <c r="F171" s="98">
        <v>10268.352947423569</v>
      </c>
      <c r="G171" s="98">
        <v>10318.964149748854</v>
      </c>
      <c r="H171" s="98">
        <v>9922.6617646212471</v>
      </c>
      <c r="I171" s="98">
        <v>10210.467807207684</v>
      </c>
      <c r="J171" s="98">
        <v>9793.0960908021352</v>
      </c>
      <c r="K171" s="98">
        <v>11084.280117786198</v>
      </c>
      <c r="L171" s="98">
        <v>7730.6776732626849</v>
      </c>
      <c r="M171" s="98">
        <v>11646.332849548875</v>
      </c>
      <c r="N171" s="98">
        <v>14300.682049406749</v>
      </c>
      <c r="O171" s="98">
        <v>12121.222226404654</v>
      </c>
      <c r="P171" s="98">
        <v>11859.553811520364</v>
      </c>
      <c r="Q171" s="98">
        <v>1936.4813174480053</v>
      </c>
      <c r="R171" s="98">
        <v>1039.3879962915798</v>
      </c>
      <c r="S171" s="98">
        <v>3769.6959168782973</v>
      </c>
      <c r="T171" s="98">
        <v>7285.7462894827841</v>
      </c>
      <c r="U171" s="98">
        <v>13933.377285434777</v>
      </c>
      <c r="V171" s="98">
        <v>20364.332308096331</v>
      </c>
      <c r="W171" s="98">
        <v>1437.7851940705723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25.964718580186265</v>
      </c>
      <c r="C172" s="122">
        <f t="shared" si="82"/>
        <v>25.979715597462611</v>
      </c>
      <c r="D172" s="122">
        <f t="shared" si="82"/>
        <v>26.941739267337933</v>
      </c>
      <c r="E172" s="122">
        <f t="shared" si="82"/>
        <v>35.463987754676658</v>
      </c>
      <c r="F172" s="122">
        <f t="shared" si="82"/>
        <v>23.851215734913961</v>
      </c>
      <c r="G172" s="122">
        <f t="shared" si="82"/>
        <v>20.63694761394261</v>
      </c>
      <c r="H172" s="122">
        <f t="shared" si="82"/>
        <v>26.594717178167535</v>
      </c>
      <c r="I172" s="122">
        <f t="shared" si="82"/>
        <v>18.385699573304542</v>
      </c>
      <c r="J172" s="122">
        <f t="shared" si="82"/>
        <v>19.727567292403066</v>
      </c>
      <c r="K172" s="122">
        <f t="shared" si="82"/>
        <v>20.827840400562486</v>
      </c>
      <c r="L172" s="122">
        <f t="shared" si="82"/>
        <v>22.684155491444919</v>
      </c>
      <c r="M172" s="122">
        <f t="shared" si="82"/>
        <v>26.096438461212411</v>
      </c>
      <c r="N172" s="122">
        <f t="shared" si="82"/>
        <v>31.395231097218751</v>
      </c>
      <c r="O172" s="122">
        <f t="shared" si="82"/>
        <v>36.885628228005878</v>
      </c>
      <c r="P172" s="122">
        <f t="shared" si="82"/>
        <v>40.70616369610395</v>
      </c>
      <c r="Q172" s="122">
        <f t="shared" si="82"/>
        <v>49.088705887016857</v>
      </c>
      <c r="R172" s="122">
        <f t="shared" si="82"/>
        <v>49.633117601271167</v>
      </c>
      <c r="S172" s="122">
        <f t="shared" si="82"/>
        <v>51.393804353942976</v>
      </c>
      <c r="T172" s="122">
        <f t="shared" si="82"/>
        <v>47.087390432556617</v>
      </c>
      <c r="U172" s="122">
        <f t="shared" si="82"/>
        <v>40.331359704426113</v>
      </c>
      <c r="V172" s="122">
        <f t="shared" si="82"/>
        <v>29.104925486956443</v>
      </c>
      <c r="W172" s="122">
        <f t="shared" si="82"/>
        <v>16.841019093840899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25.964718580186265</v>
      </c>
      <c r="C173" s="98">
        <f>RES_hhdet_fech!C165</f>
        <v>25.979715597462611</v>
      </c>
      <c r="D173" s="98">
        <f>RES_hhdet_fech!D165</f>
        <v>26.941739267337933</v>
      </c>
      <c r="E173" s="98">
        <f>RES_hhdet_fech!E165</f>
        <v>35.463987754676658</v>
      </c>
      <c r="F173" s="98">
        <f>RES_hhdet_fech!F165</f>
        <v>23.851215734913961</v>
      </c>
      <c r="G173" s="98">
        <f>RES_hhdet_fech!G165</f>
        <v>20.63694761394261</v>
      </c>
      <c r="H173" s="98">
        <f>RES_hhdet_fech!H165</f>
        <v>26.594717178167535</v>
      </c>
      <c r="I173" s="98">
        <f>RES_hhdet_fech!I165</f>
        <v>18.385699573304542</v>
      </c>
      <c r="J173" s="98">
        <f>RES_hhdet_fech!J165</f>
        <v>19.727567292403066</v>
      </c>
      <c r="K173" s="98">
        <f>RES_hhdet_fech!K165</f>
        <v>20.827840400562486</v>
      </c>
      <c r="L173" s="98">
        <f>RES_hhdet_fech!L165</f>
        <v>22.684155491444919</v>
      </c>
      <c r="M173" s="98">
        <f>RES_hhdet_fech!M165</f>
        <v>26.096438461212411</v>
      </c>
      <c r="N173" s="98">
        <f>RES_hhdet_fech!N165</f>
        <v>31.395231097218751</v>
      </c>
      <c r="O173" s="98">
        <f>RES_hhdet_fech!O165</f>
        <v>36.885628228005878</v>
      </c>
      <c r="P173" s="98">
        <f>RES_hhdet_fech!P165</f>
        <v>40.70616369610395</v>
      </c>
      <c r="Q173" s="98">
        <f>RES_hhdet_fech!Q165</f>
        <v>49.088705887016857</v>
      </c>
      <c r="R173" s="98">
        <f>RES_hhdet_fech!R165</f>
        <v>49.633117601271167</v>
      </c>
      <c r="S173" s="98">
        <f>RES_hhdet_fech!S165</f>
        <v>51.393804353942976</v>
      </c>
      <c r="T173" s="98">
        <f>RES_hhdet_fech!T165</f>
        <v>47.087390432556617</v>
      </c>
      <c r="U173" s="98">
        <f>RES_hhdet_fech!U165</f>
        <v>40.331359704426113</v>
      </c>
      <c r="V173" s="98">
        <f>RES_hhdet_fech!V165</f>
        <v>29.104925486956443</v>
      </c>
      <c r="W173" s="98">
        <f>RES_hhdet_fech!W165</f>
        <v>16.841019093840899</v>
      </c>
      <c r="DA173" s="63" t="s">
        <v>2397</v>
      </c>
    </row>
    <row r="174" spans="1:105" ht="12" customHeight="1" x14ac:dyDescent="0.25">
      <c r="A174" s="121" t="s">
        <v>55</v>
      </c>
      <c r="B174" s="122">
        <v>1384.1290026356742</v>
      </c>
      <c r="C174" s="122">
        <v>1224.943564149499</v>
      </c>
      <c r="D174" s="122">
        <v>1403.2593750164106</v>
      </c>
      <c r="E174" s="122">
        <v>1391.9698940967987</v>
      </c>
      <c r="F174" s="122">
        <v>1339.9873209233342</v>
      </c>
      <c r="G174" s="122">
        <v>1338.4420350008584</v>
      </c>
      <c r="H174" s="122">
        <v>1308.2259952160912</v>
      </c>
      <c r="I174" s="122">
        <v>1360.1687165827311</v>
      </c>
      <c r="J174" s="122">
        <v>1243.7052361954252</v>
      </c>
      <c r="K174" s="122">
        <v>1317.5343268848885</v>
      </c>
      <c r="L174" s="122">
        <v>1289.8264675532785</v>
      </c>
      <c r="M174" s="122">
        <v>1309.0200810008212</v>
      </c>
      <c r="N174" s="122">
        <v>1284.993855554962</v>
      </c>
      <c r="O174" s="122">
        <v>1278.6649930061308</v>
      </c>
      <c r="P174" s="122">
        <v>1313.8694391180634</v>
      </c>
      <c r="Q174" s="122">
        <v>1333.1365139645848</v>
      </c>
      <c r="R174" s="122">
        <v>1361.3951958923785</v>
      </c>
      <c r="S174" s="122">
        <v>1355.7370142705568</v>
      </c>
      <c r="T174" s="122">
        <v>1274.5334044133776</v>
      </c>
      <c r="U174" s="122">
        <v>1214.6439635378699</v>
      </c>
      <c r="V174" s="122">
        <v>1125.9106542313204</v>
      </c>
      <c r="W174" s="122">
        <v>1097.3446321040451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1467.7643399697326</v>
      </c>
      <c r="C179" s="101">
        <v>1312.1114620155411</v>
      </c>
      <c r="D179" s="101">
        <v>1499.3157794941167</v>
      </c>
      <c r="E179" s="101">
        <v>1491.2576128755061</v>
      </c>
      <c r="F179" s="101">
        <v>1440.8809521400879</v>
      </c>
      <c r="G179" s="101">
        <v>1439.0303708656002</v>
      </c>
      <c r="H179" s="101">
        <v>1406.5441052689969</v>
      </c>
      <c r="I179" s="101">
        <v>1459.9090607635585</v>
      </c>
      <c r="J179" s="101">
        <v>1343.4033600167299</v>
      </c>
      <c r="K179" s="101">
        <v>1425.7824137653865</v>
      </c>
      <c r="L179" s="101">
        <v>1396.7149095174636</v>
      </c>
      <c r="M179" s="101">
        <v>1427.3939901962749</v>
      </c>
      <c r="N179" s="101">
        <v>1398.8016238485011</v>
      </c>
      <c r="O179" s="101">
        <v>1388.492270214088</v>
      </c>
      <c r="P179" s="101">
        <v>1422.7296914628537</v>
      </c>
      <c r="Q179" s="101">
        <v>1441.4449911560273</v>
      </c>
      <c r="R179" s="101">
        <v>1468.6530847875697</v>
      </c>
      <c r="S179" s="101">
        <v>1455.0522101003</v>
      </c>
      <c r="T179" s="101">
        <v>1369.9478312233289</v>
      </c>
      <c r="U179" s="101">
        <v>1294.218171134786</v>
      </c>
      <c r="V179" s="101">
        <v>1194.2306171404086</v>
      </c>
      <c r="W179" s="101">
        <v>1158.3985201565004</v>
      </c>
      <c r="DA179" s="131" t="s">
        <v>2403</v>
      </c>
    </row>
    <row r="180" spans="1:105" ht="12" customHeight="1" x14ac:dyDescent="0.25">
      <c r="A180" s="107" t="s">
        <v>121</v>
      </c>
      <c r="B180" s="104">
        <v>1264.488942195743</v>
      </c>
      <c r="C180" s="104">
        <v>1110.5997580510207</v>
      </c>
      <c r="D180" s="104">
        <v>1282.48771259401</v>
      </c>
      <c r="E180" s="104">
        <v>1273.623736221411</v>
      </c>
      <c r="F180" s="104">
        <v>1233.2817030969175</v>
      </c>
      <c r="G180" s="104">
        <v>1238.679253935006</v>
      </c>
      <c r="H180" s="104">
        <v>1212.6962699115657</v>
      </c>
      <c r="I180" s="104">
        <v>1274.1387412543174</v>
      </c>
      <c r="J180" s="104">
        <v>1155.0681470991847</v>
      </c>
      <c r="K180" s="104">
        <v>1232.1581034916214</v>
      </c>
      <c r="L180" s="104">
        <v>1181.5757914542203</v>
      </c>
      <c r="M180" s="104">
        <v>1221.7060099561761</v>
      </c>
      <c r="N180" s="104">
        <v>1193.1565816541586</v>
      </c>
      <c r="O180" s="104">
        <v>1191.0572363417973</v>
      </c>
      <c r="P180" s="104">
        <v>1228.9878157189812</v>
      </c>
      <c r="Q180" s="104">
        <v>1246.9775341193392</v>
      </c>
      <c r="R180" s="104">
        <v>1278.8008498384986</v>
      </c>
      <c r="S180" s="104">
        <v>1269.7775100116232</v>
      </c>
      <c r="T180" s="104">
        <v>1207.903264156618</v>
      </c>
      <c r="U180" s="104">
        <v>1134.1579867683088</v>
      </c>
      <c r="V180" s="104">
        <v>1059.993865299783</v>
      </c>
      <c r="W180" s="104">
        <v>1035.5491635308042</v>
      </c>
      <c r="DA180" s="132" t="s">
        <v>2404</v>
      </c>
    </row>
    <row r="181" spans="1:105" ht="12" customHeight="1" x14ac:dyDescent="0.25">
      <c r="A181" s="108" t="s">
        <v>53</v>
      </c>
      <c r="B181" s="98">
        <v>789.86497372027361</v>
      </c>
      <c r="C181" s="98">
        <v>636.1820944854195</v>
      </c>
      <c r="D181" s="98">
        <v>764.14588206377141</v>
      </c>
      <c r="E181" s="98">
        <v>743.22116551269721</v>
      </c>
      <c r="F181" s="98">
        <v>718.96635001933544</v>
      </c>
      <c r="G181" s="98">
        <v>728.44503623089145</v>
      </c>
      <c r="H181" s="98">
        <v>701.07790288820092</v>
      </c>
      <c r="I181" s="98">
        <v>777.18786903363764</v>
      </c>
      <c r="J181" s="98">
        <v>647.92726581394754</v>
      </c>
      <c r="K181" s="98">
        <v>709.79967165531878</v>
      </c>
      <c r="L181" s="98">
        <v>589.37633685910214</v>
      </c>
      <c r="M181" s="98">
        <v>659.88462266277827</v>
      </c>
      <c r="N181" s="98">
        <v>618.01413251016027</v>
      </c>
      <c r="O181" s="98">
        <v>627.57332256423274</v>
      </c>
      <c r="P181" s="98">
        <v>669.82307779541293</v>
      </c>
      <c r="Q181" s="98">
        <v>685.80183108969675</v>
      </c>
      <c r="R181" s="98">
        <v>724.26062085830279</v>
      </c>
      <c r="S181" s="98">
        <v>720.6567464192816</v>
      </c>
      <c r="T181" s="98">
        <v>657.79517605972728</v>
      </c>
      <c r="U181" s="98">
        <v>591.71271556106274</v>
      </c>
      <c r="V181" s="98">
        <v>543.15216307187711</v>
      </c>
      <c r="W181" s="98">
        <v>524.33488453567895</v>
      </c>
      <c r="DA181" s="63" t="s">
        <v>2405</v>
      </c>
    </row>
    <row r="182" spans="1:105" ht="12" customHeight="1" x14ac:dyDescent="0.25">
      <c r="A182" s="108" t="s">
        <v>52</v>
      </c>
      <c r="B182" s="98">
        <v>474.62396847546967</v>
      </c>
      <c r="C182" s="98">
        <v>474.41766356560129</v>
      </c>
      <c r="D182" s="98">
        <v>518.34183053023844</v>
      </c>
      <c r="E182" s="98">
        <v>530.40257070871382</v>
      </c>
      <c r="F182" s="98">
        <v>514.31535307758224</v>
      </c>
      <c r="G182" s="98">
        <v>510.23421770411449</v>
      </c>
      <c r="H182" s="98">
        <v>511.61836702336461</v>
      </c>
      <c r="I182" s="98">
        <v>496.9508722206798</v>
      </c>
      <c r="J182" s="98">
        <v>507.14088128523719</v>
      </c>
      <c r="K182" s="98">
        <v>522.35843183630266</v>
      </c>
      <c r="L182" s="98">
        <v>592.19945459511803</v>
      </c>
      <c r="M182" s="98">
        <v>561.82138729339772</v>
      </c>
      <c r="N182" s="98">
        <v>575.14244914399842</v>
      </c>
      <c r="O182" s="98">
        <v>563.48391377756479</v>
      </c>
      <c r="P182" s="98">
        <v>559.1647379235684</v>
      </c>
      <c r="Q182" s="98">
        <v>561.17570302964248</v>
      </c>
      <c r="R182" s="98">
        <v>554.54022898019571</v>
      </c>
      <c r="S182" s="98">
        <v>549.12076359234163</v>
      </c>
      <c r="T182" s="98">
        <v>550.1080880968907</v>
      </c>
      <c r="U182" s="98">
        <v>542.44527120724615</v>
      </c>
      <c r="V182" s="98">
        <v>516.84170222790613</v>
      </c>
      <c r="W182" s="98">
        <v>511.21427899512531</v>
      </c>
      <c r="DA182" s="63" t="s">
        <v>2406</v>
      </c>
    </row>
    <row r="183" spans="1:105" ht="12" customHeight="1" x14ac:dyDescent="0.25">
      <c r="A183" s="121" t="s">
        <v>54</v>
      </c>
      <c r="B183" s="122">
        <v>229.24125795315112</v>
      </c>
      <c r="C183" s="122">
        <v>243.5026218752264</v>
      </c>
      <c r="D183" s="122">
        <v>243.25687529025592</v>
      </c>
      <c r="E183" s="122">
        <v>241.96498137095267</v>
      </c>
      <c r="F183" s="122">
        <v>248.33270725901096</v>
      </c>
      <c r="G183" s="122">
        <v>248.18668554819797</v>
      </c>
      <c r="H183" s="122">
        <v>270.63495435462818</v>
      </c>
      <c r="I183" s="122">
        <v>252.69574626819013</v>
      </c>
      <c r="J183" s="122">
        <v>259.26313183844974</v>
      </c>
      <c r="K183" s="122">
        <v>236.47245353515964</v>
      </c>
      <c r="L183" s="122">
        <v>288.55048553106519</v>
      </c>
      <c r="M183" s="122">
        <v>287.07402915557782</v>
      </c>
      <c r="N183" s="122">
        <v>286.1364782317724</v>
      </c>
      <c r="O183" s="122">
        <v>279.69248450011372</v>
      </c>
      <c r="P183" s="122">
        <v>273.94156520945347</v>
      </c>
      <c r="Q183" s="122">
        <v>268.96134459483488</v>
      </c>
      <c r="R183" s="122">
        <v>263.77078926440754</v>
      </c>
      <c r="S183" s="122">
        <v>258.41734851930909</v>
      </c>
      <c r="T183" s="122">
        <v>252.02713988171985</v>
      </c>
      <c r="U183" s="122">
        <v>244.23700296025572</v>
      </c>
      <c r="V183" s="122">
        <v>235.37766429596874</v>
      </c>
      <c r="W183" s="122">
        <v>229.64316885983686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229.24125795315112</v>
      </c>
      <c r="C185" s="33">
        <v>243.5026218752264</v>
      </c>
      <c r="D185" s="33">
        <v>243.25687529025592</v>
      </c>
      <c r="E185" s="33">
        <v>241.96498137095267</v>
      </c>
      <c r="F185" s="33">
        <v>248.33270725901096</v>
      </c>
      <c r="G185" s="33">
        <v>248.18668554819797</v>
      </c>
      <c r="H185" s="33">
        <v>270.63495435462818</v>
      </c>
      <c r="I185" s="33">
        <v>252.69574626819013</v>
      </c>
      <c r="J185" s="33">
        <v>259.26313183844974</v>
      </c>
      <c r="K185" s="33">
        <v>236.47245353515964</v>
      </c>
      <c r="L185" s="33">
        <v>288.55048553106519</v>
      </c>
      <c r="M185" s="33">
        <v>287.07402915557782</v>
      </c>
      <c r="N185" s="33">
        <v>286.1364782317724</v>
      </c>
      <c r="O185" s="33">
        <v>279.69248450011372</v>
      </c>
      <c r="P185" s="33">
        <v>273.94156520945347</v>
      </c>
      <c r="Q185" s="33">
        <v>268.96134459483488</v>
      </c>
      <c r="R185" s="33">
        <v>263.77078926440754</v>
      </c>
      <c r="S185" s="33">
        <v>258.41734851930909</v>
      </c>
      <c r="T185" s="33">
        <v>252.02713988171985</v>
      </c>
      <c r="U185" s="33">
        <v>244.23700296025572</v>
      </c>
      <c r="V185" s="33">
        <v>235.37766429596874</v>
      </c>
      <c r="W185" s="33">
        <v>229.64316885983686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9667.3442823966798</v>
      </c>
      <c r="C187" s="117">
        <f t="shared" si="83"/>
        <v>8201.7942041649712</v>
      </c>
      <c r="D187" s="117">
        <f t="shared" si="83"/>
        <v>9657.4615085102596</v>
      </c>
      <c r="E187" s="117">
        <f t="shared" si="83"/>
        <v>9839.7122596456884</v>
      </c>
      <c r="F187" s="117">
        <f t="shared" si="83"/>
        <v>9042.7229823812377</v>
      </c>
      <c r="G187" s="117">
        <f t="shared" si="83"/>
        <v>9127.1428020432577</v>
      </c>
      <c r="H187" s="117">
        <f t="shared" si="83"/>
        <v>8888.0320980929009</v>
      </c>
      <c r="I187" s="117">
        <f t="shared" si="83"/>
        <v>9167.1456965162961</v>
      </c>
      <c r="J187" s="117">
        <f t="shared" si="83"/>
        <v>8823.6411313833996</v>
      </c>
      <c r="K187" s="117">
        <f t="shared" si="83"/>
        <v>9936.5360315888029</v>
      </c>
      <c r="L187" s="117">
        <f t="shared" si="83"/>
        <v>7398.5813711911433</v>
      </c>
      <c r="M187" s="117">
        <f t="shared" si="83"/>
        <v>10607.512579494442</v>
      </c>
      <c r="N187" s="117">
        <f t="shared" si="83"/>
        <v>12841.105567649422</v>
      </c>
      <c r="O187" s="117">
        <f t="shared" si="83"/>
        <v>11194.66157824099</v>
      </c>
      <c r="P187" s="117">
        <f t="shared" si="83"/>
        <v>11032.145143033824</v>
      </c>
      <c r="Q187" s="117">
        <f t="shared" si="83"/>
        <v>3033.6014949330056</v>
      </c>
      <c r="R187" s="117">
        <f t="shared" ref="R187:V187" si="84">R188+R190+R192+R201</f>
        <v>2330.6710297125569</v>
      </c>
      <c r="S187" s="117">
        <f t="shared" si="84"/>
        <v>4550.8114258029264</v>
      </c>
      <c r="T187" s="117">
        <f t="shared" si="84"/>
        <v>7355.7171687713644</v>
      </c>
      <c r="U187" s="117">
        <f t="shared" si="84"/>
        <v>12713.405697759845</v>
      </c>
      <c r="V187" s="117">
        <f t="shared" si="84"/>
        <v>17889.713917129673</v>
      </c>
      <c r="W187" s="117">
        <f t="shared" ref="W187" si="85">W188+W190+W192+W201</f>
        <v>2379.5550656016685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8414.8580990931368</v>
      </c>
      <c r="C188" s="122">
        <f t="shared" si="86"/>
        <v>7040.5961474277947</v>
      </c>
      <c r="D188" s="122">
        <f t="shared" si="86"/>
        <v>8354.1679684517112</v>
      </c>
      <c r="E188" s="122">
        <f t="shared" si="86"/>
        <v>8514.5457465826948</v>
      </c>
      <c r="F188" s="122">
        <f t="shared" si="86"/>
        <v>7765.5716669552248</v>
      </c>
      <c r="G188" s="122">
        <f t="shared" si="86"/>
        <v>7847.7677586670461</v>
      </c>
      <c r="H188" s="122">
        <f t="shared" si="86"/>
        <v>7584.9513437040205</v>
      </c>
      <c r="I188" s="122">
        <f t="shared" si="86"/>
        <v>7854.8584403900868</v>
      </c>
      <c r="J188" s="122">
        <f t="shared" si="86"/>
        <v>7584.0081849605222</v>
      </c>
      <c r="K188" s="122">
        <f t="shared" si="86"/>
        <v>8646.8916775630951</v>
      </c>
      <c r="L188" s="122">
        <f t="shared" si="86"/>
        <v>6077.5821929678732</v>
      </c>
      <c r="M188" s="122">
        <f t="shared" si="86"/>
        <v>9249.1280541766046</v>
      </c>
      <c r="N188" s="122">
        <f t="shared" si="86"/>
        <v>11476.879263153391</v>
      </c>
      <c r="O188" s="122">
        <f t="shared" si="86"/>
        <v>9813.4198727638359</v>
      </c>
      <c r="P188" s="122">
        <f t="shared" si="86"/>
        <v>9611.1305934348475</v>
      </c>
      <c r="Q188" s="122">
        <f t="shared" si="86"/>
        <v>1569.8884241300302</v>
      </c>
      <c r="R188" s="122">
        <f t="shared" si="86"/>
        <v>842.62024695821049</v>
      </c>
      <c r="S188" s="122">
        <f t="shared" si="86"/>
        <v>3059.940116738147</v>
      </c>
      <c r="T188" s="122">
        <f t="shared" si="86"/>
        <v>5923.7560875606487</v>
      </c>
      <c r="U188" s="122">
        <f t="shared" si="86"/>
        <v>11353.271542638679</v>
      </c>
      <c r="V188" s="122">
        <f t="shared" si="86"/>
        <v>16627.872821056062</v>
      </c>
      <c r="W188" s="122">
        <f t="shared" si="86"/>
        <v>1176.9656353310972</v>
      </c>
      <c r="DA188" s="130" t="s">
        <v>2562</v>
      </c>
    </row>
    <row r="189" spans="1:105" ht="12" customHeight="1" x14ac:dyDescent="0.25">
      <c r="A189" s="97" t="s">
        <v>53</v>
      </c>
      <c r="B189" s="98">
        <v>8414.8580990931368</v>
      </c>
      <c r="C189" s="98">
        <v>7040.5961474277947</v>
      </c>
      <c r="D189" s="98">
        <v>8354.1679684517112</v>
      </c>
      <c r="E189" s="98">
        <v>8514.5457465826948</v>
      </c>
      <c r="F189" s="98">
        <v>7765.5716669552248</v>
      </c>
      <c r="G189" s="98">
        <v>7847.7677586670461</v>
      </c>
      <c r="H189" s="98">
        <v>7584.9513437040205</v>
      </c>
      <c r="I189" s="98">
        <v>7854.8584403900868</v>
      </c>
      <c r="J189" s="98">
        <v>7584.0081849605222</v>
      </c>
      <c r="K189" s="98">
        <v>8646.8916775630951</v>
      </c>
      <c r="L189" s="98">
        <v>6077.5821929678732</v>
      </c>
      <c r="M189" s="98">
        <v>9249.1280541766046</v>
      </c>
      <c r="N189" s="98">
        <v>11476.879263153391</v>
      </c>
      <c r="O189" s="98">
        <v>9813.4198727638359</v>
      </c>
      <c r="P189" s="98">
        <v>9611.1305934348475</v>
      </c>
      <c r="Q189" s="98">
        <v>1569.8884241300302</v>
      </c>
      <c r="R189" s="98">
        <v>842.62024695821049</v>
      </c>
      <c r="S189" s="98">
        <v>3059.940116738147</v>
      </c>
      <c r="T189" s="98">
        <v>5923.7560875606487</v>
      </c>
      <c r="U189" s="98">
        <v>11353.271542638679</v>
      </c>
      <c r="V189" s="98">
        <v>16627.872821056062</v>
      </c>
      <c r="W189" s="98">
        <v>1176.9656353310972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51.796034194094325</v>
      </c>
      <c r="C190" s="122">
        <f t="shared" si="87"/>
        <v>54.027205976379001</v>
      </c>
      <c r="D190" s="122">
        <f t="shared" si="87"/>
        <v>58.409019472489845</v>
      </c>
      <c r="E190" s="122">
        <f t="shared" si="87"/>
        <v>80.151348968007682</v>
      </c>
      <c r="F190" s="122">
        <f t="shared" si="87"/>
        <v>56.72268064994968</v>
      </c>
      <c r="G190" s="122">
        <f t="shared" si="87"/>
        <v>52.41657937042131</v>
      </c>
      <c r="H190" s="122">
        <f t="shared" si="87"/>
        <v>73.388266186326803</v>
      </c>
      <c r="I190" s="122">
        <f t="shared" si="87"/>
        <v>53.499362401710954</v>
      </c>
      <c r="J190" s="122">
        <f t="shared" si="87"/>
        <v>59.025824134958945</v>
      </c>
      <c r="K190" s="122">
        <f t="shared" si="87"/>
        <v>64.81723794094998</v>
      </c>
      <c r="L190" s="122">
        <f t="shared" si="87"/>
        <v>73.201925462842667</v>
      </c>
      <c r="M190" s="122">
        <f t="shared" si="87"/>
        <v>87.599050538934833</v>
      </c>
      <c r="N190" s="122">
        <f t="shared" si="87"/>
        <v>109.58715906676639</v>
      </c>
      <c r="O190" s="122">
        <f t="shared" si="87"/>
        <v>133.580555810297</v>
      </c>
      <c r="P190" s="122">
        <f t="shared" si="87"/>
        <v>150.0295819107628</v>
      </c>
      <c r="Q190" s="122">
        <f t="shared" si="87"/>
        <v>181.49404946645194</v>
      </c>
      <c r="R190" s="122">
        <f t="shared" si="87"/>
        <v>186.16423572220634</v>
      </c>
      <c r="S190" s="122">
        <f t="shared" si="87"/>
        <v>196.07411297748317</v>
      </c>
      <c r="T190" s="122">
        <f t="shared" si="87"/>
        <v>182.96549906148798</v>
      </c>
      <c r="U190" s="122">
        <f t="shared" si="87"/>
        <v>160.82280259051805</v>
      </c>
      <c r="V190" s="122">
        <f t="shared" si="87"/>
        <v>120.20275968653871</v>
      </c>
      <c r="W190" s="122">
        <f t="shared" si="87"/>
        <v>74.836674574776254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51.796034194094325</v>
      </c>
      <c r="C191" s="98">
        <f>RES_hhdet_tesh!C165</f>
        <v>54.027205976379001</v>
      </c>
      <c r="D191" s="98">
        <f>RES_hhdet_tesh!D165</f>
        <v>58.409019472489845</v>
      </c>
      <c r="E191" s="98">
        <f>RES_hhdet_tesh!E165</f>
        <v>80.151348968007682</v>
      </c>
      <c r="F191" s="98">
        <f>RES_hhdet_tesh!F165</f>
        <v>56.72268064994968</v>
      </c>
      <c r="G191" s="98">
        <f>RES_hhdet_tesh!G165</f>
        <v>52.41657937042131</v>
      </c>
      <c r="H191" s="98">
        <f>RES_hhdet_tesh!H165</f>
        <v>73.388266186326803</v>
      </c>
      <c r="I191" s="98">
        <f>RES_hhdet_tesh!I165</f>
        <v>53.499362401710954</v>
      </c>
      <c r="J191" s="98">
        <f>RES_hhdet_tesh!J165</f>
        <v>59.025824134958945</v>
      </c>
      <c r="K191" s="98">
        <f>RES_hhdet_tesh!K165</f>
        <v>64.81723794094998</v>
      </c>
      <c r="L191" s="98">
        <f>RES_hhdet_tesh!L165</f>
        <v>73.201925462842667</v>
      </c>
      <c r="M191" s="98">
        <f>RES_hhdet_tesh!M165</f>
        <v>87.599050538934833</v>
      </c>
      <c r="N191" s="98">
        <f>RES_hhdet_tesh!N165</f>
        <v>109.58715906676639</v>
      </c>
      <c r="O191" s="98">
        <f>RES_hhdet_tesh!O165</f>
        <v>133.580555810297</v>
      </c>
      <c r="P191" s="98">
        <f>RES_hhdet_tesh!P165</f>
        <v>150.0295819107628</v>
      </c>
      <c r="Q191" s="98">
        <f>RES_hhdet_tesh!Q165</f>
        <v>181.49404946645194</v>
      </c>
      <c r="R191" s="98">
        <f>RES_hhdet_tesh!R165</f>
        <v>186.16423572220634</v>
      </c>
      <c r="S191" s="98">
        <f>RES_hhdet_tesh!S165</f>
        <v>196.07411297748317</v>
      </c>
      <c r="T191" s="98">
        <f>RES_hhdet_tesh!T165</f>
        <v>182.96549906148798</v>
      </c>
      <c r="U191" s="98">
        <f>RES_hhdet_tesh!U165</f>
        <v>160.82280259051805</v>
      </c>
      <c r="V191" s="98">
        <f>RES_hhdet_tesh!V165</f>
        <v>120.20275968653871</v>
      </c>
      <c r="W191" s="98">
        <f>RES_hhdet_tesh!W165</f>
        <v>74.836674574776254</v>
      </c>
      <c r="DA191" s="63" t="s">
        <v>2565</v>
      </c>
    </row>
    <row r="192" spans="1:105" ht="12" customHeight="1" x14ac:dyDescent="0.25">
      <c r="A192" s="121" t="s">
        <v>55</v>
      </c>
      <c r="B192" s="122">
        <v>1027.6394558050954</v>
      </c>
      <c r="C192" s="122">
        <v>922.80277296075985</v>
      </c>
      <c r="D192" s="122">
        <v>1060.1110896767102</v>
      </c>
      <c r="E192" s="122">
        <v>1060.5670824159561</v>
      </c>
      <c r="F192" s="122">
        <v>1030.4250138728778</v>
      </c>
      <c r="G192" s="122">
        <v>1036.2764508860237</v>
      </c>
      <c r="H192" s="122">
        <v>1020.8304840099937</v>
      </c>
      <c r="I192" s="122">
        <v>1063.2876266301716</v>
      </c>
      <c r="J192" s="122">
        <v>979.76678348838357</v>
      </c>
      <c r="K192" s="122">
        <v>1041.285846130698</v>
      </c>
      <c r="L192" s="122">
        <v>1023.3765294118983</v>
      </c>
      <c r="M192" s="122">
        <v>1046.9252879492342</v>
      </c>
      <c r="N192" s="122">
        <v>1030.8596949509815</v>
      </c>
      <c r="O192" s="122">
        <v>1028.2525702517489</v>
      </c>
      <c r="P192" s="122">
        <v>1055.8296329018269</v>
      </c>
      <c r="Q192" s="122">
        <v>1070.7709953639094</v>
      </c>
      <c r="R192" s="122">
        <v>1094.1256541483224</v>
      </c>
      <c r="S192" s="122">
        <v>1090.1829486152674</v>
      </c>
      <c r="T192" s="122">
        <v>1047.2586301543167</v>
      </c>
      <c r="U192" s="122">
        <v>1000.2213204188823</v>
      </c>
      <c r="V192" s="122">
        <v>945.18302714260972</v>
      </c>
      <c r="W192" s="122">
        <v>932.05605306492362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1027.6394558050954</v>
      </c>
      <c r="C197" s="101">
        <v>922.71882210931221</v>
      </c>
      <c r="D197" s="101">
        <v>1060.009686485213</v>
      </c>
      <c r="E197" s="101">
        <v>1060.4535068834728</v>
      </c>
      <c r="F197" s="101">
        <v>1030.2882914188494</v>
      </c>
      <c r="G197" s="101">
        <v>1036.1911831201564</v>
      </c>
      <c r="H197" s="101">
        <v>1020.8104182910099</v>
      </c>
      <c r="I197" s="101">
        <v>1063.3673566032433</v>
      </c>
      <c r="J197" s="101">
        <v>979.79914794142519</v>
      </c>
      <c r="K197" s="101">
        <v>1041.4197571948591</v>
      </c>
      <c r="L197" s="101">
        <v>1023.2958228824357</v>
      </c>
      <c r="M197" s="101">
        <v>1047.1704602460272</v>
      </c>
      <c r="N197" s="101">
        <v>1031.0090003952917</v>
      </c>
      <c r="O197" s="101">
        <v>1028.3437450159342</v>
      </c>
      <c r="P197" s="101">
        <v>1055.3731932378769</v>
      </c>
      <c r="Q197" s="101">
        <v>1070.5996315674975</v>
      </c>
      <c r="R197" s="101">
        <v>1093.9399835917734</v>
      </c>
      <c r="S197" s="101">
        <v>1090.3555101990537</v>
      </c>
      <c r="T197" s="101">
        <v>1047.7827538743436</v>
      </c>
      <c r="U197" s="101">
        <v>1000.3627991144076</v>
      </c>
      <c r="V197" s="101">
        <v>945.40991383332641</v>
      </c>
      <c r="W197" s="101">
        <v>932.11647078285637</v>
      </c>
      <c r="DA197" s="131" t="s">
        <v>2571</v>
      </c>
    </row>
    <row r="198" spans="1:105" ht="12" customHeight="1" x14ac:dyDescent="0.25">
      <c r="A198" s="107" t="s">
        <v>121</v>
      </c>
      <c r="B198" s="104">
        <v>1027.6394558050954</v>
      </c>
      <c r="C198" s="104">
        <v>922.91289675764733</v>
      </c>
      <c r="D198" s="104">
        <v>1060.2385838513951</v>
      </c>
      <c r="E198" s="104">
        <v>1060.7024589566131</v>
      </c>
      <c r="F198" s="104">
        <v>1030.5696122360439</v>
      </c>
      <c r="G198" s="104">
        <v>1036.3610188370199</v>
      </c>
      <c r="H198" s="104">
        <v>1020.8499806482179</v>
      </c>
      <c r="I198" s="104">
        <v>1063.2188563880732</v>
      </c>
      <c r="J198" s="104">
        <v>979.73800971814751</v>
      </c>
      <c r="K198" s="104">
        <v>1041.180229290178</v>
      </c>
      <c r="L198" s="104">
        <v>1023.4582645014867</v>
      </c>
      <c r="M198" s="104">
        <v>1046.7444458068578</v>
      </c>
      <c r="N198" s="104">
        <v>1030.7392127977018</v>
      </c>
      <c r="O198" s="104">
        <v>1028.1798413563624</v>
      </c>
      <c r="P198" s="104">
        <v>1056.185532679985</v>
      </c>
      <c r="Q198" s="104">
        <v>1070.9073146093106</v>
      </c>
      <c r="R198" s="104">
        <v>1094.2686304678975</v>
      </c>
      <c r="S198" s="104">
        <v>1090.0335927380272</v>
      </c>
      <c r="T198" s="104">
        <v>1046.8926222229704</v>
      </c>
      <c r="U198" s="104">
        <v>1000.0782206464141</v>
      </c>
      <c r="V198" s="104">
        <v>944.96412125527411</v>
      </c>
      <c r="W198" s="104">
        <v>931.99490149360076</v>
      </c>
      <c r="DA198" s="132" t="s">
        <v>2572</v>
      </c>
    </row>
    <row r="199" spans="1:105" ht="12" customHeight="1" x14ac:dyDescent="0.25">
      <c r="A199" s="108" t="s">
        <v>53</v>
      </c>
      <c r="B199" s="98">
        <v>553.01548732962556</v>
      </c>
      <c r="C199" s="98">
        <v>448.49523319204621</v>
      </c>
      <c r="D199" s="98">
        <v>541.89675332115667</v>
      </c>
      <c r="E199" s="98">
        <v>530.2998882478995</v>
      </c>
      <c r="F199" s="98">
        <v>516.25425915846188</v>
      </c>
      <c r="G199" s="98">
        <v>526.12680113290526</v>
      </c>
      <c r="H199" s="98">
        <v>509.23161362485337</v>
      </c>
      <c r="I199" s="98">
        <v>566.26798416739337</v>
      </c>
      <c r="J199" s="98">
        <v>472.59712843291032</v>
      </c>
      <c r="K199" s="98">
        <v>518.82179745387543</v>
      </c>
      <c r="L199" s="98">
        <v>431.25880990636875</v>
      </c>
      <c r="M199" s="98">
        <v>484.92305851346015</v>
      </c>
      <c r="N199" s="98">
        <v>455.59676365370348</v>
      </c>
      <c r="O199" s="98">
        <v>464.69592757879758</v>
      </c>
      <c r="P199" s="98">
        <v>497.02079475641693</v>
      </c>
      <c r="Q199" s="98">
        <v>509.73161157966803</v>
      </c>
      <c r="R199" s="98">
        <v>539.72840148770172</v>
      </c>
      <c r="S199" s="98">
        <v>540.91282914568581</v>
      </c>
      <c r="T199" s="98">
        <v>496.78453412607968</v>
      </c>
      <c r="U199" s="98">
        <v>457.63294943916799</v>
      </c>
      <c r="V199" s="98">
        <v>428.12241902736815</v>
      </c>
      <c r="W199" s="98">
        <v>420.7806224984754</v>
      </c>
      <c r="DA199" s="63" t="s">
        <v>2573</v>
      </c>
    </row>
    <row r="200" spans="1:105" ht="12" customHeight="1" x14ac:dyDescent="0.25">
      <c r="A200" s="108" t="s">
        <v>52</v>
      </c>
      <c r="B200" s="98">
        <v>474.62396847546967</v>
      </c>
      <c r="C200" s="98">
        <v>474.41766356560129</v>
      </c>
      <c r="D200" s="98">
        <v>518.34183053023844</v>
      </c>
      <c r="E200" s="98">
        <v>530.40257070871382</v>
      </c>
      <c r="F200" s="98">
        <v>514.31535307758224</v>
      </c>
      <c r="G200" s="98">
        <v>510.23421770411449</v>
      </c>
      <c r="H200" s="98">
        <v>511.61836702336461</v>
      </c>
      <c r="I200" s="98">
        <v>496.9508722206798</v>
      </c>
      <c r="J200" s="98">
        <v>507.14088128523719</v>
      </c>
      <c r="K200" s="98">
        <v>522.35843183630266</v>
      </c>
      <c r="L200" s="98">
        <v>592.19945459511803</v>
      </c>
      <c r="M200" s="98">
        <v>561.82138729339772</v>
      </c>
      <c r="N200" s="98">
        <v>575.14244914399842</v>
      </c>
      <c r="O200" s="98">
        <v>563.48391377756479</v>
      </c>
      <c r="P200" s="98">
        <v>559.1647379235684</v>
      </c>
      <c r="Q200" s="98">
        <v>561.17570302964248</v>
      </c>
      <c r="R200" s="98">
        <v>554.54022898019571</v>
      </c>
      <c r="S200" s="98">
        <v>549.12076359234163</v>
      </c>
      <c r="T200" s="98">
        <v>550.1080880968907</v>
      </c>
      <c r="U200" s="98">
        <v>542.44527120724615</v>
      </c>
      <c r="V200" s="98">
        <v>516.84170222790613</v>
      </c>
      <c r="W200" s="98">
        <v>511.21427899512531</v>
      </c>
      <c r="DA200" s="63" t="s">
        <v>2574</v>
      </c>
    </row>
    <row r="201" spans="1:105" ht="12" customHeight="1" x14ac:dyDescent="0.25">
      <c r="A201" s="121" t="s">
        <v>54</v>
      </c>
      <c r="B201" s="122">
        <v>173.05069330435228</v>
      </c>
      <c r="C201" s="122">
        <v>184.36807780003676</v>
      </c>
      <c r="D201" s="122">
        <v>184.77343090934838</v>
      </c>
      <c r="E201" s="122">
        <v>184.44808167902946</v>
      </c>
      <c r="F201" s="122">
        <v>190.00362090318526</v>
      </c>
      <c r="G201" s="122">
        <v>190.6820131197675</v>
      </c>
      <c r="H201" s="122">
        <v>208.8620041925586</v>
      </c>
      <c r="I201" s="122">
        <v>195.50026709432711</v>
      </c>
      <c r="J201" s="122">
        <v>200.84033879953495</v>
      </c>
      <c r="K201" s="122">
        <v>183.54126995405881</v>
      </c>
      <c r="L201" s="122">
        <v>224.4207233485289</v>
      </c>
      <c r="M201" s="122">
        <v>223.86018682966784</v>
      </c>
      <c r="N201" s="122">
        <v>223.77945047828408</v>
      </c>
      <c r="O201" s="122">
        <v>219.40857941510964</v>
      </c>
      <c r="P201" s="122">
        <v>215.15533478638619</v>
      </c>
      <c r="Q201" s="122">
        <v>211.44802597261412</v>
      </c>
      <c r="R201" s="122">
        <v>207.76089288381775</v>
      </c>
      <c r="S201" s="122">
        <v>204.6142474720285</v>
      </c>
      <c r="T201" s="122">
        <v>201.73695199491036</v>
      </c>
      <c r="U201" s="122">
        <v>199.09003211176571</v>
      </c>
      <c r="V201" s="122">
        <v>196.45530924446274</v>
      </c>
      <c r="W201" s="122">
        <v>195.69670263087096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173.05069330435228</v>
      </c>
      <c r="C203" s="33">
        <v>184.36807780003676</v>
      </c>
      <c r="D203" s="33">
        <v>184.77343090934838</v>
      </c>
      <c r="E203" s="33">
        <v>184.44808167902946</v>
      </c>
      <c r="F203" s="33">
        <v>190.00362090318526</v>
      </c>
      <c r="G203" s="33">
        <v>190.6820131197675</v>
      </c>
      <c r="H203" s="33">
        <v>208.8620041925586</v>
      </c>
      <c r="I203" s="33">
        <v>195.50026709432711</v>
      </c>
      <c r="J203" s="33">
        <v>200.84033879953495</v>
      </c>
      <c r="K203" s="33">
        <v>183.54126995405881</v>
      </c>
      <c r="L203" s="33">
        <v>224.4207233485289</v>
      </c>
      <c r="M203" s="33">
        <v>223.86018682966784</v>
      </c>
      <c r="N203" s="33">
        <v>223.77945047828408</v>
      </c>
      <c r="O203" s="33">
        <v>219.40857941510964</v>
      </c>
      <c r="P203" s="33">
        <v>215.15533478638619</v>
      </c>
      <c r="Q203" s="33">
        <v>211.44802597261412</v>
      </c>
      <c r="R203" s="33">
        <v>207.76089288381775</v>
      </c>
      <c r="S203" s="33">
        <v>204.6142474720285</v>
      </c>
      <c r="T203" s="33">
        <v>201.73695199491036</v>
      </c>
      <c r="U203" s="33">
        <v>199.09003211176571</v>
      </c>
      <c r="V203" s="33">
        <v>196.45530924446274</v>
      </c>
      <c r="W203" s="33">
        <v>195.69670263087096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126.21086050574493</v>
      </c>
      <c r="C223" s="118">
        <f t="shared" si="93"/>
        <v>106.24323935337571</v>
      </c>
      <c r="D223" s="118">
        <f t="shared" si="93"/>
        <v>124.40578424530402</v>
      </c>
      <c r="E223" s="118">
        <f t="shared" si="93"/>
        <v>125.65423157658213</v>
      </c>
      <c r="F223" s="118">
        <f t="shared" si="93"/>
        <v>114.73533161470475</v>
      </c>
      <c r="G223" s="118">
        <f t="shared" si="93"/>
        <v>114.89713237579686</v>
      </c>
      <c r="H223" s="118">
        <f t="shared" si="93"/>
        <v>110.74790810061113</v>
      </c>
      <c r="I223" s="118">
        <f t="shared" si="93"/>
        <v>113.3746135387471</v>
      </c>
      <c r="J223" s="118">
        <f t="shared" si="93"/>
        <v>107.95196711483689</v>
      </c>
      <c r="K223" s="118">
        <f t="shared" si="93"/>
        <v>120.29021597205428</v>
      </c>
      <c r="L223" s="118">
        <f t="shared" si="93"/>
        <v>88.277551843244694</v>
      </c>
      <c r="M223" s="118">
        <f t="shared" si="93"/>
        <v>124.91533393492136</v>
      </c>
      <c r="N223" s="118">
        <f t="shared" si="93"/>
        <v>149.04599451069075</v>
      </c>
      <c r="O223" s="118">
        <f t="shared" si="93"/>
        <v>127.81303609645772</v>
      </c>
      <c r="P223" s="118">
        <f t="shared" si="93"/>
        <v>125.04939263150291</v>
      </c>
      <c r="Q223" s="118">
        <f t="shared" si="93"/>
        <v>33.093235173353435</v>
      </c>
      <c r="R223" s="118">
        <f t="shared" ref="R223:V223" si="94">R224+R226+R228+R237</f>
        <v>24.878113051055603</v>
      </c>
      <c r="S223" s="118">
        <f t="shared" si="94"/>
        <v>49.531876551657078</v>
      </c>
      <c r="T223" s="118">
        <f t="shared" si="94"/>
        <v>80.267701787404008</v>
      </c>
      <c r="U223" s="118">
        <f t="shared" si="94"/>
        <v>138.97725899740408</v>
      </c>
      <c r="V223" s="118">
        <f t="shared" si="94"/>
        <v>194.61783587778226</v>
      </c>
      <c r="W223" s="118">
        <f t="shared" ref="W223" si="95">W224+W226+W228+W237</f>
        <v>24.740161178786483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110.26448345786844</v>
      </c>
      <c r="C224" s="123">
        <f t="shared" si="96"/>
        <v>91.728511656623468</v>
      </c>
      <c r="D224" s="123">
        <f t="shared" si="96"/>
        <v>108.17954212146867</v>
      </c>
      <c r="E224" s="123">
        <f t="shared" si="96"/>
        <v>109.49699581530413</v>
      </c>
      <c r="F224" s="123">
        <f t="shared" si="96"/>
        <v>99.165900560024838</v>
      </c>
      <c r="G224" s="123">
        <f t="shared" si="96"/>
        <v>99.412757258302165</v>
      </c>
      <c r="H224" s="123">
        <f t="shared" si="96"/>
        <v>95.324673760814932</v>
      </c>
      <c r="I224" s="123">
        <f t="shared" si="96"/>
        <v>97.756748189804497</v>
      </c>
      <c r="J224" s="123">
        <f t="shared" si="96"/>
        <v>93.425540581308724</v>
      </c>
      <c r="K224" s="123">
        <f t="shared" si="96"/>
        <v>105.32572591327883</v>
      </c>
      <c r="L224" s="123">
        <f t="shared" si="96"/>
        <v>73.131633347157447</v>
      </c>
      <c r="M224" s="123">
        <f t="shared" si="96"/>
        <v>109.64336523080439</v>
      </c>
      <c r="N224" s="123">
        <f t="shared" si="96"/>
        <v>134.02701077232192</v>
      </c>
      <c r="O224" s="123">
        <f t="shared" si="96"/>
        <v>112.94821052232837</v>
      </c>
      <c r="P224" s="123">
        <f t="shared" si="96"/>
        <v>109.95123048065294</v>
      </c>
      <c r="Q224" s="123">
        <f t="shared" si="96"/>
        <v>17.862420312237155</v>
      </c>
      <c r="R224" s="123">
        <f t="shared" si="96"/>
        <v>9.5269821615120698</v>
      </c>
      <c r="S224" s="123">
        <f t="shared" si="96"/>
        <v>34.3535837407927</v>
      </c>
      <c r="T224" s="123">
        <f t="shared" si="96"/>
        <v>66.010169054759331</v>
      </c>
      <c r="U224" s="123">
        <f t="shared" si="96"/>
        <v>125.47619242373997</v>
      </c>
      <c r="V224" s="123">
        <f t="shared" si="96"/>
        <v>182.17937401252146</v>
      </c>
      <c r="W224" s="123">
        <f t="shared" si="96"/>
        <v>12.787912794912362</v>
      </c>
      <c r="DA224" s="130" t="s">
        <v>2898</v>
      </c>
    </row>
    <row r="225" spans="1:105" ht="12" customHeight="1" x14ac:dyDescent="0.25">
      <c r="A225" s="97" t="s">
        <v>53</v>
      </c>
      <c r="B225" s="99">
        <v>110.26448345786844</v>
      </c>
      <c r="C225" s="99">
        <v>91.728511656623468</v>
      </c>
      <c r="D225" s="99">
        <v>108.17954212146867</v>
      </c>
      <c r="E225" s="99">
        <v>109.49699581530413</v>
      </c>
      <c r="F225" s="99">
        <v>99.165900560024838</v>
      </c>
      <c r="G225" s="99">
        <v>99.412757258302165</v>
      </c>
      <c r="H225" s="99">
        <v>95.324673760814932</v>
      </c>
      <c r="I225" s="99">
        <v>97.756748189804497</v>
      </c>
      <c r="J225" s="99">
        <v>93.425540581308724</v>
      </c>
      <c r="K225" s="99">
        <v>105.32572591327883</v>
      </c>
      <c r="L225" s="99">
        <v>73.131633347157447</v>
      </c>
      <c r="M225" s="99">
        <v>109.64336523080439</v>
      </c>
      <c r="N225" s="99">
        <v>134.02701077232192</v>
      </c>
      <c r="O225" s="99">
        <v>112.94821052232837</v>
      </c>
      <c r="P225" s="99">
        <v>109.95123048065294</v>
      </c>
      <c r="Q225" s="99">
        <v>17.862420312237155</v>
      </c>
      <c r="R225" s="99">
        <v>9.5269821615120698</v>
      </c>
      <c r="S225" s="99">
        <v>34.3535837407927</v>
      </c>
      <c r="T225" s="99">
        <v>66.010169054759331</v>
      </c>
      <c r="U225" s="99">
        <v>125.47619242373997</v>
      </c>
      <c r="V225" s="99">
        <v>182.17937401252146</v>
      </c>
      <c r="W225" s="99">
        <v>12.787912794912362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0.25256777759450705</v>
      </c>
      <c r="C226" s="123">
        <f t="shared" si="97"/>
        <v>0.25233000654425891</v>
      </c>
      <c r="D226" s="123">
        <f t="shared" si="97"/>
        <v>0.26123343837292973</v>
      </c>
      <c r="E226" s="123">
        <f t="shared" si="97"/>
        <v>0.34323733159930941</v>
      </c>
      <c r="F226" s="123">
        <f t="shared" si="97"/>
        <v>0.23034144812850793</v>
      </c>
      <c r="G226" s="123">
        <f t="shared" si="97"/>
        <v>0.19881606660559109</v>
      </c>
      <c r="H226" s="123">
        <f t="shared" si="97"/>
        <v>0.25548918212740551</v>
      </c>
      <c r="I226" s="123">
        <f t="shared" si="97"/>
        <v>0.17602780180279062</v>
      </c>
      <c r="J226" s="123">
        <f t="shared" si="97"/>
        <v>0.18819979111385801</v>
      </c>
      <c r="K226" s="123">
        <f t="shared" si="97"/>
        <v>0.19791158163488357</v>
      </c>
      <c r="L226" s="123">
        <f t="shared" si="97"/>
        <v>0.21459041655918853</v>
      </c>
      <c r="M226" s="123">
        <f t="shared" si="97"/>
        <v>0.2456825998697742</v>
      </c>
      <c r="N226" s="123">
        <f t="shared" si="97"/>
        <v>0.29423834205453375</v>
      </c>
      <c r="O226" s="123">
        <f t="shared" si="97"/>
        <v>0.34370838390122449</v>
      </c>
      <c r="P226" s="123">
        <f t="shared" si="97"/>
        <v>0.37739133003349817</v>
      </c>
      <c r="Q226" s="123">
        <f t="shared" si="97"/>
        <v>0.45280224974916589</v>
      </c>
      <c r="R226" s="123">
        <f t="shared" si="97"/>
        <v>0.45493485367796305</v>
      </c>
      <c r="S226" s="123">
        <f t="shared" si="97"/>
        <v>0.46835644056223141</v>
      </c>
      <c r="T226" s="123">
        <f t="shared" si="97"/>
        <v>0.42662020873378148</v>
      </c>
      <c r="U226" s="123">
        <f t="shared" si="97"/>
        <v>0.36320163785945536</v>
      </c>
      <c r="V226" s="123">
        <f t="shared" si="97"/>
        <v>0.26037274513472475</v>
      </c>
      <c r="W226" s="123">
        <f t="shared" si="97"/>
        <v>0.149786967091915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0.25256777759450705</v>
      </c>
      <c r="C227" s="99">
        <f>RES_hhdet_fecs!C165</f>
        <v>0.25233000654425891</v>
      </c>
      <c r="D227" s="99">
        <f>RES_hhdet_fecs!D165</f>
        <v>0.26123343837292973</v>
      </c>
      <c r="E227" s="99">
        <f>RES_hhdet_fecs!E165</f>
        <v>0.34323733159930941</v>
      </c>
      <c r="F227" s="99">
        <f>RES_hhdet_fecs!F165</f>
        <v>0.23034144812850793</v>
      </c>
      <c r="G227" s="99">
        <f>RES_hhdet_fecs!G165</f>
        <v>0.19881606660559109</v>
      </c>
      <c r="H227" s="99">
        <f>RES_hhdet_fecs!H165</f>
        <v>0.25548918212740551</v>
      </c>
      <c r="I227" s="99">
        <f>RES_hhdet_fecs!I165</f>
        <v>0.17602780180279062</v>
      </c>
      <c r="J227" s="99">
        <f>RES_hhdet_fecs!J165</f>
        <v>0.18819979111385801</v>
      </c>
      <c r="K227" s="99">
        <f>RES_hhdet_fecs!K165</f>
        <v>0.19791158163488357</v>
      </c>
      <c r="L227" s="99">
        <f>RES_hhdet_fecs!L165</f>
        <v>0.21459041655918853</v>
      </c>
      <c r="M227" s="99">
        <f>RES_hhdet_fecs!M165</f>
        <v>0.2456825998697742</v>
      </c>
      <c r="N227" s="99">
        <f>RES_hhdet_fecs!N165</f>
        <v>0.29423834205453375</v>
      </c>
      <c r="O227" s="99">
        <f>RES_hhdet_fecs!O165</f>
        <v>0.34370838390122449</v>
      </c>
      <c r="P227" s="99">
        <f>RES_hhdet_fecs!P165</f>
        <v>0.37739133003349817</v>
      </c>
      <c r="Q227" s="99">
        <f>RES_hhdet_fecs!Q165</f>
        <v>0.45280224974916589</v>
      </c>
      <c r="R227" s="99">
        <f>RES_hhdet_fecs!R165</f>
        <v>0.45493485367796305</v>
      </c>
      <c r="S227" s="99">
        <f>RES_hhdet_fecs!S165</f>
        <v>0.46835644056223141</v>
      </c>
      <c r="T227" s="99">
        <f>RES_hhdet_fecs!T165</f>
        <v>0.42662020873378148</v>
      </c>
      <c r="U227" s="99">
        <f>RES_hhdet_fecs!U165</f>
        <v>0.36320163785945536</v>
      </c>
      <c r="V227" s="99">
        <f>RES_hhdet_fecs!V165</f>
        <v>0.26037274513472475</v>
      </c>
      <c r="W227" s="99">
        <f>RES_hhdet_fecs!W165</f>
        <v>0.149786967091915</v>
      </c>
      <c r="DA227" s="63" t="s">
        <v>2901</v>
      </c>
    </row>
    <row r="228" spans="1:105" ht="12" customHeight="1" x14ac:dyDescent="0.25">
      <c r="A228" s="121" t="s">
        <v>55</v>
      </c>
      <c r="B228" s="123">
        <v>13.463900447069122</v>
      </c>
      <c r="C228" s="123">
        <v>11.897359553404009</v>
      </c>
      <c r="D228" s="123">
        <v>13.606332829038857</v>
      </c>
      <c r="E228" s="123">
        <v>13.472146319849601</v>
      </c>
      <c r="F228" s="123">
        <v>12.940833851228168</v>
      </c>
      <c r="G228" s="123">
        <v>12.89453197035157</v>
      </c>
      <c r="H228" s="123">
        <v>12.567818913673454</v>
      </c>
      <c r="I228" s="123">
        <v>13.022485671887203</v>
      </c>
      <c r="J228" s="123">
        <v>11.86487224653022</v>
      </c>
      <c r="K228" s="123">
        <v>12.51955543528161</v>
      </c>
      <c r="L228" s="123">
        <v>12.201662039643086</v>
      </c>
      <c r="M228" s="123">
        <v>12.323653178192455</v>
      </c>
      <c r="N228" s="123">
        <v>12.043053941471058</v>
      </c>
      <c r="O228" s="123">
        <v>11.914881199272106</v>
      </c>
      <c r="P228" s="123">
        <v>12.181028377444227</v>
      </c>
      <c r="Q228" s="123">
        <v>12.297069190116476</v>
      </c>
      <c r="R228" s="123">
        <v>12.478485216598985</v>
      </c>
      <c r="S228" s="123">
        <v>12.354955433329577</v>
      </c>
      <c r="T228" s="123">
        <v>11.547501401841643</v>
      </c>
      <c r="U228" s="123">
        <v>10.938403272445099</v>
      </c>
      <c r="V228" s="123">
        <v>10.07239987437943</v>
      </c>
      <c r="W228" s="123">
        <v>9.7599749386645396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14.277450234392814</v>
      </c>
      <c r="C233" s="102">
        <v>12.743984534977551</v>
      </c>
      <c r="D233" s="102">
        <v>14.537718311262458</v>
      </c>
      <c r="E233" s="102">
        <v>14.433100059455269</v>
      </c>
      <c r="F233" s="102">
        <v>13.915207039568058</v>
      </c>
      <c r="G233" s="102">
        <v>13.863598600608398</v>
      </c>
      <c r="H233" s="102">
        <v>13.512337832880096</v>
      </c>
      <c r="I233" s="102">
        <v>13.977416620650073</v>
      </c>
      <c r="J233" s="102">
        <v>12.815986278965362</v>
      </c>
      <c r="K233" s="102">
        <v>13.548157041182675</v>
      </c>
      <c r="L233" s="102">
        <v>13.212818716606778</v>
      </c>
      <c r="M233" s="102">
        <v>13.438073822646039</v>
      </c>
      <c r="N233" s="102">
        <v>13.109668452188389</v>
      </c>
      <c r="O233" s="102">
        <v>12.938275886332301</v>
      </c>
      <c r="P233" s="102">
        <v>13.190283774904213</v>
      </c>
      <c r="Q233" s="102">
        <v>13.296124293587075</v>
      </c>
      <c r="R233" s="102">
        <v>13.461606051005148</v>
      </c>
      <c r="S233" s="102">
        <v>13.260023898240579</v>
      </c>
      <c r="T233" s="102">
        <v>12.411973234065567</v>
      </c>
      <c r="U233" s="102">
        <v>11.655004020408388</v>
      </c>
      <c r="V233" s="102">
        <v>10.683590454410771</v>
      </c>
      <c r="W233" s="102">
        <v>10.302998889269235</v>
      </c>
      <c r="DA233" s="131" t="s">
        <v>2907</v>
      </c>
    </row>
    <row r="234" spans="1:105" ht="12" customHeight="1" x14ac:dyDescent="0.25">
      <c r="A234" s="107" t="s">
        <v>121</v>
      </c>
      <c r="B234" s="105">
        <v>12.30012029350163</v>
      </c>
      <c r="C234" s="105">
        <v>10.786786451366568</v>
      </c>
      <c r="D234" s="105">
        <v>12.435302394828296</v>
      </c>
      <c r="E234" s="105">
        <v>12.32673594707442</v>
      </c>
      <c r="F234" s="105">
        <v>11.910331808617189</v>
      </c>
      <c r="G234" s="105">
        <v>11.933418723557889</v>
      </c>
      <c r="H234" s="105">
        <v>11.650087349791839</v>
      </c>
      <c r="I234" s="105">
        <v>12.198820116718604</v>
      </c>
      <c r="J234" s="105">
        <v>11.019279812065339</v>
      </c>
      <c r="K234" s="105">
        <v>11.708288252471897</v>
      </c>
      <c r="L234" s="105">
        <v>11.177618729515386</v>
      </c>
      <c r="M234" s="105">
        <v>11.501642618730619</v>
      </c>
      <c r="N234" s="105">
        <v>11.182348469111139</v>
      </c>
      <c r="O234" s="105">
        <v>11.098532884037306</v>
      </c>
      <c r="P234" s="105">
        <v>11.394081491730992</v>
      </c>
      <c r="Q234" s="105">
        <v>11.502324671900556</v>
      </c>
      <c r="R234" s="105">
        <v>11.72142927184635</v>
      </c>
      <c r="S234" s="105">
        <v>11.571598607476711</v>
      </c>
      <c r="T234" s="105">
        <v>10.943820372097294</v>
      </c>
      <c r="U234" s="105">
        <v>10.213591641950662</v>
      </c>
      <c r="V234" s="105">
        <v>9.4827080954995182</v>
      </c>
      <c r="W234" s="105">
        <v>9.2103552413034304</v>
      </c>
      <c r="DA234" s="132" t="s">
        <v>2908</v>
      </c>
    </row>
    <row r="235" spans="1:105" ht="12" customHeight="1" x14ac:dyDescent="0.25">
      <c r="A235" s="108" t="s">
        <v>53</v>
      </c>
      <c r="B235" s="99">
        <v>7.6832891678058806</v>
      </c>
      <c r="C235" s="99">
        <v>6.1789680284461888</v>
      </c>
      <c r="D235" s="99">
        <v>7.4093381354944139</v>
      </c>
      <c r="E235" s="99">
        <v>7.1932477363622622</v>
      </c>
      <c r="F235" s="99">
        <v>6.9433672505297492</v>
      </c>
      <c r="G235" s="99">
        <v>7.0178293588314515</v>
      </c>
      <c r="H235" s="99">
        <v>6.7350902367762986</v>
      </c>
      <c r="I235" s="99">
        <v>7.4409282947506297</v>
      </c>
      <c r="J235" s="99">
        <v>6.1811866752631044</v>
      </c>
      <c r="K235" s="99">
        <v>6.7447019450673036</v>
      </c>
      <c r="L235" s="99">
        <v>5.5754561233025335</v>
      </c>
      <c r="M235" s="99">
        <v>6.2124251150532004</v>
      </c>
      <c r="N235" s="99">
        <v>5.7920724696359907</v>
      </c>
      <c r="O235" s="99">
        <v>5.8478660345630136</v>
      </c>
      <c r="P235" s="99">
        <v>6.210003578414752</v>
      </c>
      <c r="Q235" s="99">
        <v>6.3259482275665944</v>
      </c>
      <c r="R235" s="99">
        <v>6.6385392556208069</v>
      </c>
      <c r="S235" s="99">
        <v>6.5674108555109951</v>
      </c>
      <c r="T235" s="99">
        <v>5.9597423585539442</v>
      </c>
      <c r="U235" s="99">
        <v>5.3286333267474468</v>
      </c>
      <c r="V235" s="99">
        <v>4.8590407760455347</v>
      </c>
      <c r="W235" s="99">
        <v>4.6635261000215786</v>
      </c>
      <c r="DA235" s="63" t="s">
        <v>2909</v>
      </c>
    </row>
    <row r="236" spans="1:105" ht="12" customHeight="1" x14ac:dyDescent="0.25">
      <c r="A236" s="108" t="s">
        <v>52</v>
      </c>
      <c r="B236" s="99">
        <v>4.616831125695751</v>
      </c>
      <c r="C236" s="99">
        <v>4.6078184229203814</v>
      </c>
      <c r="D236" s="99">
        <v>5.0259642593338816</v>
      </c>
      <c r="E236" s="99">
        <v>5.1334882107121578</v>
      </c>
      <c r="F236" s="99">
        <v>4.966964558087442</v>
      </c>
      <c r="G236" s="99">
        <v>4.9155893647264355</v>
      </c>
      <c r="H236" s="99">
        <v>4.9149971130155397</v>
      </c>
      <c r="I236" s="99">
        <v>4.7578918219679736</v>
      </c>
      <c r="J236" s="99">
        <v>4.8380931368022333</v>
      </c>
      <c r="K236" s="99">
        <v>4.9635863074045945</v>
      </c>
      <c r="L236" s="99">
        <v>5.6021626062128513</v>
      </c>
      <c r="M236" s="99">
        <v>5.2892175036774178</v>
      </c>
      <c r="N236" s="99">
        <v>5.3902759994751488</v>
      </c>
      <c r="O236" s="99">
        <v>5.2506668494742943</v>
      </c>
      <c r="P236" s="99">
        <v>5.1840779133162416</v>
      </c>
      <c r="Q236" s="99">
        <v>5.176376444333961</v>
      </c>
      <c r="R236" s="99">
        <v>5.0828900162255426</v>
      </c>
      <c r="S236" s="99">
        <v>5.0041877519657145</v>
      </c>
      <c r="T236" s="99">
        <v>4.9840780135433507</v>
      </c>
      <c r="U236" s="99">
        <v>4.8849583152032166</v>
      </c>
      <c r="V236" s="99">
        <v>4.6236673194539861</v>
      </c>
      <c r="W236" s="99">
        <v>4.5468291412818518</v>
      </c>
      <c r="DA236" s="63" t="s">
        <v>2910</v>
      </c>
    </row>
    <row r="237" spans="1:105" ht="12" customHeight="1" x14ac:dyDescent="0.25">
      <c r="A237" s="121" t="s">
        <v>54</v>
      </c>
      <c r="B237" s="123">
        <v>2.2299088232128699</v>
      </c>
      <c r="C237" s="123">
        <v>2.3650381368039728</v>
      </c>
      <c r="D237" s="123">
        <v>2.358675856423559</v>
      </c>
      <c r="E237" s="123">
        <v>2.3418521098290861</v>
      </c>
      <c r="F237" s="123">
        <v>2.3982557553232313</v>
      </c>
      <c r="G237" s="123">
        <v>2.3910270805375431</v>
      </c>
      <c r="H237" s="123">
        <v>2.5999262439953479</v>
      </c>
      <c r="I237" s="123">
        <v>2.4193518752525982</v>
      </c>
      <c r="J237" s="123">
        <v>2.473354495884081</v>
      </c>
      <c r="K237" s="123">
        <v>2.2470230418589647</v>
      </c>
      <c r="L237" s="123">
        <v>2.7296660398849717</v>
      </c>
      <c r="M237" s="123">
        <v>2.7026329260547306</v>
      </c>
      <c r="N237" s="123">
        <v>2.6816914548432278</v>
      </c>
      <c r="O237" s="123">
        <v>2.6062359909560233</v>
      </c>
      <c r="P237" s="123">
        <v>2.5397424433722522</v>
      </c>
      <c r="Q237" s="123">
        <v>2.4809434212506369</v>
      </c>
      <c r="R237" s="123">
        <v>2.4177108192665853</v>
      </c>
      <c r="S237" s="123">
        <v>2.3549809369725629</v>
      </c>
      <c r="T237" s="123">
        <v>2.2834111220692561</v>
      </c>
      <c r="U237" s="123">
        <v>2.1994616633595534</v>
      </c>
      <c r="V237" s="123">
        <v>2.1056892457466261</v>
      </c>
      <c r="W237" s="123">
        <v>2.0424864781176657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2.2299088232128699</v>
      </c>
      <c r="C239" s="110">
        <v>2.3650381368039728</v>
      </c>
      <c r="D239" s="110">
        <v>2.358675856423559</v>
      </c>
      <c r="E239" s="110">
        <v>2.3418521098290861</v>
      </c>
      <c r="F239" s="110">
        <v>2.3982557553232313</v>
      </c>
      <c r="G239" s="110">
        <v>2.3910270805375431</v>
      </c>
      <c r="H239" s="110">
        <v>2.5999262439953479</v>
      </c>
      <c r="I239" s="110">
        <v>2.4193518752525982</v>
      </c>
      <c r="J239" s="110">
        <v>2.473354495884081</v>
      </c>
      <c r="K239" s="110">
        <v>2.2470230418589647</v>
      </c>
      <c r="L239" s="110">
        <v>2.7296660398849717</v>
      </c>
      <c r="M239" s="110">
        <v>2.7026329260547306</v>
      </c>
      <c r="N239" s="110">
        <v>2.6816914548432278</v>
      </c>
      <c r="O239" s="110">
        <v>2.6062359909560233</v>
      </c>
      <c r="P239" s="110">
        <v>2.5397424433722522</v>
      </c>
      <c r="Q239" s="110">
        <v>2.4809434212506369</v>
      </c>
      <c r="R239" s="110">
        <v>2.4177108192665853</v>
      </c>
      <c r="S239" s="110">
        <v>2.3549809369725629</v>
      </c>
      <c r="T239" s="110">
        <v>2.2834111220692561</v>
      </c>
      <c r="U239" s="110">
        <v>2.1994616633595534</v>
      </c>
      <c r="V239" s="110">
        <v>2.1056892457466261</v>
      </c>
      <c r="W239" s="110">
        <v>2.0424864781176657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94.037593864357518</v>
      </c>
      <c r="C241" s="118">
        <f t="shared" si="98"/>
        <v>79.660563544188363</v>
      </c>
      <c r="D241" s="118">
        <f t="shared" si="98"/>
        <v>93.641017411257678</v>
      </c>
      <c r="E241" s="118">
        <f t="shared" si="98"/>
        <v>95.233412640134432</v>
      </c>
      <c r="F241" s="118">
        <f t="shared" si="98"/>
        <v>87.329464876610757</v>
      </c>
      <c r="G241" s="118">
        <f t="shared" si="98"/>
        <v>87.930766952366028</v>
      </c>
      <c r="H241" s="118">
        <f t="shared" si="98"/>
        <v>85.385230316645476</v>
      </c>
      <c r="I241" s="118">
        <f t="shared" si="98"/>
        <v>87.767805588789074</v>
      </c>
      <c r="J241" s="118">
        <f t="shared" si="98"/>
        <v>84.176999281076505</v>
      </c>
      <c r="K241" s="118">
        <f t="shared" si="98"/>
        <v>94.419561709846761</v>
      </c>
      <c r="L241" s="118">
        <f t="shared" si="98"/>
        <v>69.990027135448358</v>
      </c>
      <c r="M241" s="118">
        <f t="shared" si="98"/>
        <v>99.863484151486531</v>
      </c>
      <c r="N241" s="118">
        <f t="shared" si="98"/>
        <v>120.34775602295616</v>
      </c>
      <c r="O241" s="118">
        <f t="shared" si="98"/>
        <v>104.3143149303047</v>
      </c>
      <c r="P241" s="118">
        <f t="shared" si="98"/>
        <v>102.28023352273358</v>
      </c>
      <c r="Q241" s="118">
        <f t="shared" si="98"/>
        <v>27.98243622289904</v>
      </c>
      <c r="R241" s="118">
        <f t="shared" ref="R241:V241" si="99">R242+R244+R246+R255</f>
        <v>21.362822549083518</v>
      </c>
      <c r="S241" s="118">
        <f t="shared" si="99"/>
        <v>41.471960829758437</v>
      </c>
      <c r="T241" s="118">
        <f t="shared" si="99"/>
        <v>66.644117779739872</v>
      </c>
      <c r="U241" s="118">
        <f t="shared" si="99"/>
        <v>114.4898115520604</v>
      </c>
      <c r="V241" s="118">
        <f t="shared" si="99"/>
        <v>160.04143093805382</v>
      </c>
      <c r="W241" s="118">
        <f t="shared" ref="W241" si="100">W242+W244+W246+W255</f>
        <v>21.164178623550697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81.854228548540078</v>
      </c>
      <c r="C242" s="123">
        <f t="shared" si="101"/>
        <v>68.382337184994128</v>
      </c>
      <c r="D242" s="123">
        <f t="shared" si="101"/>
        <v>81.003976821548079</v>
      </c>
      <c r="E242" s="123">
        <f t="shared" si="101"/>
        <v>82.407821197487877</v>
      </c>
      <c r="F242" s="123">
        <f t="shared" si="101"/>
        <v>74.995465354572644</v>
      </c>
      <c r="G242" s="123">
        <f t="shared" si="101"/>
        <v>75.605285558714257</v>
      </c>
      <c r="H242" s="123">
        <f t="shared" si="101"/>
        <v>72.866840519363308</v>
      </c>
      <c r="I242" s="123">
        <f t="shared" si="101"/>
        <v>75.203745129261307</v>
      </c>
      <c r="J242" s="123">
        <f t="shared" si="101"/>
        <v>72.350976431088142</v>
      </c>
      <c r="K242" s="123">
        <f t="shared" si="101"/>
        <v>82.165024084100779</v>
      </c>
      <c r="L242" s="123">
        <f t="shared" si="101"/>
        <v>57.4934735813085</v>
      </c>
      <c r="M242" s="123">
        <f t="shared" si="101"/>
        <v>87.075093800865076</v>
      </c>
      <c r="N242" s="123">
        <f t="shared" si="101"/>
        <v>107.56212992646101</v>
      </c>
      <c r="O242" s="123">
        <f t="shared" si="101"/>
        <v>91.443601398412937</v>
      </c>
      <c r="P242" s="123">
        <f t="shared" si="101"/>
        <v>89.10585101708277</v>
      </c>
      <c r="Q242" s="123">
        <f t="shared" si="101"/>
        <v>14.480907521525396</v>
      </c>
      <c r="R242" s="123">
        <f t="shared" si="101"/>
        <v>7.7234180982861496</v>
      </c>
      <c r="S242" s="123">
        <f t="shared" si="101"/>
        <v>27.885514205937657</v>
      </c>
      <c r="T242" s="123">
        <f t="shared" si="101"/>
        <v>53.670293370426606</v>
      </c>
      <c r="U242" s="123">
        <f t="shared" si="101"/>
        <v>102.24120509621655</v>
      </c>
      <c r="V242" s="123">
        <f t="shared" si="101"/>
        <v>148.75299694925226</v>
      </c>
      <c r="W242" s="123">
        <f t="shared" si="101"/>
        <v>10.46813805656976</v>
      </c>
      <c r="DA242" s="130" t="s">
        <v>3066</v>
      </c>
    </row>
    <row r="243" spans="1:105" ht="12" customHeight="1" x14ac:dyDescent="0.25">
      <c r="A243" s="97" t="s">
        <v>53</v>
      </c>
      <c r="B243" s="99">
        <v>81.854228548540078</v>
      </c>
      <c r="C243" s="99">
        <v>68.382337184994128</v>
      </c>
      <c r="D243" s="99">
        <v>81.003976821548079</v>
      </c>
      <c r="E243" s="99">
        <v>82.407821197487877</v>
      </c>
      <c r="F243" s="99">
        <v>74.995465354572644</v>
      </c>
      <c r="G243" s="99">
        <v>75.605285558714257</v>
      </c>
      <c r="H243" s="99">
        <v>72.866840519363308</v>
      </c>
      <c r="I243" s="99">
        <v>75.203745129261307</v>
      </c>
      <c r="J243" s="99">
        <v>72.350976431088142</v>
      </c>
      <c r="K243" s="99">
        <v>82.165024084100779</v>
      </c>
      <c r="L243" s="99">
        <v>57.4934735813085</v>
      </c>
      <c r="M243" s="99">
        <v>87.075093800865076</v>
      </c>
      <c r="N243" s="99">
        <v>107.56212992646101</v>
      </c>
      <c r="O243" s="99">
        <v>91.443601398412937</v>
      </c>
      <c r="P243" s="99">
        <v>89.10585101708277</v>
      </c>
      <c r="Q243" s="99">
        <v>14.480907521525396</v>
      </c>
      <c r="R243" s="99">
        <v>7.7234180982861496</v>
      </c>
      <c r="S243" s="99">
        <v>27.885514205937657</v>
      </c>
      <c r="T243" s="99">
        <v>53.670293370426606</v>
      </c>
      <c r="U243" s="99">
        <v>102.24120509621655</v>
      </c>
      <c r="V243" s="99">
        <v>148.75299694925226</v>
      </c>
      <c r="W243" s="99">
        <v>10.46813805656976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0.50383789850102234</v>
      </c>
      <c r="C244" s="123">
        <f t="shared" si="102"/>
        <v>0.52474343633381482</v>
      </c>
      <c r="D244" s="123">
        <f t="shared" si="102"/>
        <v>0.56634758570646593</v>
      </c>
      <c r="E244" s="123">
        <f t="shared" si="102"/>
        <v>0.77574285594084469</v>
      </c>
      <c r="F244" s="123">
        <f t="shared" si="102"/>
        <v>0.5477953219598195</v>
      </c>
      <c r="G244" s="123">
        <f t="shared" si="102"/>
        <v>0.50498059743613377</v>
      </c>
      <c r="H244" s="123">
        <f t="shared" si="102"/>
        <v>0.705023782734015</v>
      </c>
      <c r="I244" s="123">
        <f t="shared" si="102"/>
        <v>0.51221195711789924</v>
      </c>
      <c r="J244" s="123">
        <f t="shared" si="102"/>
        <v>0.56310276922996205</v>
      </c>
      <c r="K244" s="123">
        <f t="shared" si="102"/>
        <v>0.61591033114271188</v>
      </c>
      <c r="L244" s="123">
        <f t="shared" si="102"/>
        <v>0.69248474707071817</v>
      </c>
      <c r="M244" s="123">
        <f t="shared" si="102"/>
        <v>0.82469347357560396</v>
      </c>
      <c r="N244" s="123">
        <f t="shared" si="102"/>
        <v>1.0270586604195537</v>
      </c>
      <c r="O244" s="123">
        <f t="shared" si="102"/>
        <v>1.2447329532895055</v>
      </c>
      <c r="P244" s="123">
        <f t="shared" si="102"/>
        <v>1.3909407893206012</v>
      </c>
      <c r="Q244" s="123">
        <f t="shared" si="102"/>
        <v>1.674130788936347</v>
      </c>
      <c r="R244" s="123">
        <f t="shared" si="102"/>
        <v>1.7063727493149188</v>
      </c>
      <c r="S244" s="123">
        <f t="shared" si="102"/>
        <v>1.7868413283455511</v>
      </c>
      <c r="T244" s="123">
        <f t="shared" si="102"/>
        <v>1.657700260805351</v>
      </c>
      <c r="U244" s="123">
        <f t="shared" si="102"/>
        <v>1.4482800910779552</v>
      </c>
      <c r="V244" s="123">
        <f t="shared" si="102"/>
        <v>1.0753342256924825</v>
      </c>
      <c r="W244" s="123">
        <f t="shared" si="102"/>
        <v>0.6656104627243089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0.50383789850102234</v>
      </c>
      <c r="C245" s="99">
        <f>RES_hhdet_tess!C165</f>
        <v>0.52474343633381482</v>
      </c>
      <c r="D245" s="99">
        <f>RES_hhdet_tess!D165</f>
        <v>0.56634758570646593</v>
      </c>
      <c r="E245" s="99">
        <f>RES_hhdet_tess!E165</f>
        <v>0.77574285594084469</v>
      </c>
      <c r="F245" s="99">
        <f>RES_hhdet_tess!F165</f>
        <v>0.5477953219598195</v>
      </c>
      <c r="G245" s="99">
        <f>RES_hhdet_tess!G165</f>
        <v>0.50498059743613377</v>
      </c>
      <c r="H245" s="99">
        <f>RES_hhdet_tess!H165</f>
        <v>0.705023782734015</v>
      </c>
      <c r="I245" s="99">
        <f>RES_hhdet_tess!I165</f>
        <v>0.51221195711789924</v>
      </c>
      <c r="J245" s="99">
        <f>RES_hhdet_tess!J165</f>
        <v>0.56310276922996205</v>
      </c>
      <c r="K245" s="99">
        <f>RES_hhdet_tess!K165</f>
        <v>0.61591033114271188</v>
      </c>
      <c r="L245" s="99">
        <f>RES_hhdet_tess!L165</f>
        <v>0.69248474707071817</v>
      </c>
      <c r="M245" s="99">
        <f>RES_hhdet_tess!M165</f>
        <v>0.82469347357560396</v>
      </c>
      <c r="N245" s="99">
        <f>RES_hhdet_tess!N165</f>
        <v>1.0270586604195537</v>
      </c>
      <c r="O245" s="99">
        <f>RES_hhdet_tess!O165</f>
        <v>1.2447329532895055</v>
      </c>
      <c r="P245" s="99">
        <f>RES_hhdet_tess!P165</f>
        <v>1.3909407893206012</v>
      </c>
      <c r="Q245" s="99">
        <f>RES_hhdet_tess!Q165</f>
        <v>1.674130788936347</v>
      </c>
      <c r="R245" s="99">
        <f>RES_hhdet_tess!R165</f>
        <v>1.7063727493149188</v>
      </c>
      <c r="S245" s="99">
        <f>RES_hhdet_tess!S165</f>
        <v>1.7868413283455511</v>
      </c>
      <c r="T245" s="99">
        <f>RES_hhdet_tess!T165</f>
        <v>1.657700260805351</v>
      </c>
      <c r="U245" s="99">
        <f>RES_hhdet_tess!U165</f>
        <v>1.4482800910779552</v>
      </c>
      <c r="V245" s="99">
        <f>RES_hhdet_tess!V165</f>
        <v>1.0753342256924825</v>
      </c>
      <c r="W245" s="99">
        <f>RES_hhdet_tess!W165</f>
        <v>0.6656104627243089</v>
      </c>
      <c r="DA245" s="63" t="s">
        <v>3069</v>
      </c>
    </row>
    <row r="246" spans="1:105" ht="12" customHeight="1" x14ac:dyDescent="0.25">
      <c r="A246" s="121" t="s">
        <v>55</v>
      </c>
      <c r="B246" s="123">
        <v>9.9962036068121964</v>
      </c>
      <c r="C246" s="123">
        <v>8.9627936405505118</v>
      </c>
      <c r="D246" s="123">
        <v>10.279086374696547</v>
      </c>
      <c r="E246" s="123">
        <v>10.264672373244693</v>
      </c>
      <c r="F246" s="123">
        <v>9.9512575174890863</v>
      </c>
      <c r="G246" s="123">
        <v>9.9834729309467036</v>
      </c>
      <c r="H246" s="123">
        <v>9.8068779488486211</v>
      </c>
      <c r="I246" s="123">
        <v>10.180095832283575</v>
      </c>
      <c r="J246" s="123">
        <v>9.346915474155713</v>
      </c>
      <c r="K246" s="123">
        <v>9.8945701896284408</v>
      </c>
      <c r="L246" s="123">
        <v>9.6810655272671813</v>
      </c>
      <c r="M246" s="123">
        <v>9.8561850497368635</v>
      </c>
      <c r="N246" s="123">
        <v>9.6612904868882996</v>
      </c>
      <c r="O246" s="123">
        <v>9.5814832535554064</v>
      </c>
      <c r="P246" s="123">
        <v>9.788712894301506</v>
      </c>
      <c r="Q246" s="123">
        <v>9.8769667463400364</v>
      </c>
      <c r="R246" s="123">
        <v>10.028704994395204</v>
      </c>
      <c r="S246" s="123">
        <v>9.9349369402327863</v>
      </c>
      <c r="T246" s="123">
        <v>9.4883511549576127</v>
      </c>
      <c r="U246" s="123">
        <v>9.0074330362389752</v>
      </c>
      <c r="V246" s="123">
        <v>8.4556100149495848</v>
      </c>
      <c r="W246" s="123">
        <v>8.2898694295355337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9.9962036068121964</v>
      </c>
      <c r="C251" s="102">
        <v>8.9619782613822636</v>
      </c>
      <c r="D251" s="102">
        <v>10.278103145510267</v>
      </c>
      <c r="E251" s="102">
        <v>10.263573135252221</v>
      </c>
      <c r="F251" s="102">
        <v>9.9499371299498272</v>
      </c>
      <c r="G251" s="102">
        <v>9.9826514624749567</v>
      </c>
      <c r="H251" s="102">
        <v>9.8066851822138936</v>
      </c>
      <c r="I251" s="102">
        <v>10.180859180550071</v>
      </c>
      <c r="J251" s="102">
        <v>9.3472242290676419</v>
      </c>
      <c r="K251" s="102">
        <v>9.8958426475499923</v>
      </c>
      <c r="L251" s="102">
        <v>9.6803020495268282</v>
      </c>
      <c r="M251" s="102">
        <v>9.8584932025287344</v>
      </c>
      <c r="N251" s="102">
        <v>9.6626897881470626</v>
      </c>
      <c r="O251" s="102">
        <v>9.5823328400300358</v>
      </c>
      <c r="P251" s="102">
        <v>9.7844811918707837</v>
      </c>
      <c r="Q251" s="102">
        <v>9.8753860586617037</v>
      </c>
      <c r="R251" s="102">
        <v>10.027003146686292</v>
      </c>
      <c r="S251" s="102">
        <v>9.936509509731696</v>
      </c>
      <c r="T251" s="102">
        <v>9.4930998099326747</v>
      </c>
      <c r="U251" s="102">
        <v>9.0087071141355199</v>
      </c>
      <c r="V251" s="102">
        <v>8.4576397439218471</v>
      </c>
      <c r="W251" s="102">
        <v>8.2904067952779119</v>
      </c>
      <c r="DA251" s="131" t="s">
        <v>3075</v>
      </c>
    </row>
    <row r="252" spans="1:105" ht="12" customHeight="1" x14ac:dyDescent="0.25">
      <c r="A252" s="107" t="s">
        <v>121</v>
      </c>
      <c r="B252" s="105">
        <v>9.9962036068121964</v>
      </c>
      <c r="C252" s="105">
        <v>8.963863226485163</v>
      </c>
      <c r="D252" s="105">
        <v>10.280322588190225</v>
      </c>
      <c r="E252" s="105">
        <v>10.265982611757567</v>
      </c>
      <c r="F252" s="105">
        <v>9.952653966070109</v>
      </c>
      <c r="G252" s="105">
        <v>9.9842876574117074</v>
      </c>
      <c r="H252" s="105">
        <v>9.8070652484585672</v>
      </c>
      <c r="I252" s="105">
        <v>10.179437414337727</v>
      </c>
      <c r="J252" s="105">
        <v>9.3466409741391754</v>
      </c>
      <c r="K252" s="105">
        <v>9.8935665908129788</v>
      </c>
      <c r="L252" s="105">
        <v>9.6818387351094959</v>
      </c>
      <c r="M252" s="105">
        <v>9.8544825274646719</v>
      </c>
      <c r="N252" s="105">
        <v>9.6601613195660896</v>
      </c>
      <c r="O252" s="105">
        <v>9.5808055497369526</v>
      </c>
      <c r="P252" s="105">
        <v>9.7920124803701043</v>
      </c>
      <c r="Q252" s="105">
        <v>9.8782241773496011</v>
      </c>
      <c r="R252" s="105">
        <v>10.030015508708408</v>
      </c>
      <c r="S252" s="105">
        <v>9.9335758464604798</v>
      </c>
      <c r="T252" s="105">
        <v>9.4850350574071918</v>
      </c>
      <c r="U252" s="105">
        <v>9.0061443598313691</v>
      </c>
      <c r="V252" s="105">
        <v>8.4536516822667789</v>
      </c>
      <c r="W252" s="105">
        <v>8.28932553677285</v>
      </c>
      <c r="DA252" s="132" t="s">
        <v>3076</v>
      </c>
    </row>
    <row r="253" spans="1:105" ht="12" customHeight="1" x14ac:dyDescent="0.25">
      <c r="A253" s="108" t="s">
        <v>53</v>
      </c>
      <c r="B253" s="99">
        <v>5.3793724811164427</v>
      </c>
      <c r="C253" s="99">
        <v>4.3560448035647834</v>
      </c>
      <c r="D253" s="99">
        <v>5.2543583288563447</v>
      </c>
      <c r="E253" s="99">
        <v>5.1324944010454114</v>
      </c>
      <c r="F253" s="99">
        <v>4.9856894079826706</v>
      </c>
      <c r="G253" s="99">
        <v>5.0686982926852702</v>
      </c>
      <c r="H253" s="99">
        <v>4.8920681354430293</v>
      </c>
      <c r="I253" s="99">
        <v>5.4215455923697533</v>
      </c>
      <c r="J253" s="99">
        <v>4.5085478373369421</v>
      </c>
      <c r="K253" s="99">
        <v>4.929980283408387</v>
      </c>
      <c r="L253" s="99">
        <v>4.0796761288966445</v>
      </c>
      <c r="M253" s="99">
        <v>4.565265023787255</v>
      </c>
      <c r="N253" s="99">
        <v>4.2698853200909417</v>
      </c>
      <c r="O253" s="99">
        <v>4.3301387002626575</v>
      </c>
      <c r="P253" s="99">
        <v>4.6079345670538645</v>
      </c>
      <c r="Q253" s="99">
        <v>4.7018477330156392</v>
      </c>
      <c r="R253" s="99">
        <v>4.9471254924828632</v>
      </c>
      <c r="S253" s="99">
        <v>4.929388094494767</v>
      </c>
      <c r="T253" s="99">
        <v>4.5009570438638402</v>
      </c>
      <c r="U253" s="99">
        <v>4.1211860446281534</v>
      </c>
      <c r="V253" s="99">
        <v>3.829984362812795</v>
      </c>
      <c r="W253" s="99">
        <v>3.7424963954909982</v>
      </c>
      <c r="DA253" s="63" t="s">
        <v>3077</v>
      </c>
    </row>
    <row r="254" spans="1:105" ht="12" customHeight="1" x14ac:dyDescent="0.25">
      <c r="A254" s="108" t="s">
        <v>52</v>
      </c>
      <c r="B254" s="99">
        <v>4.616831125695751</v>
      </c>
      <c r="C254" s="99">
        <v>4.6078184229203814</v>
      </c>
      <c r="D254" s="99">
        <v>5.0259642593338816</v>
      </c>
      <c r="E254" s="99">
        <v>5.1334882107121578</v>
      </c>
      <c r="F254" s="99">
        <v>4.966964558087442</v>
      </c>
      <c r="G254" s="99">
        <v>4.9155893647264355</v>
      </c>
      <c r="H254" s="99">
        <v>4.9149971130155397</v>
      </c>
      <c r="I254" s="99">
        <v>4.7578918219679736</v>
      </c>
      <c r="J254" s="99">
        <v>4.8380931368022333</v>
      </c>
      <c r="K254" s="99">
        <v>4.9635863074045945</v>
      </c>
      <c r="L254" s="99">
        <v>5.6021626062128513</v>
      </c>
      <c r="M254" s="99">
        <v>5.2892175036774178</v>
      </c>
      <c r="N254" s="99">
        <v>5.3902759994751488</v>
      </c>
      <c r="O254" s="99">
        <v>5.2506668494742943</v>
      </c>
      <c r="P254" s="99">
        <v>5.1840779133162416</v>
      </c>
      <c r="Q254" s="99">
        <v>5.176376444333961</v>
      </c>
      <c r="R254" s="99">
        <v>5.0828900162255426</v>
      </c>
      <c r="S254" s="99">
        <v>5.0041877519657145</v>
      </c>
      <c r="T254" s="99">
        <v>4.9840780135433507</v>
      </c>
      <c r="U254" s="99">
        <v>4.8849583152032166</v>
      </c>
      <c r="V254" s="99">
        <v>4.6236673194539861</v>
      </c>
      <c r="W254" s="99">
        <v>4.5468291412818518</v>
      </c>
      <c r="DA254" s="63" t="s">
        <v>3078</v>
      </c>
    </row>
    <row r="255" spans="1:105" ht="12" customHeight="1" x14ac:dyDescent="0.25">
      <c r="A255" s="121" t="s">
        <v>54</v>
      </c>
      <c r="B255" s="123">
        <v>1.6833238105042212</v>
      </c>
      <c r="C255" s="123">
        <v>1.7906892823099028</v>
      </c>
      <c r="D255" s="123">
        <v>1.7916066293065804</v>
      </c>
      <c r="E255" s="123">
        <v>1.7851762134610165</v>
      </c>
      <c r="F255" s="123">
        <v>1.8349466825892013</v>
      </c>
      <c r="G255" s="123">
        <v>1.8370278652689376</v>
      </c>
      <c r="H255" s="123">
        <v>2.0064880656995339</v>
      </c>
      <c r="I255" s="123">
        <v>1.8717526701263048</v>
      </c>
      <c r="J255" s="123">
        <v>1.9160046066026959</v>
      </c>
      <c r="K255" s="123">
        <v>1.7440571049748346</v>
      </c>
      <c r="L255" s="123">
        <v>2.1230032798019609</v>
      </c>
      <c r="M255" s="123">
        <v>2.1075118273089823</v>
      </c>
      <c r="N255" s="123">
        <v>2.0972769491872922</v>
      </c>
      <c r="O255" s="123">
        <v>2.0444973250468554</v>
      </c>
      <c r="P255" s="123">
        <v>1.9947288220286998</v>
      </c>
      <c r="Q255" s="123">
        <v>1.9504311660972602</v>
      </c>
      <c r="R255" s="123">
        <v>1.9043267070872427</v>
      </c>
      <c r="S255" s="123">
        <v>1.8646683552424443</v>
      </c>
      <c r="T255" s="123">
        <v>1.8277729935502947</v>
      </c>
      <c r="U255" s="123">
        <v>1.792893328526916</v>
      </c>
      <c r="V255" s="123">
        <v>1.7574897481594978</v>
      </c>
      <c r="W255" s="123">
        <v>1.740560674721094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1.6833238105042212</v>
      </c>
      <c r="C257" s="110">
        <v>1.7906892823099028</v>
      </c>
      <c r="D257" s="110">
        <v>1.7916066293065804</v>
      </c>
      <c r="E257" s="110">
        <v>1.7851762134610165</v>
      </c>
      <c r="F257" s="110">
        <v>1.8349466825892013</v>
      </c>
      <c r="G257" s="110">
        <v>1.8370278652689376</v>
      </c>
      <c r="H257" s="110">
        <v>2.0064880656995339</v>
      </c>
      <c r="I257" s="110">
        <v>1.8717526701263048</v>
      </c>
      <c r="J257" s="110">
        <v>1.9160046066026959</v>
      </c>
      <c r="K257" s="110">
        <v>1.7440571049748346</v>
      </c>
      <c r="L257" s="110">
        <v>2.1230032798019609</v>
      </c>
      <c r="M257" s="110">
        <v>2.1075118273089823</v>
      </c>
      <c r="N257" s="110">
        <v>2.0972769491872922</v>
      </c>
      <c r="O257" s="110">
        <v>2.0444973250468554</v>
      </c>
      <c r="P257" s="110">
        <v>1.9947288220286998</v>
      </c>
      <c r="Q257" s="110">
        <v>1.9504311660972602</v>
      </c>
      <c r="R257" s="110">
        <v>1.9043267070872427</v>
      </c>
      <c r="S257" s="110">
        <v>1.8646683552424443</v>
      </c>
      <c r="T257" s="110">
        <v>1.8277729935502947</v>
      </c>
      <c r="U257" s="110">
        <v>1.792893328526916</v>
      </c>
      <c r="V257" s="110">
        <v>1.7574897481594978</v>
      </c>
      <c r="W257" s="110">
        <v>1.740560674721094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2.8240245353212869</v>
      </c>
      <c r="D279" s="117">
        <f t="shared" si="108"/>
        <v>3.1748744235271684</v>
      </c>
      <c r="E279" s="117">
        <f t="shared" si="108"/>
        <v>3.4168316759623378</v>
      </c>
      <c r="F279" s="117">
        <f t="shared" si="108"/>
        <v>2.5849210696285336</v>
      </c>
      <c r="G279" s="117">
        <f t="shared" si="108"/>
        <v>2.7847826635767672</v>
      </c>
      <c r="H279" s="117">
        <f t="shared" si="108"/>
        <v>2.1718680773137122</v>
      </c>
      <c r="I279" s="117">
        <f t="shared" si="108"/>
        <v>2.8561243641501974</v>
      </c>
      <c r="J279" s="117">
        <f t="shared" si="108"/>
        <v>2.4876544546387374</v>
      </c>
      <c r="K279" s="117">
        <f t="shared" si="108"/>
        <v>3.0233306264599351</v>
      </c>
      <c r="L279" s="117">
        <f t="shared" si="108"/>
        <v>2.2290097217980525</v>
      </c>
      <c r="M279" s="117">
        <f t="shared" si="108"/>
        <v>4.2456236858460459</v>
      </c>
      <c r="N279" s="117">
        <f t="shared" si="108"/>
        <v>4.0331902194478042</v>
      </c>
      <c r="O279" s="117">
        <f t="shared" si="108"/>
        <v>2.5924452622799627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2.4467718613636831</v>
      </c>
      <c r="D280" s="122">
        <f t="shared" si="111"/>
        <v>2.7666593083196149</v>
      </c>
      <c r="E280" s="122">
        <f t="shared" si="111"/>
        <v>2.9749537713602296</v>
      </c>
      <c r="F280" s="122">
        <f t="shared" si="111"/>
        <v>2.233844374031551</v>
      </c>
      <c r="G280" s="122">
        <f t="shared" si="111"/>
        <v>2.4020872976185585</v>
      </c>
      <c r="H280" s="122">
        <f t="shared" si="111"/>
        <v>1.8559192786426768</v>
      </c>
      <c r="I280" s="122">
        <f t="shared" si="111"/>
        <v>2.4552169063651719</v>
      </c>
      <c r="J280" s="122">
        <f t="shared" si="111"/>
        <v>2.1358311142947044</v>
      </c>
      <c r="K280" s="122">
        <f t="shared" si="111"/>
        <v>2.6306620750638632</v>
      </c>
      <c r="L280" s="122">
        <f t="shared" si="111"/>
        <v>1.80347119525417</v>
      </c>
      <c r="M280" s="122">
        <f t="shared" si="111"/>
        <v>3.7039838081353302</v>
      </c>
      <c r="N280" s="122">
        <f t="shared" si="111"/>
        <v>3.5771307852268674</v>
      </c>
      <c r="O280" s="122">
        <f t="shared" si="111"/>
        <v>2.2522882662553152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2.4467718613636831</v>
      </c>
      <c r="D281" s="98">
        <v>2.7666593083196149</v>
      </c>
      <c r="E281" s="98">
        <v>2.9749537713602296</v>
      </c>
      <c r="F281" s="98">
        <v>2.233844374031551</v>
      </c>
      <c r="G281" s="98">
        <v>2.4020872976185585</v>
      </c>
      <c r="H281" s="98">
        <v>1.8559192786426768</v>
      </c>
      <c r="I281" s="98">
        <v>2.4552169063651719</v>
      </c>
      <c r="J281" s="98">
        <v>2.1358311142947044</v>
      </c>
      <c r="K281" s="98">
        <v>2.6306620750638632</v>
      </c>
      <c r="L281" s="98">
        <v>1.80347119525417</v>
      </c>
      <c r="M281" s="98">
        <v>3.7039838081353302</v>
      </c>
      <c r="N281" s="98">
        <v>3.5771307852268674</v>
      </c>
      <c r="O281" s="98">
        <v>2.2522882662553152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4.3600633602976918E-3</v>
      </c>
      <c r="D282" s="122">
        <f t="shared" si="112"/>
        <v>1.0059779055615551E-3</v>
      </c>
      <c r="E282" s="122">
        <f t="shared" si="112"/>
        <v>9.9892809084536627E-3</v>
      </c>
      <c r="F282" s="122">
        <f t="shared" si="112"/>
        <v>6.3748441199890944E-3</v>
      </c>
      <c r="G282" s="122">
        <f t="shared" si="112"/>
        <v>7.4345325524858737E-3</v>
      </c>
      <c r="H282" s="122">
        <f t="shared" si="112"/>
        <v>9.8355438972547674E-3</v>
      </c>
      <c r="I282" s="122">
        <f t="shared" si="112"/>
        <v>7.7222415202064121E-3</v>
      </c>
      <c r="J282" s="122">
        <f t="shared" si="112"/>
        <v>8.8001396846345333E-3</v>
      </c>
      <c r="K282" s="122">
        <f t="shared" si="112"/>
        <v>1.0944260728996831E-2</v>
      </c>
      <c r="L282" s="122">
        <f t="shared" si="112"/>
        <v>1.2295089954775566E-2</v>
      </c>
      <c r="M282" s="122">
        <f t="shared" si="112"/>
        <v>2.1657530425460734E-2</v>
      </c>
      <c r="N282" s="122">
        <f t="shared" si="112"/>
        <v>2.0707743256291117E-2</v>
      </c>
      <c r="O282" s="122">
        <f t="shared" si="112"/>
        <v>1.7850185346692516E-2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4.3600633602976918E-3</v>
      </c>
      <c r="D283" s="98">
        <v>1.0059779055615551E-3</v>
      </c>
      <c r="E283" s="98">
        <v>9.9892809084536627E-3</v>
      </c>
      <c r="F283" s="98">
        <v>6.3748441199890944E-3</v>
      </c>
      <c r="G283" s="98">
        <v>7.4345325524858737E-3</v>
      </c>
      <c r="H283" s="98">
        <v>9.8355438972547674E-3</v>
      </c>
      <c r="I283" s="98">
        <v>7.7222415202064121E-3</v>
      </c>
      <c r="J283" s="98">
        <v>8.8001396846345333E-3</v>
      </c>
      <c r="K283" s="98">
        <v>1.0944260728996831E-2</v>
      </c>
      <c r="L283" s="98">
        <v>1.2295089954775566E-2</v>
      </c>
      <c r="M283" s="98">
        <v>2.1657530425460734E-2</v>
      </c>
      <c r="N283" s="98">
        <v>2.0707743256291117E-2</v>
      </c>
      <c r="O283" s="98">
        <v>1.7850185346692516E-2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0.30962656355541929</v>
      </c>
      <c r="D284" s="122">
        <v>0.34621933965500346</v>
      </c>
      <c r="E284" s="122">
        <v>0.36700231495425084</v>
      </c>
      <c r="F284" s="122">
        <v>0.28947132120422048</v>
      </c>
      <c r="G284" s="122">
        <v>0.31582611138450079</v>
      </c>
      <c r="H284" s="122">
        <v>0.25335034571069903</v>
      </c>
      <c r="I284" s="122">
        <v>0.32960057558037498</v>
      </c>
      <c r="J284" s="122">
        <v>0.28337417607233095</v>
      </c>
      <c r="K284" s="122">
        <v>0.32140780790958734</v>
      </c>
      <c r="L284" s="122">
        <v>0.33968779846972902</v>
      </c>
      <c r="M284" s="122">
        <v>0.41972138347119681</v>
      </c>
      <c r="N284" s="122">
        <v>0.35489785647463945</v>
      </c>
      <c r="O284" s="122">
        <v>0.26242766008556268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0.15314999829473108</v>
      </c>
      <c r="D289" s="101">
        <v>0.19294851568054905</v>
      </c>
      <c r="E289" s="101">
        <v>0.19864977572195333</v>
      </c>
      <c r="F289" s="101">
        <v>0.12504683868936695</v>
      </c>
      <c r="G289" s="101">
        <v>0.16434499850661691</v>
      </c>
      <c r="H289" s="101">
        <v>0.14682983047416689</v>
      </c>
      <c r="I289" s="101">
        <v>0.11070141960761185</v>
      </c>
      <c r="J289" s="101">
        <v>0.16265609209257167</v>
      </c>
      <c r="K289" s="101">
        <v>0.10435130961948659</v>
      </c>
      <c r="L289" s="101">
        <v>0.30269266234206227</v>
      </c>
      <c r="M289" s="101">
        <v>3.7796652807173127E-2</v>
      </c>
      <c r="N289" s="101">
        <v>0.21661071665402762</v>
      </c>
      <c r="O289" s="101">
        <v>0.12952006297292462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0.15647656526068821</v>
      </c>
      <c r="D290" s="104">
        <v>0.15327082397445441</v>
      </c>
      <c r="E290" s="104">
        <v>0.16835253923229754</v>
      </c>
      <c r="F290" s="104">
        <v>0.16442448251485353</v>
      </c>
      <c r="G290" s="104">
        <v>0.15148111287788388</v>
      </c>
      <c r="H290" s="104">
        <v>0.10652051523653217</v>
      </c>
      <c r="I290" s="104">
        <v>0.21889915597276313</v>
      </c>
      <c r="J290" s="104">
        <v>0.12071808397975926</v>
      </c>
      <c r="K290" s="104">
        <v>0.21705649829010076</v>
      </c>
      <c r="L290" s="104">
        <v>3.699513612766675E-2</v>
      </c>
      <c r="M290" s="104">
        <v>0.38192473066402366</v>
      </c>
      <c r="N290" s="104">
        <v>0.1382871398206118</v>
      </c>
      <c r="O290" s="104">
        <v>0.13290759711263805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8.8565596158091356E-2</v>
      </c>
      <c r="D291" s="98">
        <v>9.0459993153606116E-2</v>
      </c>
      <c r="E291" s="98">
        <v>9.7475085788515797E-2</v>
      </c>
      <c r="F291" s="98">
        <v>9.5298650179438796E-2</v>
      </c>
      <c r="G291" s="98">
        <v>8.872868961939491E-2</v>
      </c>
      <c r="H291" s="98">
        <v>6.1432955430091182E-2</v>
      </c>
      <c r="I291" s="98">
        <v>0.13329266727517644</v>
      </c>
      <c r="J291" s="98">
        <v>6.7557508311261255E-2</v>
      </c>
      <c r="K291" s="98">
        <v>0.1247469335750498</v>
      </c>
      <c r="L291" s="98">
        <v>1.8388666486173936E-2</v>
      </c>
      <c r="M291" s="98">
        <v>0.20559235366693818</v>
      </c>
      <c r="N291" s="98">
        <v>7.1225998822763634E-2</v>
      </c>
      <c r="O291" s="98">
        <v>6.9419652652630739E-2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6.7910969102596863E-2</v>
      </c>
      <c r="D292" s="98">
        <v>6.281083082084829E-2</v>
      </c>
      <c r="E292" s="98">
        <v>7.0877453443781754E-2</v>
      </c>
      <c r="F292" s="98">
        <v>6.9125832335414736E-2</v>
      </c>
      <c r="G292" s="98">
        <v>6.2752423258488968E-2</v>
      </c>
      <c r="H292" s="98">
        <v>4.5087559806440983E-2</v>
      </c>
      <c r="I292" s="98">
        <v>8.5606488697586691E-2</v>
      </c>
      <c r="J292" s="98">
        <v>5.3160575668498009E-2</v>
      </c>
      <c r="K292" s="98">
        <v>9.2309564715050973E-2</v>
      </c>
      <c r="L292" s="98">
        <v>1.8606469641492811E-2</v>
      </c>
      <c r="M292" s="98">
        <v>0.17633237699708548</v>
      </c>
      <c r="N292" s="98">
        <v>6.7061140997848157E-2</v>
      </c>
      <c r="O292" s="98">
        <v>6.3487944460007328E-2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6.3266047041886667E-2</v>
      </c>
      <c r="D293" s="122">
        <v>6.0989797646988454E-2</v>
      </c>
      <c r="E293" s="122">
        <v>6.4886308739403334E-2</v>
      </c>
      <c r="F293" s="122">
        <v>5.5230530272773352E-2</v>
      </c>
      <c r="G293" s="122">
        <v>5.9434722021221784E-2</v>
      </c>
      <c r="H293" s="122">
        <v>5.2762909063081689E-2</v>
      </c>
      <c r="I293" s="122">
        <v>6.3584640684444443E-2</v>
      </c>
      <c r="J293" s="122">
        <v>5.9649024587067799E-2</v>
      </c>
      <c r="K293" s="122">
        <v>6.031648275748739E-2</v>
      </c>
      <c r="L293" s="122">
        <v>7.3555638119378042E-2</v>
      </c>
      <c r="M293" s="122">
        <v>0.10026096381405868</v>
      </c>
      <c r="N293" s="122">
        <v>8.0453834490006523E-2</v>
      </c>
      <c r="O293" s="122">
        <v>5.9879150592392336E-2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6.3266047041886667E-2</v>
      </c>
      <c r="D295" s="33">
        <v>6.0989797646988454E-2</v>
      </c>
      <c r="E295" s="33">
        <v>6.4886308739403334E-2</v>
      </c>
      <c r="F295" s="33">
        <v>5.5230530272773352E-2</v>
      </c>
      <c r="G295" s="33">
        <v>5.9434722021221784E-2</v>
      </c>
      <c r="H295" s="33">
        <v>5.2762909063081689E-2</v>
      </c>
      <c r="I295" s="33">
        <v>6.3584640684444443E-2</v>
      </c>
      <c r="J295" s="33">
        <v>5.9649024587067799E-2</v>
      </c>
      <c r="K295" s="33">
        <v>6.031648275748739E-2</v>
      </c>
      <c r="L295" s="33">
        <v>7.3555638119378042E-2</v>
      </c>
      <c r="M295" s="33">
        <v>0.10026096381405868</v>
      </c>
      <c r="N295" s="33">
        <v>8.0453834490006523E-2</v>
      </c>
      <c r="O295" s="33">
        <v>5.9879150592392336E-2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2.2164663128735249</v>
      </c>
      <c r="D297" s="117">
        <f t="shared" si="113"/>
        <v>2.4915077563891916</v>
      </c>
      <c r="E297" s="117">
        <f t="shared" si="113"/>
        <v>2.7119171449096005</v>
      </c>
      <c r="F297" s="117">
        <f t="shared" si="113"/>
        <v>2.0617373712422449</v>
      </c>
      <c r="G297" s="117">
        <f t="shared" si="113"/>
        <v>2.2289712738252181</v>
      </c>
      <c r="H297" s="117">
        <f t="shared" si="113"/>
        <v>1.7539585554033486</v>
      </c>
      <c r="I297" s="117">
        <f t="shared" si="113"/>
        <v>2.3128667019300204</v>
      </c>
      <c r="J297" s="117">
        <f t="shared" si="113"/>
        <v>2.0238433818153858</v>
      </c>
      <c r="K297" s="117">
        <f t="shared" si="113"/>
        <v>2.4826376932317831</v>
      </c>
      <c r="L297" s="117">
        <f t="shared" si="113"/>
        <v>1.829468484960193</v>
      </c>
      <c r="M297" s="117">
        <f t="shared" si="113"/>
        <v>3.5627475065982499</v>
      </c>
      <c r="N297" s="117">
        <f t="shared" si="113"/>
        <v>3.3962264144067431</v>
      </c>
      <c r="O297" s="117">
        <f t="shared" si="113"/>
        <v>2.2265451325383303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1.9132900999964257</v>
      </c>
      <c r="D298" s="122">
        <f t="shared" si="116"/>
        <v>2.1732536754590837</v>
      </c>
      <c r="E298" s="122">
        <f t="shared" si="116"/>
        <v>2.3477054797603336</v>
      </c>
      <c r="F298" s="122">
        <f t="shared" si="116"/>
        <v>1.7710158567474823</v>
      </c>
      <c r="G298" s="122">
        <f t="shared" si="116"/>
        <v>1.9133787666439892</v>
      </c>
      <c r="H298" s="122">
        <f t="shared" si="116"/>
        <v>1.4854054881900971</v>
      </c>
      <c r="I298" s="122">
        <f t="shared" si="116"/>
        <v>1.974648148342957</v>
      </c>
      <c r="J298" s="122">
        <f t="shared" si="116"/>
        <v>1.7264693943429099</v>
      </c>
      <c r="K298" s="122">
        <f t="shared" si="116"/>
        <v>2.1377590131745037</v>
      </c>
      <c r="L298" s="122">
        <f t="shared" si="116"/>
        <v>1.4737399079463427</v>
      </c>
      <c r="M298" s="122">
        <f t="shared" si="116"/>
        <v>3.0491227247500539</v>
      </c>
      <c r="N298" s="122">
        <f t="shared" si="116"/>
        <v>2.9729559826085055</v>
      </c>
      <c r="O298" s="122">
        <f t="shared" si="116"/>
        <v>1.8949773827871483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1.9132900999964257</v>
      </c>
      <c r="D299" s="98">
        <v>2.1732536754590837</v>
      </c>
      <c r="E299" s="98">
        <v>2.3477054797603336</v>
      </c>
      <c r="F299" s="98">
        <v>1.7710158567474823</v>
      </c>
      <c r="G299" s="98">
        <v>1.9133787666439892</v>
      </c>
      <c r="H299" s="98">
        <v>1.4854054881900971</v>
      </c>
      <c r="I299" s="98">
        <v>1.974648148342957</v>
      </c>
      <c r="J299" s="98">
        <v>1.7264693943429099</v>
      </c>
      <c r="K299" s="98">
        <v>2.1377590131745037</v>
      </c>
      <c r="L299" s="98">
        <v>1.4737399079463427</v>
      </c>
      <c r="M299" s="98">
        <v>3.0491227247500539</v>
      </c>
      <c r="N299" s="98">
        <v>2.9729559826085055</v>
      </c>
      <c r="O299" s="98">
        <v>1.8949773827871483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1.1380027646501414E-2</v>
      </c>
      <c r="D300" s="122">
        <f t="shared" si="117"/>
        <v>2.7206272104112676E-3</v>
      </c>
      <c r="E300" s="122">
        <f t="shared" si="117"/>
        <v>2.7968557934329709E-2</v>
      </c>
      <c r="F300" s="122">
        <f t="shared" si="117"/>
        <v>1.8457444588466782E-2</v>
      </c>
      <c r="G300" s="122">
        <f t="shared" si="117"/>
        <v>2.2242358949969978E-2</v>
      </c>
      <c r="H300" s="122">
        <f t="shared" si="117"/>
        <v>3.0381733234948281E-2</v>
      </c>
      <c r="I300" s="122">
        <f t="shared" si="117"/>
        <v>2.4612177256170771E-2</v>
      </c>
      <c r="J300" s="122">
        <f t="shared" si="117"/>
        <v>2.8927701627355182E-2</v>
      </c>
      <c r="K300" s="122">
        <f t="shared" si="117"/>
        <v>3.7097395725813991E-2</v>
      </c>
      <c r="L300" s="122">
        <f t="shared" si="117"/>
        <v>4.296872464810849E-2</v>
      </c>
      <c r="M300" s="122">
        <f t="shared" si="117"/>
        <v>7.8407711907278202E-2</v>
      </c>
      <c r="N300" s="122">
        <f t="shared" si="117"/>
        <v>7.8112933303219334E-2</v>
      </c>
      <c r="O300" s="122">
        <f t="shared" si="117"/>
        <v>7.0569932387090251E-2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1.1380027646501414E-2</v>
      </c>
      <c r="D301" s="98">
        <v>2.7206272104112676E-3</v>
      </c>
      <c r="E301" s="98">
        <v>2.7968557934329709E-2</v>
      </c>
      <c r="F301" s="98">
        <v>1.8457444588466782E-2</v>
      </c>
      <c r="G301" s="98">
        <v>2.2242358949969978E-2</v>
      </c>
      <c r="H301" s="98">
        <v>3.0381733234948281E-2</v>
      </c>
      <c r="I301" s="98">
        <v>2.4612177256170771E-2</v>
      </c>
      <c r="J301" s="98">
        <v>2.8927701627355182E-2</v>
      </c>
      <c r="K301" s="98">
        <v>3.7097395725813991E-2</v>
      </c>
      <c r="L301" s="98">
        <v>4.296872464810849E-2</v>
      </c>
      <c r="M301" s="98">
        <v>7.8407711907278202E-2</v>
      </c>
      <c r="N301" s="98">
        <v>7.8112933303219334E-2</v>
      </c>
      <c r="O301" s="98">
        <v>7.0569932387090251E-2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0.24312808558776777</v>
      </c>
      <c r="D302" s="122">
        <v>0.26853776940070673</v>
      </c>
      <c r="E302" s="122">
        <v>0.28615823688455255</v>
      </c>
      <c r="F302" s="122">
        <v>0.22955818297242445</v>
      </c>
      <c r="G302" s="122">
        <v>0.24731101729056215</v>
      </c>
      <c r="H302" s="122">
        <v>0.19722504252868717</v>
      </c>
      <c r="I302" s="122">
        <v>0.26416817465209497</v>
      </c>
      <c r="J302" s="122">
        <v>0.22197497443415357</v>
      </c>
      <c r="K302" s="122">
        <v>0.26068866614204894</v>
      </c>
      <c r="L302" s="122">
        <v>0.25519777001417998</v>
      </c>
      <c r="M302" s="122">
        <v>0.35650990709083036</v>
      </c>
      <c r="N302" s="122">
        <v>0.28173728621845512</v>
      </c>
      <c r="O302" s="122">
        <v>0.21353161050180283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0.11101683841151228</v>
      </c>
      <c r="D307" s="101">
        <v>0.14006180547569833</v>
      </c>
      <c r="E307" s="101">
        <v>0.1444170514073625</v>
      </c>
      <c r="F307" s="101">
        <v>9.1045922354266173E-2</v>
      </c>
      <c r="G307" s="101">
        <v>0.11985158190558975</v>
      </c>
      <c r="H307" s="101">
        <v>0.10726026111618042</v>
      </c>
      <c r="I307" s="101">
        <v>8.1014390042117995E-2</v>
      </c>
      <c r="J307" s="101">
        <v>0.11927484016587847</v>
      </c>
      <c r="K307" s="101">
        <v>7.6694519789659535E-2</v>
      </c>
      <c r="L307" s="101">
        <v>0.22304146696455737</v>
      </c>
      <c r="M307" s="101">
        <v>2.7980341623735732E-2</v>
      </c>
      <c r="N307" s="101">
        <v>0.1615539337562697</v>
      </c>
      <c r="O307" s="101">
        <v>9.7686201135422854E-2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0.1321112471762555</v>
      </c>
      <c r="D308" s="104">
        <v>0.12847596392500843</v>
      </c>
      <c r="E308" s="104">
        <v>0.14174118547719006</v>
      </c>
      <c r="F308" s="104">
        <v>0.13851226061815827</v>
      </c>
      <c r="G308" s="104">
        <v>0.1274594353849724</v>
      </c>
      <c r="H308" s="104">
        <v>8.9964781412506731E-2</v>
      </c>
      <c r="I308" s="104">
        <v>0.183153784609977</v>
      </c>
      <c r="J308" s="104">
        <v>0.1027001342682751</v>
      </c>
      <c r="K308" s="104">
        <v>0.18399414635238942</v>
      </c>
      <c r="L308" s="104">
        <v>3.2156303049622609E-2</v>
      </c>
      <c r="M308" s="104">
        <v>0.32852956546709461</v>
      </c>
      <c r="N308" s="104">
        <v>0.12018335246218544</v>
      </c>
      <c r="O308" s="104">
        <v>0.11584540936637998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6.420027807365862E-2</v>
      </c>
      <c r="D309" s="98">
        <v>6.5665133104160139E-2</v>
      </c>
      <c r="E309" s="98">
        <v>7.0863732033408289E-2</v>
      </c>
      <c r="F309" s="98">
        <v>6.9386428282743537E-2</v>
      </c>
      <c r="G309" s="98">
        <v>6.4707012126483415E-2</v>
      </c>
      <c r="H309" s="98">
        <v>4.4877221606065748E-2</v>
      </c>
      <c r="I309" s="98">
        <v>9.7547295912390322E-2</v>
      </c>
      <c r="J309" s="98">
        <v>4.9539558599777087E-2</v>
      </c>
      <c r="K309" s="98">
        <v>9.1684581637338461E-2</v>
      </c>
      <c r="L309" s="98">
        <v>1.3549833408129796E-2</v>
      </c>
      <c r="M309" s="98">
        <v>0.15219718847000913</v>
      </c>
      <c r="N309" s="98">
        <v>5.3122211464337279E-2</v>
      </c>
      <c r="O309" s="98">
        <v>5.235746490637265E-2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6.7910969102596863E-2</v>
      </c>
      <c r="D310" s="98">
        <v>6.281083082084829E-2</v>
      </c>
      <c r="E310" s="98">
        <v>7.0877453443781754E-2</v>
      </c>
      <c r="F310" s="98">
        <v>6.9125832335414736E-2</v>
      </c>
      <c r="G310" s="98">
        <v>6.2752423258488968E-2</v>
      </c>
      <c r="H310" s="98">
        <v>4.5087559806440983E-2</v>
      </c>
      <c r="I310" s="98">
        <v>8.5606488697586691E-2</v>
      </c>
      <c r="J310" s="98">
        <v>5.3160575668498009E-2</v>
      </c>
      <c r="K310" s="98">
        <v>9.2309564715050973E-2</v>
      </c>
      <c r="L310" s="98">
        <v>1.8606469641492811E-2</v>
      </c>
      <c r="M310" s="98">
        <v>0.17633237699708548</v>
      </c>
      <c r="N310" s="98">
        <v>6.7061140997848157E-2</v>
      </c>
      <c r="O310" s="98">
        <v>6.3487944460007328E-2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4.8668099642830004E-2</v>
      </c>
      <c r="D311" s="122">
        <v>4.69956843189899E-2</v>
      </c>
      <c r="E311" s="122">
        <v>5.0084870330384793E-2</v>
      </c>
      <c r="F311" s="122">
        <v>4.2705886933871562E-2</v>
      </c>
      <c r="G311" s="122">
        <v>4.603913094069708E-2</v>
      </c>
      <c r="H311" s="122">
        <v>4.0946291449615979E-2</v>
      </c>
      <c r="I311" s="122">
        <v>4.9438201678797582E-2</v>
      </c>
      <c r="J311" s="122">
        <v>4.6471311410967206E-2</v>
      </c>
      <c r="K311" s="122">
        <v>4.7092618189416305E-2</v>
      </c>
      <c r="L311" s="122">
        <v>5.7562082351561586E-2</v>
      </c>
      <c r="M311" s="122">
        <v>7.8707162850087067E-2</v>
      </c>
      <c r="N311" s="122">
        <v>6.342021227656279E-2</v>
      </c>
      <c r="O311" s="122">
        <v>4.7466206862288474E-2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4.8668099642830004E-2</v>
      </c>
      <c r="D313" s="33">
        <v>4.69956843189899E-2</v>
      </c>
      <c r="E313" s="33">
        <v>5.0084870330384793E-2</v>
      </c>
      <c r="F313" s="33">
        <v>4.2705886933871562E-2</v>
      </c>
      <c r="G313" s="33">
        <v>4.603913094069708E-2</v>
      </c>
      <c r="H313" s="33">
        <v>4.0946291449615979E-2</v>
      </c>
      <c r="I313" s="33">
        <v>4.9438201678797582E-2</v>
      </c>
      <c r="J313" s="33">
        <v>4.6471311410967206E-2</v>
      </c>
      <c r="K313" s="33">
        <v>4.7092618189416305E-2</v>
      </c>
      <c r="L313" s="33">
        <v>5.7562082351561586E-2</v>
      </c>
      <c r="M313" s="33">
        <v>7.8707162850087067E-2</v>
      </c>
      <c r="N313" s="33">
        <v>6.342021227656279E-2</v>
      </c>
      <c r="O313" s="33">
        <v>4.7466206862288474E-2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0.78486085554542084</v>
      </c>
      <c r="D315" s="154">
        <f t="shared" si="118"/>
        <v>0.78475789087154457</v>
      </c>
      <c r="E315" s="154">
        <f t="shared" si="118"/>
        <v>0.79369351554193812</v>
      </c>
      <c r="F315" s="154">
        <f t="shared" si="118"/>
        <v>0.79760167359327805</v>
      </c>
      <c r="G315" s="154">
        <f t="shared" si="118"/>
        <v>0.80041121448319186</v>
      </c>
      <c r="H315" s="154">
        <f t="shared" si="118"/>
        <v>0.80758061399969672</v>
      </c>
      <c r="I315" s="154">
        <f t="shared" si="118"/>
        <v>0.80979201429773306</v>
      </c>
      <c r="J315" s="154">
        <f t="shared" si="118"/>
        <v>0.81355486411769062</v>
      </c>
      <c r="K315" s="154">
        <f t="shared" si="118"/>
        <v>0.82115983991428099</v>
      </c>
      <c r="L315" s="154">
        <f t="shared" si="118"/>
        <v>0.8207539281095797</v>
      </c>
      <c r="M315" s="154">
        <f t="shared" si="118"/>
        <v>0.8391576291784052</v>
      </c>
      <c r="N315" s="154">
        <f t="shared" si="118"/>
        <v>0.84206948584530938</v>
      </c>
      <c r="O315" s="154">
        <f t="shared" si="118"/>
        <v>0.85885907214108881</v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0.78196505780071923</v>
      </c>
      <c r="D316" s="155">
        <f t="shared" si="121"/>
        <v>0.78551546586307086</v>
      </c>
      <c r="E316" s="155">
        <f t="shared" si="121"/>
        <v>0.78915696181957773</v>
      </c>
      <c r="F316" s="155">
        <f t="shared" si="121"/>
        <v>0.7928107603804222</v>
      </c>
      <c r="G316" s="155">
        <f t="shared" si="121"/>
        <v>0.79654838878708634</v>
      </c>
      <c r="H316" s="155">
        <f t="shared" si="121"/>
        <v>0.80036104225203464</v>
      </c>
      <c r="I316" s="155">
        <f t="shared" si="121"/>
        <v>0.80426627204450407</v>
      </c>
      <c r="J316" s="155">
        <f t="shared" si="121"/>
        <v>0.80833610054090155</v>
      </c>
      <c r="K316" s="155">
        <f t="shared" si="121"/>
        <v>0.81263155516567309</v>
      </c>
      <c r="L316" s="155">
        <f t="shared" si="121"/>
        <v>0.81716853134360312</v>
      </c>
      <c r="M316" s="155">
        <f t="shared" si="121"/>
        <v>0.82320087848468526</v>
      </c>
      <c r="N316" s="155">
        <f t="shared" si="121"/>
        <v>0.83110072320712081</v>
      </c>
      <c r="O316" s="155">
        <f t="shared" si="121"/>
        <v>0.84135650448410992</v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0.78196505780071923</v>
      </c>
      <c r="D317" s="156">
        <f t="shared" si="124"/>
        <v>0.78551546586307086</v>
      </c>
      <c r="E317" s="156">
        <f t="shared" si="124"/>
        <v>0.78915696181957773</v>
      </c>
      <c r="F317" s="156">
        <f t="shared" si="124"/>
        <v>0.7928107603804222</v>
      </c>
      <c r="G317" s="156">
        <f t="shared" si="124"/>
        <v>0.79654838878708634</v>
      </c>
      <c r="H317" s="156">
        <f t="shared" si="124"/>
        <v>0.80036104225203464</v>
      </c>
      <c r="I317" s="156">
        <f t="shared" si="124"/>
        <v>0.80426627204450407</v>
      </c>
      <c r="J317" s="156">
        <f t="shared" si="124"/>
        <v>0.80833610054090155</v>
      </c>
      <c r="K317" s="156">
        <f t="shared" si="124"/>
        <v>0.81263155516567309</v>
      </c>
      <c r="L317" s="156">
        <f t="shared" si="124"/>
        <v>0.81716853134360312</v>
      </c>
      <c r="M317" s="156">
        <f t="shared" si="124"/>
        <v>0.82320087848468526</v>
      </c>
      <c r="N317" s="156">
        <f t="shared" si="124"/>
        <v>0.83110072320712081</v>
      </c>
      <c r="O317" s="156">
        <f t="shared" si="124"/>
        <v>0.84135650448410992</v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2.7044602027243969</v>
      </c>
      <c r="E318" s="155">
        <f t="shared" si="127"/>
        <v>2.7998569857676805</v>
      </c>
      <c r="F318" s="155">
        <f t="shared" si="127"/>
        <v>2.8953562222158866</v>
      </c>
      <c r="G318" s="155">
        <f t="shared" si="127"/>
        <v>2.9917629377428487</v>
      </c>
      <c r="H318" s="155">
        <f t="shared" si="127"/>
        <v>3.0889733757813058</v>
      </c>
      <c r="I318" s="155">
        <f t="shared" si="127"/>
        <v>3.1871804568361775</v>
      </c>
      <c r="J318" s="155">
        <f t="shared" si="127"/>
        <v>3.287186642942082</v>
      </c>
      <c r="K318" s="155">
        <f t="shared" si="127"/>
        <v>3.3896666613144917</v>
      </c>
      <c r="L318" s="155">
        <f t="shared" si="127"/>
        <v>3.4947873343064808</v>
      </c>
      <c r="M318" s="155">
        <f t="shared" si="127"/>
        <v>3.6203440727988814</v>
      </c>
      <c r="N318" s="155">
        <f t="shared" si="127"/>
        <v>3.7721606037146627</v>
      </c>
      <c r="O318" s="155">
        <f t="shared" si="127"/>
        <v>3.9534565617362762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2.7044602027243969</v>
      </c>
      <c r="E319" s="156">
        <f t="shared" si="130"/>
        <v>2.7998569857676805</v>
      </c>
      <c r="F319" s="156">
        <f t="shared" si="130"/>
        <v>2.8953562222158866</v>
      </c>
      <c r="G319" s="156">
        <f t="shared" si="130"/>
        <v>2.9917629377428487</v>
      </c>
      <c r="H319" s="156">
        <f t="shared" si="130"/>
        <v>3.0889733757813058</v>
      </c>
      <c r="I319" s="156">
        <f t="shared" si="130"/>
        <v>3.1871804568361775</v>
      </c>
      <c r="J319" s="156">
        <f t="shared" si="130"/>
        <v>3.287186642942082</v>
      </c>
      <c r="K319" s="156">
        <f t="shared" si="130"/>
        <v>3.3896666613144917</v>
      </c>
      <c r="L319" s="156">
        <f t="shared" si="130"/>
        <v>3.4947873343064808</v>
      </c>
      <c r="M319" s="156">
        <f t="shared" si="130"/>
        <v>3.6203440727988814</v>
      </c>
      <c r="N319" s="156">
        <f t="shared" si="130"/>
        <v>3.7721606037146627</v>
      </c>
      <c r="O319" s="156">
        <f t="shared" si="130"/>
        <v>3.9534565617362762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0.78523006164569886</v>
      </c>
      <c r="D320" s="155">
        <f t="shared" si="133"/>
        <v>0.77562902658267463</v>
      </c>
      <c r="E320" s="155">
        <f t="shared" si="133"/>
        <v>0.77971779802049479</v>
      </c>
      <c r="F320" s="155">
        <f t="shared" si="133"/>
        <v>0.79302565109886092</v>
      </c>
      <c r="G320" s="155">
        <f t="shared" si="133"/>
        <v>0.78306070453267462</v>
      </c>
      <c r="H320" s="155">
        <f t="shared" si="133"/>
        <v>0.7784676274091159</v>
      </c>
      <c r="I320" s="155">
        <f t="shared" si="133"/>
        <v>0.8014797127915696</v>
      </c>
      <c r="J320" s="155">
        <f t="shared" si="133"/>
        <v>0.7833281688218996</v>
      </c>
      <c r="K320" s="155">
        <f t="shared" si="133"/>
        <v>0.8110837998539886</v>
      </c>
      <c r="L320" s="155">
        <f t="shared" si="133"/>
        <v>0.75127152392234575</v>
      </c>
      <c r="M320" s="155">
        <f t="shared" si="133"/>
        <v>0.84939657861223949</v>
      </c>
      <c r="N320" s="155">
        <f t="shared" si="133"/>
        <v>0.79385457274123516</v>
      </c>
      <c r="O320" s="155">
        <f t="shared" si="133"/>
        <v>0.8136779881822761</v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0.72488958307309137</v>
      </c>
      <c r="D325" s="157">
        <f t="shared" si="148"/>
        <v>0.72590247705034727</v>
      </c>
      <c r="E325" s="157">
        <f t="shared" si="148"/>
        <v>0.72699327689904147</v>
      </c>
      <c r="F325" s="157">
        <f t="shared" si="148"/>
        <v>0.72809455487664432</v>
      </c>
      <c r="G325" s="157">
        <f t="shared" si="148"/>
        <v>0.7292682040504217</v>
      </c>
      <c r="H325" s="157">
        <f t="shared" si="148"/>
        <v>0.73050728703968426</v>
      </c>
      <c r="I325" s="157">
        <f t="shared" si="148"/>
        <v>0.73182792351966763</v>
      </c>
      <c r="J325" s="157">
        <f t="shared" si="148"/>
        <v>0.7332946379776305</v>
      </c>
      <c r="K325" s="157">
        <f t="shared" si="148"/>
        <v>0.73496461203336527</v>
      </c>
      <c r="L325" s="157">
        <f t="shared" si="148"/>
        <v>0.73685785852484953</v>
      </c>
      <c r="M325" s="157">
        <f t="shared" si="148"/>
        <v>0.74028623027766005</v>
      </c>
      <c r="N325" s="157">
        <f t="shared" si="148"/>
        <v>0.7458261357137973</v>
      </c>
      <c r="O325" s="157">
        <f t="shared" si="148"/>
        <v>0.75421675139119992</v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0.84428774977364596</v>
      </c>
      <c r="D326" s="158">
        <f t="shared" si="151"/>
        <v>0.83822844161405086</v>
      </c>
      <c r="E326" s="158">
        <f t="shared" si="151"/>
        <v>0.84193078478971806</v>
      </c>
      <c r="F326" s="158">
        <f t="shared" si="151"/>
        <v>0.84240654736830667</v>
      </c>
      <c r="G326" s="158">
        <f t="shared" si="151"/>
        <v>0.84142130304867446</v>
      </c>
      <c r="H326" s="158">
        <f t="shared" si="151"/>
        <v>0.84457703957530716</v>
      </c>
      <c r="I326" s="158">
        <f t="shared" si="151"/>
        <v>0.83670393243894547</v>
      </c>
      <c r="J326" s="158">
        <f t="shared" si="151"/>
        <v>0.85074357447136728</v>
      </c>
      <c r="K326" s="158">
        <f t="shared" si="151"/>
        <v>0.84767858968441112</v>
      </c>
      <c r="L326" s="158">
        <f t="shared" si="151"/>
        <v>0.86920353363896863</v>
      </c>
      <c r="M326" s="158">
        <f t="shared" si="151"/>
        <v>0.86019453334667562</v>
      </c>
      <c r="N326" s="158">
        <f t="shared" si="151"/>
        <v>0.86908553187295012</v>
      </c>
      <c r="O326" s="158">
        <f t="shared" si="151"/>
        <v>0.87162368354460573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0.72488958307309126</v>
      </c>
      <c r="D327" s="156">
        <f t="shared" si="154"/>
        <v>0.72590247705034727</v>
      </c>
      <c r="E327" s="156">
        <f t="shared" si="154"/>
        <v>0.72699327689904147</v>
      </c>
      <c r="F327" s="156">
        <f t="shared" si="154"/>
        <v>0.72809455487664443</v>
      </c>
      <c r="G327" s="156">
        <f t="shared" si="154"/>
        <v>0.72926820405042159</v>
      </c>
      <c r="H327" s="156">
        <f t="shared" si="154"/>
        <v>0.73050728703968426</v>
      </c>
      <c r="I327" s="156">
        <f t="shared" si="154"/>
        <v>0.73182792351966763</v>
      </c>
      <c r="J327" s="156">
        <f t="shared" si="154"/>
        <v>0.7332946379776305</v>
      </c>
      <c r="K327" s="156">
        <f t="shared" si="154"/>
        <v>0.73496461203336527</v>
      </c>
      <c r="L327" s="156">
        <f t="shared" si="154"/>
        <v>0.73685785852484953</v>
      </c>
      <c r="M327" s="156">
        <f t="shared" si="154"/>
        <v>0.74028623027766005</v>
      </c>
      <c r="N327" s="156">
        <f t="shared" si="154"/>
        <v>0.7458261357137973</v>
      </c>
      <c r="O327" s="156">
        <f t="shared" si="154"/>
        <v>0.75421675139119992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0.76926095304497577</v>
      </c>
      <c r="D329" s="155">
        <f t="shared" si="160"/>
        <v>0.77054993018673257</v>
      </c>
      <c r="E329" s="155">
        <f t="shared" si="160"/>
        <v>0.77188657057894694</v>
      </c>
      <c r="F329" s="155">
        <f t="shared" si="160"/>
        <v>0.77322971050531475</v>
      </c>
      <c r="G329" s="155">
        <f t="shared" si="160"/>
        <v>0.774616745481847</v>
      </c>
      <c r="H329" s="155">
        <f t="shared" si="160"/>
        <v>0.77604309877345601</v>
      </c>
      <c r="I329" s="155">
        <f t="shared" si="160"/>
        <v>0.77751798463637944</v>
      </c>
      <c r="J329" s="155">
        <f t="shared" si="160"/>
        <v>0.77907915062608446</v>
      </c>
      <c r="K329" s="155">
        <f t="shared" si="160"/>
        <v>0.78075869209350512</v>
      </c>
      <c r="L329" s="155">
        <f t="shared" si="160"/>
        <v>0.7825651958608596</v>
      </c>
      <c r="M329" s="155">
        <f t="shared" si="160"/>
        <v>0.78502300253222468</v>
      </c>
      <c r="N329" s="155">
        <f t="shared" si="160"/>
        <v>0.78828079082346858</v>
      </c>
      <c r="O329" s="155">
        <f t="shared" si="160"/>
        <v>0.7927000699358463</v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0.76926095304497577</v>
      </c>
      <c r="D331" s="159">
        <f t="shared" si="166"/>
        <v>0.77054993018673257</v>
      </c>
      <c r="E331" s="159">
        <f t="shared" si="166"/>
        <v>0.77188657057894694</v>
      </c>
      <c r="F331" s="159">
        <f t="shared" si="166"/>
        <v>0.77322971050531475</v>
      </c>
      <c r="G331" s="159">
        <f t="shared" si="166"/>
        <v>0.774616745481847</v>
      </c>
      <c r="H331" s="159">
        <f t="shared" si="166"/>
        <v>0.77604309877345601</v>
      </c>
      <c r="I331" s="159">
        <f t="shared" si="166"/>
        <v>0.77751798463637944</v>
      </c>
      <c r="J331" s="159">
        <f t="shared" si="166"/>
        <v>0.77907915062608446</v>
      </c>
      <c r="K331" s="159">
        <f t="shared" si="166"/>
        <v>0.78075869209350512</v>
      </c>
      <c r="L331" s="159">
        <f t="shared" si="166"/>
        <v>0.7825651958608596</v>
      </c>
      <c r="M331" s="159">
        <f t="shared" si="166"/>
        <v>0.78502300253222468</v>
      </c>
      <c r="N331" s="159">
        <f t="shared" si="166"/>
        <v>0.78828079082346858</v>
      </c>
      <c r="O331" s="159">
        <f t="shared" si="166"/>
        <v>0.7927000699358463</v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10698.177637064027</v>
      </c>
      <c r="D351" s="117">
        <f t="shared" si="174"/>
        <v>12482.687473164628</v>
      </c>
      <c r="E351" s="117">
        <f t="shared" si="174"/>
        <v>12583.20215055161</v>
      </c>
      <c r="F351" s="117">
        <f t="shared" si="174"/>
        <v>11500.624345745926</v>
      </c>
      <c r="G351" s="117">
        <f t="shared" si="174"/>
        <v>11533.839877990669</v>
      </c>
      <c r="H351" s="117">
        <f t="shared" si="174"/>
        <v>11078.432341736174</v>
      </c>
      <c r="I351" s="117">
        <f t="shared" si="174"/>
        <v>11294.364622600066</v>
      </c>
      <c r="J351" s="117">
        <f t="shared" si="174"/>
        <v>10751.178486602945</v>
      </c>
      <c r="K351" s="117">
        <f t="shared" si="174"/>
        <v>11783.289271356916</v>
      </c>
      <c r="L351" s="117">
        <f t="shared" si="174"/>
        <v>8690.3731359407811</v>
      </c>
      <c r="M351" s="117">
        <f t="shared" si="174"/>
        <v>12075.471622985944</v>
      </c>
      <c r="N351" s="117">
        <f t="shared" si="174"/>
        <v>14231.19000369477</v>
      </c>
      <c r="O351" s="117">
        <f t="shared" si="174"/>
        <v>11983.361844322721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9269.0412858826166</v>
      </c>
      <c r="D352" s="122">
        <f t="shared" si="177"/>
        <v>10877.703771385099</v>
      </c>
      <c r="E352" s="122">
        <f t="shared" si="177"/>
        <v>10955.893717833904</v>
      </c>
      <c r="F352" s="122">
        <f t="shared" si="177"/>
        <v>9938.6419548534577</v>
      </c>
      <c r="G352" s="122">
        <f t="shared" si="177"/>
        <v>9948.8159798090583</v>
      </c>
      <c r="H352" s="122">
        <f t="shared" si="177"/>
        <v>9466.8163204448829</v>
      </c>
      <c r="I352" s="122">
        <f t="shared" si="177"/>
        <v>9709.0012312230356</v>
      </c>
      <c r="J352" s="122">
        <f t="shared" si="177"/>
        <v>9230.6636414891909</v>
      </c>
      <c r="K352" s="122">
        <f t="shared" si="177"/>
        <v>10252.882015077992</v>
      </c>
      <c r="L352" s="122">
        <f t="shared" si="177"/>
        <v>7031.3007042594691</v>
      </c>
      <c r="M352" s="122">
        <f t="shared" si="177"/>
        <v>10534.930713772044</v>
      </c>
      <c r="N352" s="122">
        <f t="shared" si="177"/>
        <v>12621.9754345232</v>
      </c>
      <c r="O352" s="122">
        <f t="shared" si="177"/>
        <v>10411.014521680967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9269.0412858826166</v>
      </c>
      <c r="D353" s="98">
        <v>10877.703771385099</v>
      </c>
      <c r="E353" s="98">
        <v>10955.893717833904</v>
      </c>
      <c r="F353" s="98">
        <v>9938.6419548534577</v>
      </c>
      <c r="G353" s="98">
        <v>9948.8159798090583</v>
      </c>
      <c r="H353" s="98">
        <v>9466.8163204448829</v>
      </c>
      <c r="I353" s="98">
        <v>9709.0012312230356</v>
      </c>
      <c r="J353" s="98">
        <v>9230.6636414891909</v>
      </c>
      <c r="K353" s="98">
        <v>10252.882015077992</v>
      </c>
      <c r="L353" s="98">
        <v>7031.3007042594691</v>
      </c>
      <c r="M353" s="98">
        <v>10534.930713772044</v>
      </c>
      <c r="N353" s="98">
        <v>12621.9754345232</v>
      </c>
      <c r="O353" s="98">
        <v>10411.014521680967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16.517112990313404</v>
      </c>
      <c r="D354" s="122">
        <f t="shared" si="178"/>
        <v>3.9552140100341062</v>
      </c>
      <c r="E354" s="122">
        <f t="shared" si="178"/>
        <v>36.787630451335055</v>
      </c>
      <c r="F354" s="122">
        <f t="shared" si="178"/>
        <v>28.362447251519956</v>
      </c>
      <c r="G354" s="122">
        <f t="shared" si="178"/>
        <v>30.791885179989571</v>
      </c>
      <c r="H354" s="122">
        <f t="shared" si="178"/>
        <v>50.169901546084624</v>
      </c>
      <c r="I354" s="122">
        <f t="shared" si="178"/>
        <v>30.537119646378979</v>
      </c>
      <c r="J354" s="122">
        <f t="shared" si="178"/>
        <v>38.032562070717063</v>
      </c>
      <c r="K354" s="122">
        <f t="shared" si="178"/>
        <v>42.654742720587514</v>
      </c>
      <c r="L354" s="122">
        <f t="shared" si="178"/>
        <v>47.935600460623476</v>
      </c>
      <c r="M354" s="122">
        <f t="shared" si="178"/>
        <v>61.59869866669316</v>
      </c>
      <c r="N354" s="122">
        <f t="shared" si="178"/>
        <v>73.067674171925276</v>
      </c>
      <c r="O354" s="122">
        <f t="shared" si="178"/>
        <v>82.510991884751178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16.517112990313404</v>
      </c>
      <c r="D355" s="98">
        <f>RES_hhdet_in_fech!D165</f>
        <v>3.9552140100341062</v>
      </c>
      <c r="E355" s="98">
        <f>RES_hhdet_in_fech!E165</f>
        <v>36.787630451335055</v>
      </c>
      <c r="F355" s="98">
        <f>RES_hhdet_in_fech!F165</f>
        <v>28.362447251519956</v>
      </c>
      <c r="G355" s="98">
        <f>RES_hhdet_in_fech!G165</f>
        <v>30.791885179989571</v>
      </c>
      <c r="H355" s="98">
        <f>RES_hhdet_in_fech!H165</f>
        <v>50.169901546084624</v>
      </c>
      <c r="I355" s="98">
        <f>RES_hhdet_in_fech!I165</f>
        <v>30.537119646378979</v>
      </c>
      <c r="J355" s="98">
        <f>RES_hhdet_in_fech!J165</f>
        <v>38.032562070717063</v>
      </c>
      <c r="K355" s="98">
        <f>RES_hhdet_in_fech!K165</f>
        <v>42.654742720587514</v>
      </c>
      <c r="L355" s="98">
        <f>RES_hhdet_in_fech!L165</f>
        <v>47.935600460623476</v>
      </c>
      <c r="M355" s="98">
        <f>RES_hhdet_in_fech!M165</f>
        <v>61.59869866669316</v>
      </c>
      <c r="N355" s="98">
        <f>RES_hhdet_in_fech!N165</f>
        <v>73.067674171925276</v>
      </c>
      <c r="O355" s="98">
        <f>RES_hhdet_in_fech!O165</f>
        <v>82.510991884751178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1172.9501414167837</v>
      </c>
      <c r="D356" s="122">
        <v>1361.2342529370151</v>
      </c>
      <c r="E356" s="122">
        <v>1351.5633068137865</v>
      </c>
      <c r="F356" s="122">
        <v>1287.8926800325494</v>
      </c>
      <c r="G356" s="122">
        <v>1308.068972721419</v>
      </c>
      <c r="H356" s="122">
        <v>1292.3090002699253</v>
      </c>
      <c r="I356" s="122">
        <v>1303.3847990478616</v>
      </c>
      <c r="J356" s="122">
        <v>1224.6903261691598</v>
      </c>
      <c r="K356" s="122">
        <v>1252.6718518728219</v>
      </c>
      <c r="L356" s="122">
        <v>1324.3610781773209</v>
      </c>
      <c r="M356" s="122">
        <v>1193.778354064568</v>
      </c>
      <c r="N356" s="122">
        <v>1252.2639777912793</v>
      </c>
      <c r="O356" s="122">
        <v>1213.0499550059992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1270.4240229441673</v>
      </c>
      <c r="D361" s="101">
        <v>1454.3041071709561</v>
      </c>
      <c r="E361" s="101">
        <v>1449.3706973941764</v>
      </c>
      <c r="F361" s="101">
        <v>1402.4057222346553</v>
      </c>
      <c r="G361" s="101">
        <v>1404.3588042850513</v>
      </c>
      <c r="H361" s="101">
        <v>1377.1217164633556</v>
      </c>
      <c r="I361" s="101">
        <v>1427.3364856280773</v>
      </c>
      <c r="J361" s="101">
        <v>1308.2229260280833</v>
      </c>
      <c r="K361" s="101">
        <v>1382.2388734335182</v>
      </c>
      <c r="L361" s="101">
        <v>1350.3320533326366</v>
      </c>
      <c r="M361" s="101">
        <v>1369.3927481228145</v>
      </c>
      <c r="N361" s="101">
        <v>1332.9008649134082</v>
      </c>
      <c r="O361" s="101">
        <v>1308.7040246525746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1091.0206558643906</v>
      </c>
      <c r="D362" s="104">
        <v>1259.7453588854451</v>
      </c>
      <c r="E362" s="104">
        <v>1251.8798153910616</v>
      </c>
      <c r="F362" s="104">
        <v>1212.5914595103022</v>
      </c>
      <c r="G362" s="104">
        <v>1217.5019645955699</v>
      </c>
      <c r="H362" s="104">
        <v>1191.1861463469897</v>
      </c>
      <c r="I362" s="104">
        <v>1248.551831271817</v>
      </c>
      <c r="J362" s="104">
        <v>1127.6717403089158</v>
      </c>
      <c r="K362" s="104">
        <v>1198.6548314880683</v>
      </c>
      <c r="L362" s="104">
        <v>1144.291045650969</v>
      </c>
      <c r="M362" s="104">
        <v>1178.8175736790326</v>
      </c>
      <c r="N362" s="104">
        <v>1143.8687312330835</v>
      </c>
      <c r="O362" s="104">
        <v>1132.3922010402787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617.51671661786725</v>
      </c>
      <c r="D363" s="98">
        <v>743.49803560172381</v>
      </c>
      <c r="E363" s="98">
        <v>724.8307210488739</v>
      </c>
      <c r="F363" s="98">
        <v>702.80488369491002</v>
      </c>
      <c r="G363" s="98">
        <v>713.14074656085882</v>
      </c>
      <c r="H363" s="98">
        <v>686.98583812688514</v>
      </c>
      <c r="I363" s="98">
        <v>760.27156469362524</v>
      </c>
      <c r="J363" s="98">
        <v>631.07937482728391</v>
      </c>
      <c r="K363" s="98">
        <v>688.89213555452488</v>
      </c>
      <c r="L363" s="98">
        <v>568.7771043462842</v>
      </c>
      <c r="M363" s="98">
        <v>634.56450985841047</v>
      </c>
      <c r="N363" s="98">
        <v>589.15957774448157</v>
      </c>
      <c r="O363" s="98">
        <v>591.46561197809194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473.50393924652366</v>
      </c>
      <c r="D364" s="98">
        <v>516.24732328372124</v>
      </c>
      <c r="E364" s="98">
        <v>527.0490943421878</v>
      </c>
      <c r="F364" s="98">
        <v>509.78657581539215</v>
      </c>
      <c r="G364" s="98">
        <v>504.36121803471093</v>
      </c>
      <c r="H364" s="98">
        <v>504.20030822010449</v>
      </c>
      <c r="I364" s="98">
        <v>488.28026657819191</v>
      </c>
      <c r="J364" s="98">
        <v>496.59236548163199</v>
      </c>
      <c r="K364" s="98">
        <v>509.76269593354357</v>
      </c>
      <c r="L364" s="98">
        <v>575.51394130468464</v>
      </c>
      <c r="M364" s="98">
        <v>544.25306382062206</v>
      </c>
      <c r="N364" s="98">
        <v>554.70915348860183</v>
      </c>
      <c r="O364" s="98">
        <v>540.92658906218696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239.66909677431335</v>
      </c>
      <c r="D365" s="122">
        <v>239.79423483247996</v>
      </c>
      <c r="E365" s="122">
        <v>238.95749545258417</v>
      </c>
      <c r="F365" s="122">
        <v>245.72726360839869</v>
      </c>
      <c r="G365" s="122">
        <v>246.16304028020275</v>
      </c>
      <c r="H365" s="122">
        <v>269.13711947528071</v>
      </c>
      <c r="I365" s="122">
        <v>251.44147268279121</v>
      </c>
      <c r="J365" s="122">
        <v>257.79195687387534</v>
      </c>
      <c r="K365" s="122">
        <v>235.08066168551554</v>
      </c>
      <c r="L365" s="122">
        <v>286.77575304336796</v>
      </c>
      <c r="M365" s="122">
        <v>285.1638564826369</v>
      </c>
      <c r="N365" s="122">
        <v>283.88291720836645</v>
      </c>
      <c r="O365" s="122">
        <v>276.78637575100271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239.66909677431335</v>
      </c>
      <c r="D367" s="33">
        <v>239.79423483247996</v>
      </c>
      <c r="E367" s="33">
        <v>238.95749545258417</v>
      </c>
      <c r="F367" s="33">
        <v>245.72726360839869</v>
      </c>
      <c r="G367" s="33">
        <v>246.16304028020275</v>
      </c>
      <c r="H367" s="33">
        <v>269.13711947528071</v>
      </c>
      <c r="I367" s="33">
        <v>251.44147268279121</v>
      </c>
      <c r="J367" s="33">
        <v>257.79195687387534</v>
      </c>
      <c r="K367" s="33">
        <v>235.08066168551554</v>
      </c>
      <c r="L367" s="33">
        <v>286.77575304336796</v>
      </c>
      <c r="M367" s="33">
        <v>285.1638564826369</v>
      </c>
      <c r="N367" s="33">
        <v>283.88291720836645</v>
      </c>
      <c r="O367" s="33">
        <v>276.78637575100271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8396.5808530029608</v>
      </c>
      <c r="D369" s="117">
        <f t="shared" si="179"/>
        <v>9795.8874938493245</v>
      </c>
      <c r="E369" s="117">
        <f t="shared" si="179"/>
        <v>9987.2059516461868</v>
      </c>
      <c r="F369" s="117">
        <f t="shared" si="179"/>
        <v>9172.9172255345493</v>
      </c>
      <c r="G369" s="117">
        <f t="shared" si="179"/>
        <v>9231.8147843971838</v>
      </c>
      <c r="H369" s="117">
        <f t="shared" si="179"/>
        <v>8946.7271926933972</v>
      </c>
      <c r="I369" s="117">
        <f t="shared" si="179"/>
        <v>9146.0862779483632</v>
      </c>
      <c r="J369" s="117">
        <f t="shared" si="179"/>
        <v>8746.6735527732944</v>
      </c>
      <c r="K369" s="117">
        <f t="shared" si="179"/>
        <v>9675.9639317311121</v>
      </c>
      <c r="L369" s="117">
        <f t="shared" si="179"/>
        <v>7132.6578880613615</v>
      </c>
      <c r="M369" s="117">
        <f t="shared" si="179"/>
        <v>10133.224138355989</v>
      </c>
      <c r="N369" s="117">
        <f t="shared" si="179"/>
        <v>11983.650849378164</v>
      </c>
      <c r="O369" s="117">
        <f t="shared" si="179"/>
        <v>10292.019034745936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7248.0664048724529</v>
      </c>
      <c r="D370" s="122">
        <f t="shared" si="182"/>
        <v>8544.6045455000494</v>
      </c>
      <c r="E370" s="122">
        <f t="shared" si="182"/>
        <v>8645.9198003840029</v>
      </c>
      <c r="F370" s="122">
        <f t="shared" si="182"/>
        <v>7879.4622853761357</v>
      </c>
      <c r="G370" s="122">
        <f t="shared" si="182"/>
        <v>7924.713339056123</v>
      </c>
      <c r="H370" s="122">
        <f t="shared" si="182"/>
        <v>7576.8709770398382</v>
      </c>
      <c r="I370" s="122">
        <f t="shared" si="182"/>
        <v>7808.6222255112516</v>
      </c>
      <c r="J370" s="122">
        <f t="shared" si="182"/>
        <v>7461.4786533660499</v>
      </c>
      <c r="K370" s="122">
        <f t="shared" si="182"/>
        <v>8331.8154568429891</v>
      </c>
      <c r="L370" s="122">
        <f t="shared" si="182"/>
        <v>5745.7576699349538</v>
      </c>
      <c r="M370" s="122">
        <f t="shared" si="182"/>
        <v>8672.3642183524389</v>
      </c>
      <c r="N370" s="122">
        <f t="shared" si="182"/>
        <v>10490.132911934747</v>
      </c>
      <c r="O370" s="122">
        <f t="shared" si="182"/>
        <v>8759.374786094806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7248.0664048724529</v>
      </c>
      <c r="D371" s="98">
        <v>8544.6045455000494</v>
      </c>
      <c r="E371" s="98">
        <v>8645.9198003840029</v>
      </c>
      <c r="F371" s="98">
        <v>7879.4622853761357</v>
      </c>
      <c r="G371" s="98">
        <v>7924.713339056123</v>
      </c>
      <c r="H371" s="98">
        <v>7576.8709770398382</v>
      </c>
      <c r="I371" s="98">
        <v>7808.6222255112516</v>
      </c>
      <c r="J371" s="98">
        <v>7461.4786533660499</v>
      </c>
      <c r="K371" s="98">
        <v>8331.8154568429891</v>
      </c>
      <c r="L371" s="98">
        <v>5745.7576699349538</v>
      </c>
      <c r="M371" s="98">
        <v>8672.3642183524389</v>
      </c>
      <c r="N371" s="98">
        <v>10490.132911934747</v>
      </c>
      <c r="O371" s="98">
        <v>8759.374786094806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43.110658478440207</v>
      </c>
      <c r="D372" s="122">
        <f t="shared" si="183"/>
        <v>10.696718883395212</v>
      </c>
      <c r="E372" s="122">
        <f t="shared" si="183"/>
        <v>103.00010410901029</v>
      </c>
      <c r="F372" s="122">
        <f t="shared" si="183"/>
        <v>82.119388126958171</v>
      </c>
      <c r="G372" s="122">
        <f t="shared" si="183"/>
        <v>92.122020864726096</v>
      </c>
      <c r="H372" s="122">
        <f t="shared" si="183"/>
        <v>154.9734901414248</v>
      </c>
      <c r="I372" s="122">
        <f t="shared" si="183"/>
        <v>97.327310945007156</v>
      </c>
      <c r="J372" s="122">
        <f t="shared" si="183"/>
        <v>125.02013003572678</v>
      </c>
      <c r="K372" s="122">
        <f t="shared" si="183"/>
        <v>144.5853593469225</v>
      </c>
      <c r="L372" s="122">
        <f t="shared" si="183"/>
        <v>167.52472935216284</v>
      </c>
      <c r="M372" s="122">
        <f t="shared" si="183"/>
        <v>223.00848361008693</v>
      </c>
      <c r="N372" s="122">
        <f t="shared" si="183"/>
        <v>275.62300191639594</v>
      </c>
      <c r="O372" s="122">
        <f t="shared" si="183"/>
        <v>326.20362228213816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43.110658478440207</v>
      </c>
      <c r="D373" s="98">
        <f>RES_hhdet_in_tesh!D165</f>
        <v>10.696718883395212</v>
      </c>
      <c r="E373" s="98">
        <f>RES_hhdet_in_tesh!E165</f>
        <v>103.00010410901029</v>
      </c>
      <c r="F373" s="98">
        <f>RES_hhdet_in_tesh!F165</f>
        <v>82.119388126958171</v>
      </c>
      <c r="G373" s="98">
        <f>RES_hhdet_in_tesh!G165</f>
        <v>92.122020864726096</v>
      </c>
      <c r="H373" s="98">
        <f>RES_hhdet_in_tesh!H165</f>
        <v>154.9734901414248</v>
      </c>
      <c r="I373" s="98">
        <f>RES_hhdet_in_tesh!I165</f>
        <v>97.327310945007156</v>
      </c>
      <c r="J373" s="98">
        <f>RES_hhdet_in_tesh!J165</f>
        <v>125.02013003572678</v>
      </c>
      <c r="K373" s="98">
        <f>RES_hhdet_in_tesh!K165</f>
        <v>144.5853593469225</v>
      </c>
      <c r="L373" s="98">
        <f>RES_hhdet_in_tesh!L165</f>
        <v>167.52472935216284</v>
      </c>
      <c r="M373" s="98">
        <f>RES_hhdet_in_tesh!M165</f>
        <v>223.00848361008693</v>
      </c>
      <c r="N373" s="98">
        <f>RES_hhdet_in_tesh!N165</f>
        <v>275.62300191639594</v>
      </c>
      <c r="O373" s="98">
        <f>RES_hhdet_in_tesh!O165</f>
        <v>326.20362228213816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921.03571185203225</v>
      </c>
      <c r="D374" s="122">
        <v>1055.8127985565311</v>
      </c>
      <c r="E374" s="122">
        <v>1053.8379654741439</v>
      </c>
      <c r="F374" s="122">
        <v>1021.3319311282696</v>
      </c>
      <c r="G374" s="122">
        <v>1024.2974113565663</v>
      </c>
      <c r="H374" s="122">
        <v>1006.0207213195754</v>
      </c>
      <c r="I374" s="122">
        <v>1044.6364743977779</v>
      </c>
      <c r="J374" s="122">
        <v>959.33443057198281</v>
      </c>
      <c r="K374" s="122">
        <v>1016.0218455871411</v>
      </c>
      <c r="L374" s="122">
        <v>994.9547654257168</v>
      </c>
      <c r="M374" s="122">
        <v>1013.9912495637947</v>
      </c>
      <c r="N374" s="122">
        <v>994.11548504873576</v>
      </c>
      <c r="O374" s="122">
        <v>987.03204695388195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920.9171403180369</v>
      </c>
      <c r="D379" s="101">
        <v>1055.682953779891</v>
      </c>
      <c r="E379" s="101">
        <v>1053.6827527400412</v>
      </c>
      <c r="F379" s="101">
        <v>1021.0839700869003</v>
      </c>
      <c r="G379" s="101">
        <v>1024.154223043357</v>
      </c>
      <c r="H379" s="101">
        <v>1005.9974490170794</v>
      </c>
      <c r="I379" s="101">
        <v>1044.5646964410557</v>
      </c>
      <c r="J379" s="101">
        <v>959.3128569357998</v>
      </c>
      <c r="K379" s="101">
        <v>1015.8966573505016</v>
      </c>
      <c r="L379" s="101">
        <v>995.00278511614977</v>
      </c>
      <c r="M379" s="101">
        <v>1013.7425952774036</v>
      </c>
      <c r="N379" s="101">
        <v>994.11230136794518</v>
      </c>
      <c r="O379" s="101">
        <v>987.04649800605353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921.13537449631372</v>
      </c>
      <c r="D380" s="104">
        <v>1055.9543890090799</v>
      </c>
      <c r="E380" s="104">
        <v>1053.9961554346039</v>
      </c>
      <c r="F380" s="104">
        <v>1021.4949847743696</v>
      </c>
      <c r="G380" s="104">
        <v>1024.4320895143255</v>
      </c>
      <c r="H380" s="104">
        <v>1006.0484690648589</v>
      </c>
      <c r="I380" s="104">
        <v>1044.6682270789761</v>
      </c>
      <c r="J380" s="104">
        <v>959.35948718075463</v>
      </c>
      <c r="K380" s="104">
        <v>1016.0740370742113</v>
      </c>
      <c r="L380" s="104">
        <v>994.62182039125253</v>
      </c>
      <c r="M380" s="104">
        <v>1014.0124326916959</v>
      </c>
      <c r="N380" s="104">
        <v>994.11976467654097</v>
      </c>
      <c r="O380" s="104">
        <v>987.01986148791138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447.63143524979</v>
      </c>
      <c r="D381" s="98">
        <v>539.70706572535858</v>
      </c>
      <c r="E381" s="98">
        <v>526.94706109241588</v>
      </c>
      <c r="F381" s="98">
        <v>511.70840895897737</v>
      </c>
      <c r="G381" s="98">
        <v>520.07087147961454</v>
      </c>
      <c r="H381" s="98">
        <v>501.84816084475443</v>
      </c>
      <c r="I381" s="98">
        <v>556.3879605007844</v>
      </c>
      <c r="J381" s="98">
        <v>462.76712169912253</v>
      </c>
      <c r="K381" s="98">
        <v>506.31134114066776</v>
      </c>
      <c r="L381" s="98">
        <v>419.10787908656789</v>
      </c>
      <c r="M381" s="98">
        <v>469.75936887107383</v>
      </c>
      <c r="N381" s="98">
        <v>439.41061118793925</v>
      </c>
      <c r="O381" s="98">
        <v>446.09327242572448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473.50393924652366</v>
      </c>
      <c r="D382" s="98">
        <v>516.24732328372124</v>
      </c>
      <c r="E382" s="98">
        <v>527.0490943421878</v>
      </c>
      <c r="F382" s="98">
        <v>509.78657581539215</v>
      </c>
      <c r="G382" s="98">
        <v>504.36121803471093</v>
      </c>
      <c r="H382" s="98">
        <v>504.20030822010449</v>
      </c>
      <c r="I382" s="98">
        <v>488.28026657819191</v>
      </c>
      <c r="J382" s="98">
        <v>496.59236548163199</v>
      </c>
      <c r="K382" s="98">
        <v>509.76269593354357</v>
      </c>
      <c r="L382" s="98">
        <v>575.51394130468464</v>
      </c>
      <c r="M382" s="98">
        <v>544.25306382062206</v>
      </c>
      <c r="N382" s="98">
        <v>554.70915348860183</v>
      </c>
      <c r="O382" s="98">
        <v>540.92658906218696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184.36807780003676</v>
      </c>
      <c r="D383" s="122">
        <v>184.77343090934841</v>
      </c>
      <c r="E383" s="122">
        <v>184.44808167902949</v>
      </c>
      <c r="F383" s="122">
        <v>190.00362090318524</v>
      </c>
      <c r="G383" s="122">
        <v>190.68201311976748</v>
      </c>
      <c r="H383" s="122">
        <v>208.86200419255869</v>
      </c>
      <c r="I383" s="122">
        <v>195.50026709432706</v>
      </c>
      <c r="J383" s="122">
        <v>200.84033879953498</v>
      </c>
      <c r="K383" s="122">
        <v>183.54126995405883</v>
      </c>
      <c r="L383" s="122">
        <v>224.42072334852872</v>
      </c>
      <c r="M383" s="122">
        <v>223.86018682966801</v>
      </c>
      <c r="N383" s="122">
        <v>223.77945047828436</v>
      </c>
      <c r="O383" s="122">
        <v>219.40857941510924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184.36807780003676</v>
      </c>
      <c r="D385" s="33">
        <v>184.77343090934841</v>
      </c>
      <c r="E385" s="33">
        <v>184.44808167902949</v>
      </c>
      <c r="F385" s="33">
        <v>190.00362090318524</v>
      </c>
      <c r="G385" s="33">
        <v>190.68201311976748</v>
      </c>
      <c r="H385" s="33">
        <v>208.86200419255869</v>
      </c>
      <c r="I385" s="33">
        <v>195.50026709432706</v>
      </c>
      <c r="J385" s="33">
        <v>200.84033879953498</v>
      </c>
      <c r="K385" s="33">
        <v>183.54126995405883</v>
      </c>
      <c r="L385" s="33">
        <v>224.42072334852872</v>
      </c>
      <c r="M385" s="33">
        <v>223.86018682966801</v>
      </c>
      <c r="N385" s="33">
        <v>223.77945047828436</v>
      </c>
      <c r="O385" s="33">
        <v>219.40857941510924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99.272783421037175</v>
      </c>
      <c r="D405" s="118">
        <f t="shared" si="189"/>
        <v>115.07423436261658</v>
      </c>
      <c r="E405" s="118">
        <f t="shared" si="189"/>
        <v>115.17202468561743</v>
      </c>
      <c r="F405" s="118">
        <f t="shared" si="189"/>
        <v>103.54365666721785</v>
      </c>
      <c r="G405" s="118">
        <f t="shared" si="189"/>
        <v>102.45157537053355</v>
      </c>
      <c r="H405" s="118">
        <f t="shared" si="189"/>
        <v>97.603664015938392</v>
      </c>
      <c r="I405" s="118">
        <f t="shared" si="189"/>
        <v>97.804433406713017</v>
      </c>
      <c r="J405" s="118">
        <f t="shared" si="189"/>
        <v>91.908624784414812</v>
      </c>
      <c r="K405" s="118">
        <f t="shared" si="189"/>
        <v>100.47298644143787</v>
      </c>
      <c r="L405" s="118">
        <f t="shared" si="189"/>
        <v>73.584223970434266</v>
      </c>
      <c r="M405" s="118">
        <f t="shared" si="189"/>
        <v>100.03029421409687</v>
      </c>
      <c r="N405" s="118">
        <f t="shared" si="189"/>
        <v>117.28383338594293</v>
      </c>
      <c r="O405" s="118">
        <f t="shared" si="189"/>
        <v>97.66023635940752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86.011240354259385</v>
      </c>
      <c r="D406" s="123">
        <f t="shared" si="192"/>
        <v>100.27836039366476</v>
      </c>
      <c r="E406" s="123">
        <f t="shared" si="192"/>
        <v>100.27753242985557</v>
      </c>
      <c r="F406" s="123">
        <f t="shared" si="192"/>
        <v>89.480648995583493</v>
      </c>
      <c r="G406" s="123">
        <f t="shared" si="192"/>
        <v>88.372292400902083</v>
      </c>
      <c r="H406" s="123">
        <f t="shared" si="192"/>
        <v>83.404937714905884</v>
      </c>
      <c r="I406" s="123">
        <f t="shared" si="192"/>
        <v>84.07585518044354</v>
      </c>
      <c r="J406" s="123">
        <f t="shared" si="192"/>
        <v>78.910195956093034</v>
      </c>
      <c r="K406" s="123">
        <f t="shared" si="192"/>
        <v>87.423609143728228</v>
      </c>
      <c r="L406" s="123">
        <f t="shared" si="192"/>
        <v>59.536316534662845</v>
      </c>
      <c r="M406" s="123">
        <f t="shared" si="192"/>
        <v>87.268824914282177</v>
      </c>
      <c r="N406" s="123">
        <f t="shared" si="192"/>
        <v>104.0217763574056</v>
      </c>
      <c r="O406" s="123">
        <f t="shared" si="192"/>
        <v>84.846151867664972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86.011240354259385</v>
      </c>
      <c r="D407" s="99">
        <v>100.27836039366476</v>
      </c>
      <c r="E407" s="99">
        <v>100.27753242985557</v>
      </c>
      <c r="F407" s="99">
        <v>89.480648995583493</v>
      </c>
      <c r="G407" s="99">
        <v>88.372292400902083</v>
      </c>
      <c r="H407" s="99">
        <v>83.404937714905884</v>
      </c>
      <c r="I407" s="99">
        <v>84.07585518044354</v>
      </c>
      <c r="J407" s="99">
        <v>78.910195956093034</v>
      </c>
      <c r="K407" s="99">
        <v>87.423609143728228</v>
      </c>
      <c r="L407" s="99">
        <v>59.536316534662845</v>
      </c>
      <c r="M407" s="99">
        <v>87.268824914282177</v>
      </c>
      <c r="N407" s="99">
        <v>104.0217763574056</v>
      </c>
      <c r="O407" s="99">
        <v>84.846151867664972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0.15326907406616738</v>
      </c>
      <c r="D408" s="123">
        <f t="shared" si="193"/>
        <v>3.6461957805435687E-2</v>
      </c>
      <c r="E408" s="123">
        <f t="shared" si="193"/>
        <v>0.33671126250489425</v>
      </c>
      <c r="F408" s="123">
        <f t="shared" si="193"/>
        <v>0.25535583218486407</v>
      </c>
      <c r="G408" s="123">
        <f t="shared" si="193"/>
        <v>0.27351490732400374</v>
      </c>
      <c r="H408" s="123">
        <f t="shared" si="193"/>
        <v>0.44200894703928367</v>
      </c>
      <c r="I408" s="123">
        <f t="shared" si="193"/>
        <v>0.26443857487217748</v>
      </c>
      <c r="J408" s="123">
        <f t="shared" si="193"/>
        <v>0.32512905271764142</v>
      </c>
      <c r="K408" s="123">
        <f t="shared" si="193"/>
        <v>0.36370569272590658</v>
      </c>
      <c r="L408" s="123">
        <f t="shared" si="193"/>
        <v>0.40588636474812534</v>
      </c>
      <c r="M408" s="123">
        <f t="shared" si="193"/>
        <v>0.51026876160313317</v>
      </c>
      <c r="N408" s="123">
        <f t="shared" si="193"/>
        <v>0.60217430315058362</v>
      </c>
      <c r="O408" s="123">
        <f t="shared" si="193"/>
        <v>0.67243592193884749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0.15326907406616738</v>
      </c>
      <c r="D409" s="99">
        <f>RES_hhdet_in_fecs!D165</f>
        <v>3.6461957805435687E-2</v>
      </c>
      <c r="E409" s="99">
        <f>RES_hhdet_in_fecs!E165</f>
        <v>0.33671126250489425</v>
      </c>
      <c r="F409" s="99">
        <f>RES_hhdet_in_fecs!F165</f>
        <v>0.25535583218486407</v>
      </c>
      <c r="G409" s="99">
        <f>RES_hhdet_in_fecs!G165</f>
        <v>0.27351490732400374</v>
      </c>
      <c r="H409" s="99">
        <f>RES_hhdet_in_fecs!H165</f>
        <v>0.44200894703928367</v>
      </c>
      <c r="I409" s="99">
        <f>RES_hhdet_in_fecs!I165</f>
        <v>0.26443857487217748</v>
      </c>
      <c r="J409" s="99">
        <f>RES_hhdet_in_fecs!J165</f>
        <v>0.32512905271764142</v>
      </c>
      <c r="K409" s="99">
        <f>RES_hhdet_in_fecs!K165</f>
        <v>0.36370569272590658</v>
      </c>
      <c r="L409" s="99">
        <f>RES_hhdet_in_fecs!L165</f>
        <v>0.40588636474812534</v>
      </c>
      <c r="M409" s="99">
        <f>RES_hhdet_in_fecs!M165</f>
        <v>0.51026876160313317</v>
      </c>
      <c r="N409" s="99">
        <f>RES_hhdet_in_fecs!N165</f>
        <v>0.60217430315058362</v>
      </c>
      <c r="O409" s="99">
        <f>RES_hhdet_in_fecs!O165</f>
        <v>0.67243592193884749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10.88428602541874</v>
      </c>
      <c r="D410" s="123">
        <v>12.548819297258511</v>
      </c>
      <c r="E410" s="123">
        <v>12.370641484902823</v>
      </c>
      <c r="F410" s="123">
        <v>11.595293740277725</v>
      </c>
      <c r="G410" s="123">
        <v>11.619176992768484</v>
      </c>
      <c r="H410" s="123">
        <v>11.385554343454313</v>
      </c>
      <c r="I410" s="123">
        <v>11.286762561810429</v>
      </c>
      <c r="J410" s="123">
        <v>10.469513068287775</v>
      </c>
      <c r="K410" s="123">
        <v>10.681201071311339</v>
      </c>
      <c r="L410" s="123">
        <v>11.213797229407003</v>
      </c>
      <c r="M410" s="123">
        <v>9.8889719351575209</v>
      </c>
      <c r="N410" s="123">
        <v>10.320311912662213</v>
      </c>
      <c r="O410" s="123">
        <v>9.8859357549801246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11.78878619903255</v>
      </c>
      <c r="D415" s="102">
        <v>13.406802983963429</v>
      </c>
      <c r="E415" s="102">
        <v>13.265856793977919</v>
      </c>
      <c r="F415" s="102">
        <v>12.626289864421144</v>
      </c>
      <c r="G415" s="102">
        <v>12.474490144347978</v>
      </c>
      <c r="H415" s="102">
        <v>12.132774852662694</v>
      </c>
      <c r="I415" s="102">
        <v>12.360131881898276</v>
      </c>
      <c r="J415" s="102">
        <v>11.183608400931282</v>
      </c>
      <c r="K415" s="102">
        <v>11.785984744251435</v>
      </c>
      <c r="L415" s="102">
        <v>11.433701947267251</v>
      </c>
      <c r="M415" s="102">
        <v>11.343719215788616</v>
      </c>
      <c r="N415" s="102">
        <v>10.984866544533299</v>
      </c>
      <c r="O415" s="102">
        <v>10.665483195154394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10.124028685246943</v>
      </c>
      <c r="D416" s="105">
        <v>11.613222951968268</v>
      </c>
      <c r="E416" s="105">
        <v>11.458254526676667</v>
      </c>
      <c r="F416" s="105">
        <v>10.917333701763633</v>
      </c>
      <c r="G416" s="105">
        <v>10.814697933128061</v>
      </c>
      <c r="H416" s="105">
        <v>10.494637582475093</v>
      </c>
      <c r="I416" s="105">
        <v>10.811932190687701</v>
      </c>
      <c r="J416" s="105">
        <v>9.6401300554343479</v>
      </c>
      <c r="K416" s="105">
        <v>10.220612246600322</v>
      </c>
      <c r="L416" s="105">
        <v>9.6890855287110753</v>
      </c>
      <c r="M416" s="105">
        <v>9.7650404391164969</v>
      </c>
      <c r="N416" s="105">
        <v>9.4269916749407692</v>
      </c>
      <c r="O416" s="105">
        <v>9.2286030783203543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5.7301911921233719</v>
      </c>
      <c r="D417" s="99">
        <v>6.854090305545971</v>
      </c>
      <c r="E417" s="99">
        <v>6.6342589667348912</v>
      </c>
      <c r="F417" s="99">
        <v>6.3275684339926883</v>
      </c>
      <c r="G417" s="99">
        <v>6.3346113453073807</v>
      </c>
      <c r="H417" s="99">
        <v>6.0525111188914051</v>
      </c>
      <c r="I417" s="99">
        <v>6.5836310500640893</v>
      </c>
      <c r="J417" s="99">
        <v>5.3949097340779728</v>
      </c>
      <c r="K417" s="99">
        <v>5.8740007650862358</v>
      </c>
      <c r="L417" s="99">
        <v>4.8160212663804352</v>
      </c>
      <c r="M417" s="99">
        <v>5.2565793370863911</v>
      </c>
      <c r="N417" s="99">
        <v>4.8554543742284713</v>
      </c>
      <c r="O417" s="99">
        <v>4.8202392796482174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4.3938374931235735</v>
      </c>
      <c r="D418" s="99">
        <v>4.7591326464222963</v>
      </c>
      <c r="E418" s="99">
        <v>4.8239955599417756</v>
      </c>
      <c r="F418" s="99">
        <v>4.589765267770944</v>
      </c>
      <c r="G418" s="99">
        <v>4.4800865878206784</v>
      </c>
      <c r="H418" s="99">
        <v>4.4421264635836879</v>
      </c>
      <c r="I418" s="99">
        <v>4.2283011406236133</v>
      </c>
      <c r="J418" s="99">
        <v>4.2452203213563751</v>
      </c>
      <c r="K418" s="99">
        <v>4.3466114815140875</v>
      </c>
      <c r="L418" s="99">
        <v>4.8730642623306393</v>
      </c>
      <c r="M418" s="99">
        <v>4.5084611020301049</v>
      </c>
      <c r="N418" s="99">
        <v>4.5715373007122979</v>
      </c>
      <c r="O418" s="99">
        <v>4.4083637986721396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2.2239879672928642</v>
      </c>
      <c r="D419" s="123">
        <v>2.2105927138878703</v>
      </c>
      <c r="E419" s="123">
        <v>2.1871395083541509</v>
      </c>
      <c r="F419" s="123">
        <v>2.2123580991717642</v>
      </c>
      <c r="G419" s="123">
        <v>2.1865910695389732</v>
      </c>
      <c r="H419" s="123">
        <v>2.3711630105389094</v>
      </c>
      <c r="I419" s="123">
        <v>2.1773770895868756</v>
      </c>
      <c r="J419" s="123">
        <v>2.2037867073163473</v>
      </c>
      <c r="K419" s="123">
        <v>2.0044705336723987</v>
      </c>
      <c r="L419" s="123">
        <v>2.4282238416162905</v>
      </c>
      <c r="M419" s="123">
        <v>2.3622286030540298</v>
      </c>
      <c r="N419" s="123">
        <v>2.3395708127245372</v>
      </c>
      <c r="O419" s="123">
        <v>2.2557128148235814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2.2239879672928642</v>
      </c>
      <c r="D421" s="110">
        <v>2.2105927138878703</v>
      </c>
      <c r="E421" s="110">
        <v>2.1871395083541509</v>
      </c>
      <c r="F421" s="110">
        <v>2.2123580991717642</v>
      </c>
      <c r="G421" s="110">
        <v>2.1865910695389732</v>
      </c>
      <c r="H421" s="110">
        <v>2.3711630105389094</v>
      </c>
      <c r="I421" s="110">
        <v>2.1773770895868756</v>
      </c>
      <c r="J421" s="110">
        <v>2.2037867073163473</v>
      </c>
      <c r="K421" s="110">
        <v>2.0044705336723987</v>
      </c>
      <c r="L421" s="110">
        <v>2.4282238416162905</v>
      </c>
      <c r="M421" s="110">
        <v>2.3622286030540298</v>
      </c>
      <c r="N421" s="110">
        <v>2.3395708127245372</v>
      </c>
      <c r="O421" s="110">
        <v>2.2557128148235814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77.9153217282105</v>
      </c>
      <c r="D423" s="118">
        <f t="shared" si="194"/>
        <v>90.305413452064812</v>
      </c>
      <c r="E423" s="118">
        <f t="shared" si="194"/>
        <v>91.411289164810611</v>
      </c>
      <c r="F423" s="118">
        <f t="shared" si="194"/>
        <v>82.58659384774073</v>
      </c>
      <c r="G423" s="118">
        <f t="shared" si="194"/>
        <v>82.003389868045033</v>
      </c>
      <c r="H423" s="118">
        <f t="shared" si="194"/>
        <v>78.822826914611639</v>
      </c>
      <c r="I423" s="118">
        <f t="shared" si="194"/>
        <v>79.201249135670622</v>
      </c>
      <c r="J423" s="118">
        <f t="shared" si="194"/>
        <v>74.772708747728387</v>
      </c>
      <c r="K423" s="118">
        <f t="shared" si="194"/>
        <v>82.504381461960861</v>
      </c>
      <c r="L423" s="118">
        <f t="shared" si="194"/>
        <v>60.394540870629008</v>
      </c>
      <c r="M423" s="118">
        <f t="shared" si="194"/>
        <v>83.941184538719838</v>
      </c>
      <c r="N423" s="118">
        <f t="shared" si="194"/>
        <v>98.761137277267892</v>
      </c>
      <c r="O423" s="118">
        <f t="shared" si="194"/>
        <v>83.87637998472016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67.257784535129986</v>
      </c>
      <c r="D424" s="123">
        <f t="shared" si="197"/>
        <v>78.770202980614499</v>
      </c>
      <c r="E424" s="123">
        <f t="shared" si="197"/>
        <v>79.134712831109013</v>
      </c>
      <c r="F424" s="123">
        <f t="shared" si="197"/>
        <v>70.941221369522211</v>
      </c>
      <c r="G424" s="123">
        <f t="shared" si="197"/>
        <v>70.392807125359838</v>
      </c>
      <c r="H424" s="123">
        <f t="shared" si="197"/>
        <v>66.754062878468105</v>
      </c>
      <c r="I424" s="123">
        <f t="shared" si="197"/>
        <v>67.61937461492893</v>
      </c>
      <c r="J424" s="123">
        <f t="shared" si="197"/>
        <v>63.785960092066652</v>
      </c>
      <c r="K424" s="123">
        <f t="shared" si="197"/>
        <v>71.04318345666384</v>
      </c>
      <c r="L424" s="123">
        <f t="shared" si="197"/>
        <v>48.651204344238323</v>
      </c>
      <c r="M424" s="123">
        <f t="shared" si="197"/>
        <v>71.839773333763276</v>
      </c>
      <c r="N424" s="123">
        <f t="shared" si="197"/>
        <v>86.452573559929192</v>
      </c>
      <c r="O424" s="123">
        <f t="shared" si="197"/>
        <v>71.385861754306532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67.257784535129986</v>
      </c>
      <c r="D425" s="99">
        <v>78.770202980614499</v>
      </c>
      <c r="E425" s="99">
        <v>79.134712831109013</v>
      </c>
      <c r="F425" s="99">
        <v>70.941221369522211</v>
      </c>
      <c r="G425" s="99">
        <v>70.392807125359838</v>
      </c>
      <c r="H425" s="99">
        <v>66.754062878468105</v>
      </c>
      <c r="I425" s="99">
        <v>67.61937461492893</v>
      </c>
      <c r="J425" s="99">
        <v>63.785960092066652</v>
      </c>
      <c r="K425" s="99">
        <v>71.04318345666384</v>
      </c>
      <c r="L425" s="99">
        <v>48.651204344238323</v>
      </c>
      <c r="M425" s="99">
        <v>71.839773333763276</v>
      </c>
      <c r="N425" s="99">
        <v>86.452573559929192</v>
      </c>
      <c r="O425" s="99">
        <v>71.385861754306532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0.40004150309126901</v>
      </c>
      <c r="D426" s="123">
        <f t="shared" si="198"/>
        <v>9.8609913798216986E-2</v>
      </c>
      <c r="E426" s="123">
        <f t="shared" si="198"/>
        <v>0.94274338051098328</v>
      </c>
      <c r="F426" s="123">
        <f t="shared" si="198"/>
        <v>0.73934609759556191</v>
      </c>
      <c r="G426" s="123">
        <f t="shared" si="198"/>
        <v>0.81829176265212455</v>
      </c>
      <c r="H426" s="123">
        <f t="shared" si="198"/>
        <v>1.3653538692614768</v>
      </c>
      <c r="I426" s="123">
        <f t="shared" si="198"/>
        <v>0.84281345786621431</v>
      </c>
      <c r="J426" s="123">
        <f t="shared" si="198"/>
        <v>1.0687598793258428</v>
      </c>
      <c r="K426" s="123">
        <f t="shared" si="198"/>
        <v>1.2328410611632981</v>
      </c>
      <c r="L426" s="123">
        <f t="shared" si="198"/>
        <v>1.4184865266894489</v>
      </c>
      <c r="M426" s="123">
        <f t="shared" si="198"/>
        <v>1.8473484866043284</v>
      </c>
      <c r="N426" s="123">
        <f t="shared" si="198"/>
        <v>2.271498182913962</v>
      </c>
      <c r="O426" s="123">
        <f t="shared" si="198"/>
        <v>2.6584462079363189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0.40004150309126901</v>
      </c>
      <c r="D427" s="99">
        <f>RES_hhdet_in_tess!D165</f>
        <v>9.8609913798216986E-2</v>
      </c>
      <c r="E427" s="99">
        <f>RES_hhdet_in_tess!E165</f>
        <v>0.94274338051098328</v>
      </c>
      <c r="F427" s="99">
        <f>RES_hhdet_in_tess!F165</f>
        <v>0.73934609759556191</v>
      </c>
      <c r="G427" s="99">
        <f>RES_hhdet_in_tess!G165</f>
        <v>0.81829176265212455</v>
      </c>
      <c r="H427" s="99">
        <f>RES_hhdet_in_tess!H165</f>
        <v>1.3653538692614768</v>
      </c>
      <c r="I427" s="99">
        <f>RES_hhdet_in_tess!I165</f>
        <v>0.84281345786621431</v>
      </c>
      <c r="J427" s="99">
        <f>RES_hhdet_in_tess!J165</f>
        <v>1.0687598793258428</v>
      </c>
      <c r="K427" s="99">
        <f>RES_hhdet_in_tess!K165</f>
        <v>1.2328410611632981</v>
      </c>
      <c r="L427" s="99">
        <f>RES_hhdet_in_tess!L165</f>
        <v>1.4184865266894489</v>
      </c>
      <c r="M427" s="99">
        <f>RES_hhdet_in_tess!M165</f>
        <v>1.8473484866043284</v>
      </c>
      <c r="N427" s="99">
        <f>RES_hhdet_in_tess!N165</f>
        <v>2.271498182913962</v>
      </c>
      <c r="O427" s="99">
        <f>RES_hhdet_in_tess!O165</f>
        <v>2.6584462079363189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8.5466685867089769</v>
      </c>
      <c r="D428" s="123">
        <v>9.733228496294501</v>
      </c>
      <c r="E428" s="123">
        <v>9.6456093387094111</v>
      </c>
      <c r="F428" s="123">
        <v>9.195365368066291</v>
      </c>
      <c r="G428" s="123">
        <v>9.0985209220471326</v>
      </c>
      <c r="H428" s="123">
        <v>8.8632854764864337</v>
      </c>
      <c r="I428" s="123">
        <v>9.0461112163864641</v>
      </c>
      <c r="J428" s="123">
        <v>8.2010645002388092</v>
      </c>
      <c r="K428" s="123">
        <v>8.6633491519236951</v>
      </c>
      <c r="L428" s="123">
        <v>8.4246065334927778</v>
      </c>
      <c r="M428" s="123">
        <v>8.3996589277152562</v>
      </c>
      <c r="N428" s="123">
        <v>8.1928268039827419</v>
      </c>
      <c r="O428" s="123">
        <v>8.0439683164114584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8.5455683127545186</v>
      </c>
      <c r="D433" s="102">
        <v>9.7320314953850442</v>
      </c>
      <c r="E433" s="102">
        <v>9.644188701527419</v>
      </c>
      <c r="F433" s="102">
        <v>9.1931328985791989</v>
      </c>
      <c r="G433" s="102">
        <v>9.0972490240133368</v>
      </c>
      <c r="H433" s="102">
        <v>8.863080441881932</v>
      </c>
      <c r="I433" s="102">
        <v>9.0454896495588564</v>
      </c>
      <c r="J433" s="102">
        <v>8.2008800736444911</v>
      </c>
      <c r="K433" s="102">
        <v>8.662281704989919</v>
      </c>
      <c r="L433" s="102">
        <v>8.425013131874751</v>
      </c>
      <c r="M433" s="102">
        <v>8.3975991355844073</v>
      </c>
      <c r="N433" s="102">
        <v>8.1928005662410417</v>
      </c>
      <c r="O433" s="102">
        <v>8.0440860874667806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8.547593397310985</v>
      </c>
      <c r="D434" s="105">
        <v>9.7345337771448897</v>
      </c>
      <c r="E434" s="105">
        <v>9.6470572259652254</v>
      </c>
      <c r="F434" s="105">
        <v>9.1968333901703581</v>
      </c>
      <c r="G434" s="105">
        <v>9.0997172269704194</v>
      </c>
      <c r="H434" s="105">
        <v>8.8635299408225698</v>
      </c>
      <c r="I434" s="105">
        <v>9.0463861812116217</v>
      </c>
      <c r="J434" s="105">
        <v>8.2012787017290787</v>
      </c>
      <c r="K434" s="105">
        <v>8.6637941749093823</v>
      </c>
      <c r="L434" s="105">
        <v>8.4217873792858615</v>
      </c>
      <c r="M434" s="105">
        <v>8.3998344036372323</v>
      </c>
      <c r="N434" s="105">
        <v>8.1928620737777713</v>
      </c>
      <c r="O434" s="105">
        <v>8.0438690090966745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4.1537559041874106</v>
      </c>
      <c r="D435" s="99">
        <v>4.9754011307225916</v>
      </c>
      <c r="E435" s="99">
        <v>4.823061666023448</v>
      </c>
      <c r="F435" s="99">
        <v>4.6070681223994123</v>
      </c>
      <c r="G435" s="99">
        <v>4.6196306391497401</v>
      </c>
      <c r="H435" s="99">
        <v>4.4214034772388828</v>
      </c>
      <c r="I435" s="99">
        <v>4.8180850405880111</v>
      </c>
      <c r="J435" s="99">
        <v>3.9560583803727019</v>
      </c>
      <c r="K435" s="99">
        <v>4.3171826933952948</v>
      </c>
      <c r="L435" s="99">
        <v>3.5487231169552214</v>
      </c>
      <c r="M435" s="99">
        <v>3.8913733016071261</v>
      </c>
      <c r="N435" s="99">
        <v>3.6213247730654747</v>
      </c>
      <c r="O435" s="99">
        <v>3.6355052104245358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4.3938374931235735</v>
      </c>
      <c r="D436" s="99">
        <v>4.7591326464222963</v>
      </c>
      <c r="E436" s="99">
        <v>4.8239955599417756</v>
      </c>
      <c r="F436" s="99">
        <v>4.589765267770944</v>
      </c>
      <c r="G436" s="99">
        <v>4.4800865878206784</v>
      </c>
      <c r="H436" s="99">
        <v>4.4421264635836879</v>
      </c>
      <c r="I436" s="99">
        <v>4.2283011406236133</v>
      </c>
      <c r="J436" s="99">
        <v>4.2452203213563751</v>
      </c>
      <c r="K436" s="99">
        <v>4.3466114815140875</v>
      </c>
      <c r="L436" s="99">
        <v>4.8730642623306393</v>
      </c>
      <c r="M436" s="99">
        <v>4.5084611020301049</v>
      </c>
      <c r="N436" s="99">
        <v>4.5715373007122979</v>
      </c>
      <c r="O436" s="99">
        <v>4.4083637986721396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1.7108271032802667</v>
      </c>
      <c r="D437" s="123">
        <v>1.7033720613575982</v>
      </c>
      <c r="E437" s="123">
        <v>1.6882236144812093</v>
      </c>
      <c r="F437" s="123">
        <v>1.710661012556671</v>
      </c>
      <c r="G437" s="123">
        <v>1.6937700579859505</v>
      </c>
      <c r="H437" s="123">
        <v>1.8401246903956123</v>
      </c>
      <c r="I437" s="123">
        <v>1.6929498464890127</v>
      </c>
      <c r="J437" s="123">
        <v>1.7169242760970751</v>
      </c>
      <c r="K437" s="123">
        <v>1.5650077922100318</v>
      </c>
      <c r="L437" s="123">
        <v>1.9002434662084611</v>
      </c>
      <c r="M437" s="123">
        <v>1.8544037906369772</v>
      </c>
      <c r="N437" s="123">
        <v>1.8442387304420031</v>
      </c>
      <c r="O437" s="123">
        <v>1.7881037060658376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1.7108271032802667</v>
      </c>
      <c r="D439" s="110">
        <v>1.7033720613575982</v>
      </c>
      <c r="E439" s="110">
        <v>1.6882236144812093</v>
      </c>
      <c r="F439" s="110">
        <v>1.710661012556671</v>
      </c>
      <c r="G439" s="110">
        <v>1.6937700579859505</v>
      </c>
      <c r="H439" s="110">
        <v>1.8401246903956123</v>
      </c>
      <c r="I439" s="110">
        <v>1.6929498464890127</v>
      </c>
      <c r="J439" s="110">
        <v>1.7169242760970751</v>
      </c>
      <c r="K439" s="110">
        <v>1.5650077922100318</v>
      </c>
      <c r="L439" s="110">
        <v>1.9002434662084611</v>
      </c>
      <c r="M439" s="110">
        <v>1.8544037906369772</v>
      </c>
      <c r="N439" s="110">
        <v>1.8442387304420031</v>
      </c>
      <c r="O439" s="110">
        <v>1.7881037060658376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2024-05-20T16:54:14Z</dcterms:created>
  <dcterms:modified xsi:type="dcterms:W3CDTF">2024-05-20T16:54:15Z</dcterms:modified>
</cp:coreProperties>
</file>